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ublic Relations\Financial Transparency\Uploaded_CHECK REGISTERS\"/>
    </mc:Choice>
  </mc:AlternateContent>
  <xr:revisionPtr revIDLastSave="0" documentId="13_ncr:1_{54A978BB-FC18-420C-9CD8-94AD8F3E4540}" xr6:coauthVersionLast="36" xr6:coauthVersionMax="36" xr10:uidLastSave="{00000000-0000-0000-0000-000000000000}"/>
  <bookViews>
    <workbookView xWindow="0" yWindow="0" windowWidth="21570" windowHeight="7320" xr2:uid="{00000000-000D-0000-FFFF-FFFF00000000}"/>
  </bookViews>
  <sheets>
    <sheet name="SKR4136785M9I9R8V6117771" sheetId="1" r:id="rId1"/>
  </sheets>
  <calcPr calcId="191029"/>
</workbook>
</file>

<file path=xl/calcChain.xml><?xml version="1.0" encoding="utf-8"?>
<calcChain xmlns="http://schemas.openxmlformats.org/spreadsheetml/2006/main">
  <c r="D10938" i="1" l="1"/>
  <c r="C39" i="1" l="1"/>
  <c r="C1830" i="1"/>
  <c r="C1832" i="1"/>
  <c r="C1873" i="1"/>
  <c r="C2383" i="1"/>
  <c r="C2385" i="1"/>
  <c r="C2414" i="1"/>
  <c r="C2533" i="1"/>
  <c r="C2535" i="1"/>
  <c r="C2541" i="1"/>
  <c r="C2543" i="1"/>
  <c r="C2545" i="1"/>
  <c r="C2631" i="1"/>
  <c r="C2633" i="1"/>
  <c r="C2771" i="1"/>
  <c r="C2794" i="1"/>
  <c r="C2886" i="1"/>
  <c r="C3520" i="1"/>
  <c r="C3547" i="1"/>
  <c r="C3567" i="1"/>
  <c r="C3726" i="1"/>
  <c r="C3781" i="1"/>
  <c r="C3898" i="1"/>
  <c r="C3970" i="1"/>
  <c r="C4421" i="1"/>
  <c r="C4527" i="1"/>
  <c r="C4537" i="1"/>
  <c r="C4753" i="1"/>
  <c r="C4755" i="1"/>
  <c r="C4762" i="1"/>
  <c r="C4812" i="1"/>
  <c r="C4918" i="1"/>
  <c r="C4921" i="1"/>
  <c r="C4924" i="1"/>
  <c r="C4967" i="1"/>
  <c r="C4974" i="1"/>
  <c r="C4994" i="1"/>
  <c r="C5134" i="1"/>
  <c r="C5205" i="1"/>
  <c r="C5977" i="1"/>
  <c r="C6227" i="1"/>
  <c r="C6238" i="1"/>
  <c r="C6244" i="1"/>
  <c r="C6568" i="1"/>
  <c r="C6612" i="1"/>
  <c r="C6708" i="1"/>
  <c r="C6885" i="1"/>
  <c r="C6898" i="1"/>
  <c r="C6955" i="1"/>
  <c r="C6960" i="1"/>
  <c r="C6963" i="1"/>
  <c r="C6971" i="1"/>
  <c r="C6985" i="1"/>
  <c r="C6987" i="1"/>
  <c r="C7007" i="1"/>
  <c r="C7013" i="1"/>
  <c r="C7073" i="1"/>
  <c r="C7075" i="1"/>
  <c r="C7384" i="1"/>
  <c r="C7505" i="1"/>
  <c r="C7507" i="1"/>
  <c r="C7529" i="1"/>
  <c r="C7721" i="1"/>
  <c r="C7762" i="1"/>
  <c r="C7779" i="1"/>
  <c r="C8016" i="1"/>
  <c r="C8234" i="1"/>
  <c r="C8329" i="1"/>
  <c r="C9279" i="1"/>
  <c r="C9290" i="1"/>
  <c r="C9546" i="1"/>
  <c r="C9548" i="1"/>
  <c r="C9631" i="1"/>
  <c r="C9633" i="1"/>
  <c r="C9648" i="1"/>
  <c r="C9650" i="1"/>
  <c r="C9654" i="1"/>
  <c r="C9657" i="1"/>
  <c r="C9699" i="1"/>
  <c r="C9754" i="1"/>
  <c r="C9759" i="1"/>
  <c r="C9804" i="1"/>
  <c r="C9806" i="1"/>
  <c r="C9808" i="1"/>
  <c r="C9810" i="1"/>
  <c r="C9812" i="1"/>
  <c r="C9814" i="1"/>
  <c r="C9833" i="1"/>
  <c r="C9835" i="1"/>
  <c r="C9837" i="1"/>
  <c r="C9841" i="1"/>
  <c r="C9845" i="1"/>
  <c r="C9847" i="1"/>
  <c r="C9987" i="1"/>
  <c r="C10025" i="1"/>
  <c r="C10028" i="1"/>
  <c r="C10049" i="1"/>
  <c r="C10052" i="1"/>
  <c r="C10094" i="1"/>
  <c r="C10161" i="1"/>
  <c r="C10165" i="1"/>
  <c r="C10199" i="1"/>
  <c r="C10464" i="1"/>
  <c r="C10473" i="1"/>
  <c r="C10513" i="1"/>
  <c r="C10518" i="1"/>
  <c r="C10602" i="1"/>
  <c r="C10741" i="1"/>
  <c r="C10743" i="1"/>
  <c r="C10783" i="1"/>
  <c r="C10785" i="1"/>
  <c r="C10864" i="1"/>
</calcChain>
</file>

<file path=xl/sharedStrings.xml><?xml version="1.0" encoding="utf-8"?>
<sst xmlns="http://schemas.openxmlformats.org/spreadsheetml/2006/main" count="17029" uniqueCount="7345">
  <si>
    <t>CHECK</t>
  </si>
  <si>
    <t>INVOICE</t>
  </si>
  <si>
    <t>DATE</t>
  </si>
  <si>
    <t>VENDOR</t>
  </si>
  <si>
    <t>DESCRIPTION</t>
  </si>
  <si>
    <t>AMOUNT</t>
  </si>
  <si>
    <t>APPLE COMPUTER INC.</t>
  </si>
  <si>
    <t>supply/Apple iPads - KISD</t>
  </si>
  <si>
    <t>Elementary schools</t>
  </si>
  <si>
    <t>BARRIENTOS, ELVIRA</t>
  </si>
  <si>
    <t>PARENT REFUND CHOIR TRIP</t>
  </si>
  <si>
    <t>BRYANT PC SOLUTIONS LLC</t>
  </si>
  <si>
    <t>phone support</t>
  </si>
  <si>
    <t>CDW GOVERNMENT INC.</t>
  </si>
  <si>
    <t>Tripp Lite Power Strip</t>
  </si>
  <si>
    <t>24-Outlet Vertical 15ft Cord</t>
  </si>
  <si>
    <t>Qty - 60 KISD Teachers Quote</t>
  </si>
  <si>
    <t>LPKT564 Contract: Texas</t>
  </si>
  <si>
    <t>Synnex DIR-TSO 3866 Tips</t>
  </si>
  <si>
    <t>Contract: 200105, expire</t>
  </si>
  <si>
    <t>date: 5/31/2023</t>
  </si>
  <si>
    <t>CHICK-FI-LA</t>
  </si>
  <si>
    <t>LUNCH</t>
  </si>
  <si>
    <t>CREATE HEALTHY WELLNESS CENTER</t>
  </si>
  <si>
    <t>AHA Certification BLS Cards -</t>
  </si>
  <si>
    <t>25ct</t>
  </si>
  <si>
    <t>CULLIGAN OF THE TEXAS HILL COUNTRY</t>
  </si>
  <si>
    <t>BOTTLED WATER</t>
  </si>
  <si>
    <t>Culligan Drinking Water</t>
  </si>
  <si>
    <t>Service (Sept)</t>
  </si>
  <si>
    <t>UNIT RENTAL</t>
  </si>
  <si>
    <t>DELL MARKETING L.P.</t>
  </si>
  <si>
    <t>Dell Latitude laptops - THS</t>
  </si>
  <si>
    <t>EDUCATION SERVICE CENTER - REG. 20</t>
  </si>
  <si>
    <t>WORKSHOP</t>
  </si>
  <si>
    <t>certifications and</t>
  </si>
  <si>
    <t>recertifications</t>
  </si>
  <si>
    <t>FOLLETT SCHOOL SOLUTIONS LLC</t>
  </si>
  <si>
    <t>District Destiny Library</t>
  </si>
  <si>
    <t>Software renewal</t>
  </si>
  <si>
    <t>FOWLER LAW FIRM, P.C.</t>
  </si>
  <si>
    <t>1967-001 GENERAL</t>
  </si>
  <si>
    <t>REPRESENTATION PROFESSIONAL</t>
  </si>
  <si>
    <t>FEES</t>
  </si>
  <si>
    <t>1967-009: BUSINESS OFFICE</t>
  </si>
  <si>
    <t>MATERS</t>
  </si>
  <si>
    <t>GLOBAL</t>
  </si>
  <si>
    <t>SUPPLY</t>
  </si>
  <si>
    <t>HAYES SOFTWARE SYSTEMS</t>
  </si>
  <si>
    <t>Hayes GetHelp/TIPWebIT</t>
  </si>
  <si>
    <t>software renewal</t>
  </si>
  <si>
    <t>INSECT LORE</t>
  </si>
  <si>
    <t>INSTRUCTIONAL SUPPLIES</t>
  </si>
  <si>
    <t>IRON MOUNTAIN</t>
  </si>
  <si>
    <t>SHREDDING SERVICE</t>
  </si>
  <si>
    <t>07/29/20-08/25/20</t>
  </si>
  <si>
    <t>J &amp; M SUPPLY INC.</t>
  </si>
  <si>
    <t>KAPLAN EARLY LEARNING CO.</t>
  </si>
  <si>
    <t>C19-Juli-20 HS/classroom</t>
  </si>
  <si>
    <t>supplies LG CORRECT UNDER</t>
  </si>
  <si>
    <t>PAYMENT</t>
  </si>
  <si>
    <t>KERR CENTRAL APPRAISAL DISTRICT</t>
  </si>
  <si>
    <t>4th Quarter ALLOCATION</t>
  </si>
  <si>
    <t>KERRVILLE PUBLIC SCHOOL FOUNDATION</t>
  </si>
  <si>
    <t>KPSF 19-20 UNSPENT FUNDS</t>
  </si>
  <si>
    <t>MCBRYDE OIL COMPANY</t>
  </si>
  <si>
    <t>fuel</t>
  </si>
  <si>
    <t>MEDINA, XOCHITL</t>
  </si>
  <si>
    <t>TRAVEL</t>
  </si>
  <si>
    <t>MULTIVISTA DOCUMENTATION LLC</t>
  </si>
  <si>
    <t>SERVICE</t>
  </si>
  <si>
    <t>QUILL CORPORATION</t>
  </si>
  <si>
    <t>toner</t>
  </si>
  <si>
    <t>RIVERSIDE INSIGHTS</t>
  </si>
  <si>
    <t>COGAT 8 LEVEL OPERATIONAL</t>
  </si>
  <si>
    <t>SCORING KEYS payment</t>
  </si>
  <si>
    <t>correction from past invoice</t>
  </si>
  <si>
    <t>SARLI MUSIC</t>
  </si>
  <si>
    <t>Instrument Repairs</t>
  </si>
  <si>
    <t>SILERIO, KIMBERLEE</t>
  </si>
  <si>
    <t>Aug. 20 time sheet  HS Health</t>
  </si>
  <si>
    <t>mental consultant Silerio</t>
  </si>
  <si>
    <t>SKELTON FIRE ALARM</t>
  </si>
  <si>
    <t>SOLARWINDS</t>
  </si>
  <si>
    <t>DameWare Mini Remote License</t>
  </si>
  <si>
    <t>renewal</t>
  </si>
  <si>
    <t>STORTS, RANDEE</t>
  </si>
  <si>
    <t>Reimbursement</t>
  </si>
  <si>
    <t>TASA</t>
  </si>
  <si>
    <t>Membership Renewal 2020-2021</t>
  </si>
  <si>
    <t>Heather Engstrom Order #54409</t>
  </si>
  <si>
    <t>Membership 2020-21 - W. Ivy</t>
  </si>
  <si>
    <t>Membership 2020-21 - T.</t>
  </si>
  <si>
    <t>Crawford</t>
  </si>
  <si>
    <t>TASC</t>
  </si>
  <si>
    <t>MEMBERSHIP</t>
  </si>
  <si>
    <t>TEXAS ASSOCIATION OF SCHOOL ADMINISTRATORS</t>
  </si>
  <si>
    <t>TEXAS DEPARTMENT OF LICENSING AND REGULATION</t>
  </si>
  <si>
    <t>TDLR RENEWAL</t>
  </si>
  <si>
    <t>TORRES, ELIA</t>
  </si>
  <si>
    <t>Aug. 20 time sheet for HS</t>
  </si>
  <si>
    <t>parent Liaison</t>
  </si>
  <si>
    <t>TULL, LEAH</t>
  </si>
  <si>
    <t>Contracted Counseling</t>
  </si>
  <si>
    <t>Services from July 24, 2020</t>
  </si>
  <si>
    <t>through August 19, 2020</t>
  </si>
  <si>
    <t>UNIFIRST CORPORATION</t>
  </si>
  <si>
    <t>supplies</t>
  </si>
  <si>
    <t>WASHBURN, BERNICE</t>
  </si>
  <si>
    <t>Aug. 20 HS timesheet-</t>
  </si>
  <si>
    <t>Instructional coach Bernice</t>
  </si>
  <si>
    <t>WOODWIND &amp; BRASSWIND</t>
  </si>
  <si>
    <t>Reeds, instrument supplies</t>
  </si>
  <si>
    <t>XEROX</t>
  </si>
  <si>
    <t>Xerox leases - July 2020</t>
  </si>
  <si>
    <t>THE TRANE COMPANY</t>
  </si>
  <si>
    <t>TRANE</t>
  </si>
  <si>
    <t>ADVANTAGE COMMUNICATIONS</t>
  </si>
  <si>
    <t>C19-205 HS Radios SA</t>
  </si>
  <si>
    <t>AQUA BEVERAGE COMPANY</t>
  </si>
  <si>
    <t>Water for upstairs- August</t>
  </si>
  <si>
    <t>BALSER'S NORTHSIDE AUTOMOTIVE INC.</t>
  </si>
  <si>
    <t>BILL &amp; JERRY'S RADIATOR &amp; REPAIR</t>
  </si>
  <si>
    <t>BUCKEYE CLEANING CENTER SAN ANTONIO</t>
  </si>
  <si>
    <t>CARQUEST</t>
  </si>
  <si>
    <t>CITY OF KERRVILLE WATER DEPT.</t>
  </si>
  <si>
    <t>SERVICE 07/13/20-08/12/20</t>
  </si>
  <si>
    <t>ACCOUNTS 06-0220-00</t>
  </si>
  <si>
    <t>08-0530-00 08/0540-00</t>
  </si>
  <si>
    <t>09-1715-01 09-1815-01</t>
  </si>
  <si>
    <t>09-7030-00</t>
  </si>
  <si>
    <t>DISCOUNT TIRE</t>
  </si>
  <si>
    <t>DUMAS HARDWARE COMPANY</t>
  </si>
  <si>
    <t>ELLIOT ELECTRIC</t>
  </si>
  <si>
    <t>ESL/Bilingual  Staff</t>
  </si>
  <si>
    <t>Development Aug. 19, 2020</t>
  </si>
  <si>
    <t>Justin Boyd Presenter</t>
  </si>
  <si>
    <t>ESC#83536C</t>
  </si>
  <si>
    <t>ESC-20 Contract Svc Inclusion</t>
  </si>
  <si>
    <t>Innovation Contract No. 80390</t>
  </si>
  <si>
    <t>Date: 2/17/2020</t>
  </si>
  <si>
    <t>FERGUSON ENTERPRISES INC.</t>
  </si>
  <si>
    <t>FERGUSON FACILITIES SUPPLY/MATERA DIVISION</t>
  </si>
  <si>
    <t>GIBSON'S DISCOUNT CENTER</t>
  </si>
  <si>
    <t>GRAINGER</t>
  </si>
  <si>
    <t>HEART OF TEXAS PROPANE</t>
  </si>
  <si>
    <t>HILL COUNTRY COMMUNICATIONS LLC</t>
  </si>
  <si>
    <t>HILL COUNTRY ELECTRIC SUPPLY LP</t>
  </si>
  <si>
    <t>INSCO DISTRIBUTING INC.</t>
  </si>
  <si>
    <t>LOWE'S</t>
  </si>
  <si>
    <t>tables</t>
  </si>
  <si>
    <t>Spray paint for Social</t>
  </si>
  <si>
    <t>distancing on outside</t>
  </si>
  <si>
    <t>sidewalks</t>
  </si>
  <si>
    <t>MAYFIELD PAPER COMPANY</t>
  </si>
  <si>
    <t>MCCOY'S LUMBER</t>
  </si>
  <si>
    <t>MIDWAY WRECKER SERVICE</t>
  </si>
  <si>
    <t>towing</t>
  </si>
  <si>
    <t>MORSCO SUPPLY LLC</t>
  </si>
  <si>
    <t>NCS PEARSON, INC.</t>
  </si>
  <si>
    <t>EVAL ASSESSMENT FOR DIAG</t>
  </si>
  <si>
    <t>ORIENTAL TRADING CO.</t>
  </si>
  <si>
    <t>c19/205-July 20-HS Classroom</t>
  </si>
  <si>
    <t>supplies LG</t>
  </si>
  <si>
    <t>RECORDING FOR THE BLIND &amp; DYSLEXIC</t>
  </si>
  <si>
    <t>workshop/TES DYS</t>
  </si>
  <si>
    <t>SAFEWAY SUPPLY INC.</t>
  </si>
  <si>
    <t>SERVICE PRO LUBE CENTER</t>
  </si>
  <si>
    <t>SHERWIN WILLIAMS</t>
  </si>
  <si>
    <t>TEXAS ALTERNATOR STARTER SERVICE</t>
  </si>
  <si>
    <t>radiator for bus 23</t>
  </si>
  <si>
    <t>THE HOME DEPOT PRO-MAINT ONLY</t>
  </si>
  <si>
    <t>TIME WARNER COMMUNICATIONS</t>
  </si>
  <si>
    <t>utility</t>
  </si>
  <si>
    <t>ULINE</t>
  </si>
  <si>
    <t>WICK FLOOR MACHINE CO. INC.</t>
  </si>
  <si>
    <t>WINSUPPLY KERRVILLE TX CO</t>
  </si>
  <si>
    <t>A &amp; A TIRE COMPANY INC.</t>
  </si>
  <si>
    <t>mount tires</t>
  </si>
  <si>
    <t>ANDERSON SOFTWARE LLC</t>
  </si>
  <si>
    <t>P3 Campus D Tier 1</t>
  </si>
  <si>
    <t>Water for DOWN STAIRS</t>
  </si>
  <si>
    <t>Water Cooler Rental</t>
  </si>
  <si>
    <t>Water Cooler Rental and Water</t>
  </si>
  <si>
    <t>monthly supply - Aug 2020</t>
  </si>
  <si>
    <t>OFFICE SUPPLIES</t>
  </si>
  <si>
    <t>AS YOU READ &amp; WRITE LLC</t>
  </si>
  <si>
    <t>BT Wilson Grade 6  PLC &amp;</t>
  </si>
  <si>
    <t>Classroom Observations Sept.</t>
  </si>
  <si>
    <t>2-3, 2020 Inv #200902A</t>
  </si>
  <si>
    <t>BEASLEY, DEB</t>
  </si>
  <si>
    <t>2020 TASBO PEIMS Virtual</t>
  </si>
  <si>
    <t>Academy Registration</t>
  </si>
  <si>
    <t>Reimbursement Inv #9.1.20</t>
  </si>
  <si>
    <t>BEHAVIOR RESOURCE CENTER</t>
  </si>
  <si>
    <t>CONTRACT SERVICES SEPTEMBER</t>
  </si>
  <si>
    <t>ONLY</t>
  </si>
  <si>
    <t>BOB REEVES, PCC</t>
  </si>
  <si>
    <t>Inspections</t>
  </si>
  <si>
    <t>BOERNE I.S.D.</t>
  </si>
  <si>
    <t>Voss MS/ CC Meet</t>
  </si>
  <si>
    <t>CENTRALWIDE SUPPLIES LLC</t>
  </si>
  <si>
    <t>Bookmarks</t>
  </si>
  <si>
    <t>CORWIN PRESS INC.</t>
  </si>
  <si>
    <t>Distance Learning Playbook</t>
  </si>
  <si>
    <t>Ebook and Hardbook 300 copies</t>
  </si>
  <si>
    <t>for KISD Teachers &amp; Admin</t>
  </si>
  <si>
    <t>Quote #982326KP</t>
  </si>
  <si>
    <t>Ebook and Hard Book 30 copies</t>
  </si>
  <si>
    <t>KISD Teachers &amp; Admin Quote</t>
  </si>
  <si>
    <t>#982815KP</t>
  </si>
  <si>
    <t>Water service</t>
  </si>
  <si>
    <t>water for athletics office</t>
  </si>
  <si>
    <t>DALLAS BAR ASSOC.-COM. SERVICE FUND</t>
  </si>
  <si>
    <t>REGISTRATION</t>
  </si>
  <si>
    <t>FRONTLINE TECHNOLOGIES GROUP LLC</t>
  </si>
  <si>
    <t>Absence &amp; Substitute</t>
  </si>
  <si>
    <t>Management 2020-21</t>
  </si>
  <si>
    <t>GATEWAY PRINTING &amp; OFFICE SUPPLIES INC</t>
  </si>
  <si>
    <t>Supplies</t>
  </si>
  <si>
    <t>HARPER HIGH SCHOOL</t>
  </si>
  <si>
    <t>Jacob Krebs CC Invite</t>
  </si>
  <si>
    <t>CC invite MIDDLE SCHOOL</t>
  </si>
  <si>
    <t>HEB FOOD STORE</t>
  </si>
  <si>
    <t>Drinks for Meetings  Check</t>
  </si>
  <si>
    <t>Request-Please send check to</t>
  </si>
  <si>
    <t>Desi Hickman</t>
  </si>
  <si>
    <t>Instructional supplies for</t>
  </si>
  <si>
    <t>students</t>
  </si>
  <si>
    <t>830-315-2617 SERVICE DATES</t>
  </si>
  <si>
    <t>09/01/20-09/30/20</t>
  </si>
  <si>
    <t>830-202-0165  SERVICE</t>
  </si>
  <si>
    <t>830-315-2663 SERVICE</t>
  </si>
  <si>
    <t>HILLJE MUSIC CENTERS.LLC</t>
  </si>
  <si>
    <t>Instrument Repairs Orchestra</t>
  </si>
  <si>
    <t>Elem, BTW, HPMS, THS 81</t>
  </si>
  <si>
    <t>Instruments</t>
  </si>
  <si>
    <t>INGRAM ISD</t>
  </si>
  <si>
    <t>CC meet invite 9/19 28</t>
  </si>
  <si>
    <t>RUNNERS</t>
  </si>
  <si>
    <t>Varsity/T Moore CC Meet</t>
  </si>
  <si>
    <t>KERRVILLE DAILY TIMES</t>
  </si>
  <si>
    <t>Money for Required Budget and</t>
  </si>
  <si>
    <t>Tax Rate Hearing</t>
  </si>
  <si>
    <t>LEARNING A-Z</t>
  </si>
  <si>
    <t>Reading A-Z</t>
  </si>
  <si>
    <t>MAC TOOLS</t>
  </si>
  <si>
    <t>shop tools</t>
  </si>
  <si>
    <t>THE MASTER TEACHER</t>
  </si>
  <si>
    <t>Years of Service Awards</t>
  </si>
  <si>
    <t>N2 LEARNING LC</t>
  </si>
  <si>
    <t>REGISTRATION FEE</t>
  </si>
  <si>
    <t>NEOPOST USA INC</t>
  </si>
  <si>
    <t>POSTAGE METER REFILL</t>
  </si>
  <si>
    <t>ODP BUSINESS SOLUTIONS LLC</t>
  </si>
  <si>
    <t>July 20-HS classroom supplies</t>
  </si>
  <si>
    <t>LG</t>
  </si>
  <si>
    <t>SECURITAS ELECTRONIC SECURITY,INC.</t>
  </si>
  <si>
    <t>TASB INC.</t>
  </si>
  <si>
    <t>Boardbook Subscription</t>
  </si>
  <si>
    <t>2020-2021</t>
  </si>
  <si>
    <t>TASSP</t>
  </si>
  <si>
    <t>TEST OUT CORPORATION</t>
  </si>
  <si>
    <t>20-CompTIA Test</t>
  </si>
  <si>
    <t>Certifications for L. Pool -</t>
  </si>
  <si>
    <t>THS Quote #21161</t>
  </si>
  <si>
    <t>TEXAS ASSOC. OF COMMUNITY SCHOOLS</t>
  </si>
  <si>
    <t>TEXAS MULTI-CHEM LTD.</t>
  </si>
  <si>
    <t>TEXAS STATE UNIVERSITY</t>
  </si>
  <si>
    <t>Registration: Job Fair Texas</t>
  </si>
  <si>
    <t>State 11/3/2020</t>
  </si>
  <si>
    <t>THEMES &amp; VARIATIONS</t>
  </si>
  <si>
    <t>Music Play Online</t>
  </si>
  <si>
    <t>TIVY HIGH SCHOOL</t>
  </si>
  <si>
    <t>CHANGE FOR TESTING</t>
  </si>
  <si>
    <t>TRACTOR SUPPLY CO.</t>
  </si>
  <si>
    <t>Tivy HS Culinary Kitchen Mat</t>
  </si>
  <si>
    <t>Cleaning Service 2020-2021</t>
  </si>
  <si>
    <t>Quote #Y6360</t>
  </si>
  <si>
    <t>VICKERS, ROXANNE</t>
  </si>
  <si>
    <t>REIMBURSEMENT</t>
  </si>
  <si>
    <t>REPUBLIC SERVICES INC</t>
  </si>
  <si>
    <t>TAX OFFICE WATER SERVICE</t>
  </si>
  <si>
    <t>CONTRACTED SERVICES BEHAVIOR</t>
  </si>
  <si>
    <t>TECH 19/2 AUGUST HOURS ONLY</t>
  </si>
  <si>
    <t>JEFFERS, GARY</t>
  </si>
  <si>
    <t>REIMBURSEMENT FOR PARA</t>
  </si>
  <si>
    <t>CERTIFICATION</t>
  </si>
  <si>
    <t>KILIAN-SMITH, REBECCA</t>
  </si>
  <si>
    <t>CONTRACTED SERVICES - O&amp;M</t>
  </si>
  <si>
    <t>KISD PETTY CASH - SPECIAL ED.</t>
  </si>
  <si>
    <t>PETTY CASH DISTRIBUTION</t>
  </si>
  <si>
    <t>NEAL, FRANCY</t>
  </si>
  <si>
    <t>REGION 4 SERVICE CENTER</t>
  </si>
  <si>
    <t>iPad Purchases</t>
  </si>
  <si>
    <t>SKYWARD</t>
  </si>
  <si>
    <t>Skyward Student Mgmt Suite</t>
  </si>
  <si>
    <t>Software LMS/API OneNote and</t>
  </si>
  <si>
    <t>Setup/Training Proposal</t>
  </si>
  <si>
    <t>#20-0993kk (ref prev</t>
  </si>
  <si>
    <t>PO#8042000156 correct vendor</t>
  </si>
  <si>
    <t>name)</t>
  </si>
  <si>
    <t>TEXAS FFA</t>
  </si>
  <si>
    <t>2020 Texas FFA Virtual</t>
  </si>
  <si>
    <t>Convention Registration July</t>
  </si>
  <si>
    <t>8-10, 2020 THS  Ag Dept Order</t>
  </si>
  <si>
    <t>for C.Callender/C.Harris</t>
  </si>
  <si>
    <t>THOMPSON, PEGGY</t>
  </si>
  <si>
    <t>STEMscopes Staff Support and</t>
  </si>
  <si>
    <t>Training Elem/MS Campuses 2.5</t>
  </si>
  <si>
    <t>days; 20 hours 08/15-08/26</t>
  </si>
  <si>
    <t>BALDWIN, JESSE</t>
  </si>
  <si>
    <t>HPMS TRAFFIC CONTROL</t>
  </si>
  <si>
    <t>CARD MY YARD FRANCHISING LLC</t>
  </si>
  <si>
    <t>sign for yard</t>
  </si>
  <si>
    <t>RUSSELL, JAMES</t>
  </si>
  <si>
    <t>AMAZON.COM DO NOT USE</t>
  </si>
  <si>
    <t>Art Supplies</t>
  </si>
  <si>
    <t>Instr supply/Sped Teachers</t>
  </si>
  <si>
    <t>PT MATERIALS</t>
  </si>
  <si>
    <t>SUPPLIES - TEACHING MATERIALS</t>
  </si>
  <si>
    <t>classroom supplies</t>
  </si>
  <si>
    <t>office supplies</t>
  </si>
  <si>
    <t>BATTERIES</t>
  </si>
  <si>
    <t>Tech dept supply</t>
  </si>
  <si>
    <t>SUPPLIES</t>
  </si>
  <si>
    <t>SERVICE 07/20/20-08/20/20</t>
  </si>
  <si>
    <t>1030 W MAIN ST.</t>
  </si>
  <si>
    <t>1000 W MAIN ST.</t>
  </si>
  <si>
    <t>SERVICE 07/20/20-08/20/20 309</t>
  </si>
  <si>
    <t>HARPER ROAD YM</t>
  </si>
  <si>
    <t>DENNING CONSULTANTS</t>
  </si>
  <si>
    <t>ASSIST WITH SALARY NEG. AND</t>
  </si>
  <si>
    <t>STATE BASE CHANGE</t>
  </si>
  <si>
    <t>A/C REPAIR ROOMS 224/226 THS</t>
  </si>
  <si>
    <t>Services from August 26</t>
  </si>
  <si>
    <t>through 31, 2020 AUGUST HOURS</t>
  </si>
  <si>
    <t>Walkie Talkie Batteries</t>
  </si>
  <si>
    <t>monthly radio rental</t>
  </si>
  <si>
    <t>Radio repair</t>
  </si>
  <si>
    <t>Campus Security Radios -</t>
  </si>
  <si>
    <t>Programming</t>
  </si>
  <si>
    <t>Radios and installations in</t>
  </si>
  <si>
    <t>new buses</t>
  </si>
  <si>
    <t>AGUILLON, CHARLES</t>
  </si>
  <si>
    <t>SERVICES</t>
  </si>
  <si>
    <t>ARBITER SPORTS LLC</t>
  </si>
  <si>
    <t>Invoice# 00657263/262</t>
  </si>
  <si>
    <t>ASCD</t>
  </si>
  <si>
    <t>ASCD Membership Renewal</t>
  </si>
  <si>
    <t>HPMS VOLLEYBALL SECURITY</t>
  </si>
  <si>
    <t>HPMS FOOTBALL SECURTIY</t>
  </si>
  <si>
    <t>BILLINGSLEY, KAREN</t>
  </si>
  <si>
    <t>TMEA Membership Dues</t>
  </si>
  <si>
    <t>2020-2021 for K. Billingsley</t>
  </si>
  <si>
    <t>Reimbursement Order #379180</t>
  </si>
  <si>
    <t>BRIGHTLY SOFTWARE INC</t>
  </si>
  <si>
    <t>CHALK'S TRUCK PARTS INC.</t>
  </si>
  <si>
    <t>software Diagnostic program</t>
  </si>
  <si>
    <t>WATER USAGE TIVY HIGH SCHOOL</t>
  </si>
  <si>
    <t>3250 LOOP 534 REU</t>
  </si>
  <si>
    <t>07/31/20-09/01/20</t>
  </si>
  <si>
    <t>SERVICE 07/24/20-08/25/20</t>
  </si>
  <si>
    <t>29-0320-00 29-1480-00</t>
  </si>
  <si>
    <t>29-1490-00 29-3300-00</t>
  </si>
  <si>
    <t>29-3310-00 29-3315-01</t>
  </si>
  <si>
    <t>29-3325-00</t>
  </si>
  <si>
    <t>CNA SURETY</t>
  </si>
  <si>
    <t>BOND RENEWAL (2)</t>
  </si>
  <si>
    <t>THE COLLEGE BOARD SWRO</t>
  </si>
  <si>
    <t>CONFERENCE</t>
  </si>
  <si>
    <t>DAVIS, LIBERTY</t>
  </si>
  <si>
    <t>refund</t>
  </si>
  <si>
    <t>Tech Dept Supply/laptop and</t>
  </si>
  <si>
    <t>accessories</t>
  </si>
  <si>
    <t>DOLLAR TREE</t>
  </si>
  <si>
    <t>Threes September Supplies</t>
  </si>
  <si>
    <t>Infant September supplies</t>
  </si>
  <si>
    <t>Ones September Supplies</t>
  </si>
  <si>
    <t>FIRE ANT MAN LLC</t>
  </si>
  <si>
    <t>FITNESS FIRST SPORTS</t>
  </si>
  <si>
    <t>Tivy Baseball Signs</t>
  </si>
  <si>
    <t>FITNESS FINDERS INC.</t>
  </si>
  <si>
    <t>Gym Tokens</t>
  </si>
  <si>
    <t>FRANTZEN, KADERLI &amp; KLIER</t>
  </si>
  <si>
    <t>Sept. 20 HS-Renew Policy S.A.</t>
  </si>
  <si>
    <t>FREDERICKSBURG HIGH SCHOOL</t>
  </si>
  <si>
    <t>Attn: GOLF</t>
  </si>
  <si>
    <t>Coolant for Band and Cool Saw</t>
  </si>
  <si>
    <t>THS Ag Welding Class order</t>
  </si>
  <si>
    <t>for C. Callendar</t>
  </si>
  <si>
    <t>GREEN, AMANDA</t>
  </si>
  <si>
    <t>Sept. 20-PK-HS Staff t-shirts</t>
  </si>
  <si>
    <t>supplies SA</t>
  </si>
  <si>
    <t>H &amp; H WASTE OIL INC.</t>
  </si>
  <si>
    <t>Oil collection</t>
  </si>
  <si>
    <t>HARRIS LOCAL GOVERNMENT SOLUTIONS INC</t>
  </si>
  <si>
    <t>OCTOBER PACS COLLECTION</t>
  </si>
  <si>
    <t>Supplies for FLU classroom</t>
  </si>
  <si>
    <t>ACCOUNT 2250800 SERVICE</t>
  </si>
  <si>
    <t>ISTATION</t>
  </si>
  <si>
    <t>Reading &amp; Math Software for</t>
  </si>
  <si>
    <t>Elem, BTW and HPMS Quote</t>
  </si>
  <si>
    <t>#Q-16750-5</t>
  </si>
  <si>
    <t>J BRYANT VENDING</t>
  </si>
  <si>
    <t>Pencils</t>
  </si>
  <si>
    <t>JOHNSON HIGH SCHOOL</t>
  </si>
  <si>
    <t>Attn:Athletics/GOLF</t>
  </si>
  <si>
    <t>KERR COUNTY 4-H</t>
  </si>
  <si>
    <t>TAGS</t>
  </si>
  <si>
    <t>LAMB TAGS</t>
  </si>
  <si>
    <t>LLANO HIGH SCHOOL</t>
  </si>
  <si>
    <t>CC invite 10/12/20</t>
  </si>
  <si>
    <t>tools</t>
  </si>
  <si>
    <t>MAIN STREET CLEANERS</t>
  </si>
  <si>
    <t>DRY CLEANING</t>
  </si>
  <si>
    <t>MASON HIGH SCHOOL - ATHLETIC DEPT.</t>
  </si>
  <si>
    <t>Attn: CC Track meet 9/30</t>
  </si>
  <si>
    <t>GARY MIEARS</t>
  </si>
  <si>
    <t>refund/supplies</t>
  </si>
  <si>
    <t>N2Y LLC</t>
  </si>
  <si>
    <t>2 LICENSES FOR TEACHERS</t>
  </si>
  <si>
    <t>NATIONAL ASSOC. OF SCHOOL NURSES</t>
  </si>
  <si>
    <t>NASM membership dues</t>
  </si>
  <si>
    <t>PADILLO POLL LLC</t>
  </si>
  <si>
    <t>Inv# 23-52154</t>
  </si>
  <si>
    <t>THE PARENT INSTITUTE</t>
  </si>
  <si>
    <t>POSTMASTER</t>
  </si>
  <si>
    <t>stamps</t>
  </si>
  <si>
    <t>clinic supplies</t>
  </si>
  <si>
    <t>RESOURCES FOR EDUCATORS</t>
  </si>
  <si>
    <t>Sept. 20 PK-HS English and</t>
  </si>
  <si>
    <t>Spanish -Single Year</t>
  </si>
  <si>
    <t>subscription Sept./May 21</t>
  </si>
  <si>
    <t>SCHOOL HEALTH CORP.</t>
  </si>
  <si>
    <t>SCHOOL INTERCOM &amp; SOUND SERVICES LLC</t>
  </si>
  <si>
    <t>SEESAW LEARNING INC.</t>
  </si>
  <si>
    <t>Student Licenses</t>
  </si>
  <si>
    <t>Instructional Learning App</t>
  </si>
  <si>
    <t>Grades Pr-K - 4 yr: 2020-2021</t>
  </si>
  <si>
    <t>Inv #2020-24572</t>
  </si>
  <si>
    <t>SHI - GOVERNMENT SOLUTIONS</t>
  </si>
  <si>
    <t>Cisco Firewall/e-Rate project</t>
  </si>
  <si>
    <t>Skyward Server Upgrade</t>
  </si>
  <si>
    <t>SMITHSON VALLEY HIGH SCHOOL</t>
  </si>
  <si>
    <t>Attn: SV Golf</t>
  </si>
  <si>
    <t>TASA Membership Renewal</t>
  </si>
  <si>
    <t>TASB</t>
  </si>
  <si>
    <t>CONSULTANT FEE</t>
  </si>
  <si>
    <t>Local District update 2020.01</t>
  </si>
  <si>
    <t>DIA, FB, FFH (Exhibits)</t>
  </si>
  <si>
    <t>TASSP RENEWALS</t>
  </si>
  <si>
    <t>TEACHER SYNERGY LLC</t>
  </si>
  <si>
    <t>Downloads</t>
  </si>
  <si>
    <t>Download - Thomas</t>
  </si>
  <si>
    <t>Math Notebook</t>
  </si>
  <si>
    <t>TEPSA</t>
  </si>
  <si>
    <t>TEPSA registration</t>
  </si>
  <si>
    <t>TERMINIX</t>
  </si>
  <si>
    <t>Additional CompTIA Security</t>
  </si>
  <si>
    <t>Course and Testing</t>
  </si>
  <si>
    <t>Certifications THS Cyber</t>
  </si>
  <si>
    <t>Security Class Order for L.</t>
  </si>
  <si>
    <t>Pool Quote #QU021635</t>
  </si>
  <si>
    <t>TEXAS ASSN. OF MID-SIZE SCHOOL</t>
  </si>
  <si>
    <t>20-21 Dues Texas Association</t>
  </si>
  <si>
    <t>of Midsize Schools  Send</t>
  </si>
  <si>
    <t>check to vendor</t>
  </si>
  <si>
    <t>TEXAS EDUCATION NEWS</t>
  </si>
  <si>
    <t>Texas Education News</t>
  </si>
  <si>
    <t>Subscription renewal</t>
  </si>
  <si>
    <t>TEXAS WOMAN'S UNIVERSITY</t>
  </si>
  <si>
    <t>Woman's University 11/6/2020</t>
  </si>
  <si>
    <t>THYSSENKRUPP ELEVATOR</t>
  </si>
  <si>
    <t>CONTRACT# US32309</t>
  </si>
  <si>
    <t>TSPRA</t>
  </si>
  <si>
    <t>Virtual Webinar for Lauren</t>
  </si>
  <si>
    <t>Jette Inv #ER-2020-1754</t>
  </si>
  <si>
    <t>Contracted counseling</t>
  </si>
  <si>
    <t>services from September 1</t>
  </si>
  <si>
    <t>through September 4, 2020.</t>
  </si>
  <si>
    <t>UNIVERSITY INTERSCHOLASTIC LEAGUE</t>
  </si>
  <si>
    <t>MATERIALS</t>
  </si>
  <si>
    <t>UTSA UNIVERSITY CAREER CENTER</t>
  </si>
  <si>
    <t>Registration: UTSA Job Fair:</t>
  </si>
  <si>
    <t>VANDERGRIF HIGH SCHOOL</t>
  </si>
  <si>
    <t>Attn:Benjamin Lee/GOLF</t>
  </si>
  <si>
    <t>Attn: Benjamin Lee/GOLF</t>
  </si>
  <si>
    <t>WINDSTREAM</t>
  </si>
  <si>
    <t>ACCOUNT 126001642</t>
  </si>
  <si>
    <t>830-257-0167 SERVICE</t>
  </si>
  <si>
    <t>ACCOUNT 125975607</t>
  </si>
  <si>
    <t>042-111-4062 SERVICE</t>
  </si>
  <si>
    <t>ACCOUNT 125968980</t>
  </si>
  <si>
    <t>042-111-9428 SERVICE</t>
  </si>
  <si>
    <t>ACCOUNT 126582771</t>
  </si>
  <si>
    <t>830-257-2073 SERVICE</t>
  </si>
  <si>
    <t>09/01/20-09/31/20</t>
  </si>
  <si>
    <t>ACCT 126570269 830-257-0696</t>
  </si>
  <si>
    <t>SERVICE DATES</t>
  </si>
  <si>
    <t>SERVICE 09/01/20-09/30/20 FOR</t>
  </si>
  <si>
    <t>830-895-1481</t>
  </si>
  <si>
    <t>09/04/20-10/03/20</t>
  </si>
  <si>
    <t>830-257-1300</t>
  </si>
  <si>
    <t>126565554 830-257-3930</t>
  </si>
  <si>
    <t>09/07/20-10/06/20</t>
  </si>
  <si>
    <t>830-257-1316 SERVICE</t>
  </si>
  <si>
    <t>WOODS, BOBBY</t>
  </si>
  <si>
    <t>Food  (Bobby Woods will be</t>
  </si>
  <si>
    <t>cashing this check)</t>
  </si>
  <si>
    <t>Food and Supplies (Bobby</t>
  </si>
  <si>
    <t>Woods will be cashing this</t>
  </si>
  <si>
    <t>check)</t>
  </si>
  <si>
    <t>WSM ENTERPRISES LLC</t>
  </si>
  <si>
    <t>JP MORGAN CHASE BANK</t>
  </si>
  <si>
    <t>NexVortex/Cloud Communication</t>
  </si>
  <si>
    <t>Services - 9/2/2020</t>
  </si>
  <si>
    <t>Instructional Supplies</t>
  </si>
  <si>
    <t>TASA/TASB Convention</t>
  </si>
  <si>
    <t>9/30/2020-10/2/2020 Mark</t>
  </si>
  <si>
    <t>Foust  Curtis Finley  Andree</t>
  </si>
  <si>
    <t>Hayes Marty Lenard  Dr. David</t>
  </si>
  <si>
    <t>Sprouse Jack Stevens  Michael</t>
  </si>
  <si>
    <t>Tackett</t>
  </si>
  <si>
    <t>Audit LEA Software for Audit</t>
  </si>
  <si>
    <t>Education Management</t>
  </si>
  <si>
    <t>Information Systems, INC.</t>
  </si>
  <si>
    <t>EdMIS</t>
  </si>
  <si>
    <t>AIR BY JOHN MARTINEZ</t>
  </si>
  <si>
    <t>BANIK, GLORIA</t>
  </si>
  <si>
    <t>TIMESHEET 08/24/20-08/28/20</t>
  </si>
  <si>
    <t>CHARTWELLS COMPASS GROUP USA INC.</t>
  </si>
  <si>
    <t>FOOD SERVICE AUGUST 2020</t>
  </si>
  <si>
    <t>MONROE, LINDSEY</t>
  </si>
  <si>
    <t>CONTRACTED SERVICES</t>
  </si>
  <si>
    <t>08/24/20-08/31/20</t>
  </si>
  <si>
    <t>RHOTEN, SHERRY</t>
  </si>
  <si>
    <t>08/07/20-08/31/20</t>
  </si>
  <si>
    <t>MATERIALS/SUPPLIES</t>
  </si>
  <si>
    <t>SUPPLIES 543376633995</t>
  </si>
  <si>
    <t>KEYBOARD 536478697368</t>
  </si>
  <si>
    <t>CHAIR 443768779999</t>
  </si>
  <si>
    <t>IPAD CASES 667684637343</t>
  </si>
  <si>
    <t>Kinder - Thomas 999555854483</t>
  </si>
  <si>
    <t>tech dept supplies</t>
  </si>
  <si>
    <t>tech dept supply/Monitors,</t>
  </si>
  <si>
    <t>cables 545434435777</t>
  </si>
  <si>
    <t>WAL-MART</t>
  </si>
  <si>
    <t>SENSORY MATERIALS</t>
  </si>
  <si>
    <t>lysol wipes</t>
  </si>
  <si>
    <t>SUPPLIES FOR STAFF</t>
  </si>
  <si>
    <t>AGUILAR, JENNIFER</t>
  </si>
  <si>
    <t>IDENTOGO FINGERPRINT</t>
  </si>
  <si>
    <t>REIMBURESMENT</t>
  </si>
  <si>
    <t>SERVICE 08/02/20-08/31/20</t>
  </si>
  <si>
    <t>ACCOUNTS  41-2230-00</t>
  </si>
  <si>
    <t>41-2275-01 41-2280-01</t>
  </si>
  <si>
    <t>42-1780-00 42-1790-00</t>
  </si>
  <si>
    <t>42-2200-00 43-0010-00</t>
  </si>
  <si>
    <t>43-0020-00 43-0030-00</t>
  </si>
  <si>
    <t>43-0040-00 43-0050-00</t>
  </si>
  <si>
    <t>43-0060-00 43-0065-00</t>
  </si>
  <si>
    <t>43-0070.00 43-0075-00</t>
  </si>
  <si>
    <t>43-0080-00 43-0090-00</t>
  </si>
  <si>
    <t>43-0095-00 43-0100-00</t>
  </si>
  <si>
    <t>43-0315-00 52-1365-00</t>
  </si>
  <si>
    <t>ESC-REGION 20</t>
  </si>
  <si>
    <t>FIBER 20 AUGUST SERVICE</t>
  </si>
  <si>
    <t>Food &amp; Supplies</t>
  </si>
  <si>
    <t>LITTRELL, JEAN</t>
  </si>
  <si>
    <t>REIMBURSEMENT FINGERPRINTS</t>
  </si>
  <si>
    <t>IDENTOGO</t>
  </si>
  <si>
    <t>NATUS MEDICAL INC.</t>
  </si>
  <si>
    <t>AUDIOMETER CALIBRATION</t>
  </si>
  <si>
    <t>ROWAN, CHRISTINA</t>
  </si>
  <si>
    <t>REIMBURSEMENT FOR TEXAS ED</t>
  </si>
  <si>
    <t>CERT AND TEA CERT</t>
  </si>
  <si>
    <t>T-MOBILE USA INC</t>
  </si>
  <si>
    <t>SERVICE 08/15/20-08/31/20</t>
  </si>
  <si>
    <t>Registration: HR Academy</t>
  </si>
  <si>
    <t>10/22, 29 &amp; 11/5,12 T.</t>
  </si>
  <si>
    <t>TCA</t>
  </si>
  <si>
    <t>TCA CONF, COUNSELOR</t>
  </si>
  <si>
    <t>TEXAS DEPT OF PUBLIC SAFETY</t>
  </si>
  <si>
    <t>BACKGROUND CHECKS - MARCH</t>
  </si>
  <si>
    <t>1-STOP ADVERTISING &amp; PRINTING</t>
  </si>
  <si>
    <t>2 NAME TAGS FOR BEHAVIOR</t>
  </si>
  <si>
    <t>SPECIALIST</t>
  </si>
  <si>
    <t>ACTIVE INTERNET TECHNOLOGIES</t>
  </si>
  <si>
    <t>District and Campus Website,</t>
  </si>
  <si>
    <t>Mass Communications, Mobile</t>
  </si>
  <si>
    <t>App &amp; Maintenance Renewal</t>
  </si>
  <si>
    <t>2020-2021 Quote  332714</t>
  </si>
  <si>
    <t>WALKIE TALKIES</t>
  </si>
  <si>
    <t>AFFORDABLE PRINTING LLC</t>
  </si>
  <si>
    <t>coupon books</t>
  </si>
  <si>
    <t>ALAMO HEIGHTS HIGH SCHOOL</t>
  </si>
  <si>
    <t>Attn: Softball</t>
  </si>
  <si>
    <t>Attn: Athletics/Golf</t>
  </si>
  <si>
    <t>APEX LEARNING INC.</t>
  </si>
  <si>
    <t>Digital Curriculum  Renewal</t>
  </si>
  <si>
    <t>2020-2021 Quote #00003362</t>
  </si>
  <si>
    <t>750 ipad cases</t>
  </si>
  <si>
    <t>THE ART OF EDUCATION UNIVERSITY LLC</t>
  </si>
  <si>
    <t>Flex Curriculum The Curated</t>
  </si>
  <si>
    <t>Curriculum Cloud for Art</t>
  </si>
  <si>
    <t>Teachers 1 year software</t>
  </si>
  <si>
    <t>service access Sept 1. 2020 -</t>
  </si>
  <si>
    <t>Aug. 31, 20201 Elementary</t>
  </si>
  <si>
    <t>teachers</t>
  </si>
  <si>
    <t>BT Wilson Grade 6 PLC and</t>
  </si>
  <si>
    <t>16-17, 2020 Invoice #200902C</t>
  </si>
  <si>
    <t>Class Observations Campus</t>
  </si>
  <si>
    <t>DeBrief and Upcoming Training</t>
  </si>
  <si>
    <t>and Support Sept. 9-10, 2020</t>
  </si>
  <si>
    <t>Inv #200902B</t>
  </si>
  <si>
    <t>FB District 15-5A Dues 2020</t>
  </si>
  <si>
    <t>BRAIN POP</t>
  </si>
  <si>
    <t>BrainPop JR</t>
  </si>
  <si>
    <t>CHARLES A. DANA CENTER ACCTS. RECEIVABLE</t>
  </si>
  <si>
    <t>Algebra I Staff Development</t>
  </si>
  <si>
    <t>Sept. 18, 2020 Invoice #5905</t>
  </si>
  <si>
    <t>CHARTER COMMUNICATIONS</t>
  </si>
  <si>
    <t>SERVICE 09/01/20-09/03/20</t>
  </si>
  <si>
    <t>THE COLLEGE BOARD</t>
  </si>
  <si>
    <t>2020 College Board Forum</t>
  </si>
  <si>
    <t>Virtual Conference Oct.</t>
  </si>
  <si>
    <t>26-Oct. 28, 2020 Registration</t>
  </si>
  <si>
    <t>for H. Engstrom</t>
  </si>
  <si>
    <t>CROWD PLEASERS DANCE</t>
  </si>
  <si>
    <t>Kerrville/Tivy High School</t>
  </si>
  <si>
    <t>#7153</t>
  </si>
  <si>
    <t>Sept. 20 HS-Dell 24" monitor</t>
  </si>
  <si>
    <t>and privacy screen JH</t>
  </si>
  <si>
    <t>DOUG BOPST FITNESS LLC</t>
  </si>
  <si>
    <t>COUNSULTANT</t>
  </si>
  <si>
    <t>EAST VIEW HIGH SCHOOL</t>
  </si>
  <si>
    <t>Attn: Athletics/GOLF</t>
  </si>
  <si>
    <t>EDUPHORIA! INCORPORATED</t>
  </si>
  <si>
    <t>Lead4ward Software</t>
  </si>
  <si>
    <t>Subscription Renewal</t>
  </si>
  <si>
    <t>2020-2021 Quote 5377</t>
  </si>
  <si>
    <t>83782 FIBER 20 SEPTEMBER</t>
  </si>
  <si>
    <t>FIRE SPRINKLER SYSTEMS LLC</t>
  </si>
  <si>
    <t>FOLEY, DEEANN</t>
  </si>
  <si>
    <t>Contractor Services 7th and</t>
  </si>
  <si>
    <t>4th Grade Writing Fall</t>
  </si>
  <si>
    <t>Assessment Scoring Sept 15-16</t>
  </si>
  <si>
    <t>and Sept. 20-21</t>
  </si>
  <si>
    <t>GOPHER SPORT</t>
  </si>
  <si>
    <t>HARTMAN PUBLISHING INC.</t>
  </si>
  <si>
    <t>THS-Health Services Class CNA</t>
  </si>
  <si>
    <t>&amp; EKG Textbooks Quote #179566</t>
  </si>
  <si>
    <t>Order for S. Pintsch</t>
  </si>
  <si>
    <t>HEAVY DUTY BUS PARTS INC.</t>
  </si>
  <si>
    <t>seat cover supply</t>
  </si>
  <si>
    <t>HERRING PRINTING CO. INC.</t>
  </si>
  <si>
    <t>forms</t>
  </si>
  <si>
    <t>JOHNSON CITY ISD ATHLETICS</t>
  </si>
  <si>
    <t>FB scrimmage Tivy vs Round</t>
  </si>
  <si>
    <t>Rock</t>
  </si>
  <si>
    <t>KENNEDY, VALERIE</t>
  </si>
  <si>
    <t>Contractor Services Fall</t>
  </si>
  <si>
    <t>Assessment 7th Grade and 4th</t>
  </si>
  <si>
    <t>Grade Writing Scoring</t>
  </si>
  <si>
    <t>9/15-9/16 and 9/21-9/22, 2020</t>
  </si>
  <si>
    <t>Classified Ads - Sept:</t>
  </si>
  <si>
    <t>BusDr/2 HVAC/Interpreter</t>
  </si>
  <si>
    <t>Classified Ads - Technology</t>
  </si>
  <si>
    <t>Tech, Sub</t>
  </si>
  <si>
    <t>LONE STAR PERCUSSION</t>
  </si>
  <si>
    <t>INSTRUMENTS</t>
  </si>
  <si>
    <t>MATHESON TRI-GAS INC.</t>
  </si>
  <si>
    <t>THS Ag Welding Class</t>
  </si>
  <si>
    <t>Equipment and Materials Order</t>
  </si>
  <si>
    <t>NATIONAL RESTAURANT ASSOCIATION LLC</t>
  </si>
  <si>
    <t>Serv Safe Student Testing</t>
  </si>
  <si>
    <t>Certification THS Food</t>
  </si>
  <si>
    <t>Production Mgmt Class order</t>
  </si>
  <si>
    <t>for Mario Estrada and Amanda</t>
  </si>
  <si>
    <t>SprayberryQuote #24512</t>
  </si>
  <si>
    <t>EVALUATION/PROTOCO;S</t>
  </si>
  <si>
    <t>ROBOTZONE LLC</t>
  </si>
  <si>
    <t>GoBilda Order THS Robotic</t>
  </si>
  <si>
    <t>Class Equipment Order for</t>
  </si>
  <si>
    <t>Carlos Lopez</t>
  </si>
  <si>
    <t>ROGERS, JACOB</t>
  </si>
  <si>
    <t>CONTRACT LABOR 08/26/20</t>
  </si>
  <si>
    <t>ROGERS, MALLORY</t>
  </si>
  <si>
    <t>MILEAGE TO KISD CAMPUSES</t>
  </si>
  <si>
    <t>07/22/20-08/27/20</t>
  </si>
  <si>
    <t>SCHOLASTIC MAGAZINE</t>
  </si>
  <si>
    <t>Storyworks</t>
  </si>
  <si>
    <t>Bleeding Control Instruction</t>
  </si>
  <si>
    <t>Card</t>
  </si>
  <si>
    <t>SEGUIN HIGH SCHOOL</t>
  </si>
  <si>
    <t>Attn: Athletics/ GOLF</t>
  </si>
  <si>
    <t>MANAGED SERVICES RENEWAL</t>
  </si>
  <si>
    <t>ANNUAL MAINTENANCE FEE</t>
  </si>
  <si>
    <t>SOUTHERN COMPUTER WAREHOUSE INC</t>
  </si>
  <si>
    <t>STEMSCOPES (ACCELERATE LEARNING)</t>
  </si>
  <si>
    <t>Grade 5 Print Bundle ISBN</t>
  </si>
  <si>
    <t>978-1-64168-614-3 Qty 100</t>
  </si>
  <si>
    <t>Quote #51936</t>
  </si>
  <si>
    <t>SERVICE 09/01/20-09/14/20</t>
  </si>
  <si>
    <t>2020 Virtual Texas Assessment</t>
  </si>
  <si>
    <t>Conference Registration for</t>
  </si>
  <si>
    <t>H. Engstrom &amp; J. Grmela</t>
  </si>
  <si>
    <t>Inv#133530</t>
  </si>
  <si>
    <t>TEXAS AGRILIFE EXTENSION SERVICE</t>
  </si>
  <si>
    <t>CLASS JOE PERALES ID# 140512</t>
  </si>
  <si>
    <t>DAVID CAHELA ID# 140513</t>
  </si>
  <si>
    <t>TEXAS DANCE EDUCATORS ASSOCIATION</t>
  </si>
  <si>
    <t>Order# LKN77XRQFCN</t>
  </si>
  <si>
    <t>TEXAS HIGH SCHOOL ATHLETIC DIRECTORS ASSOC.</t>
  </si>
  <si>
    <t>Invoice 3411/ JONES</t>
  </si>
  <si>
    <t>REIMBUSREMENT</t>
  </si>
  <si>
    <t>WHEATCRAFT INC.</t>
  </si>
  <si>
    <t>Xerox leases - Aug 2020</t>
  </si>
  <si>
    <t>SOS</t>
  </si>
  <si>
    <t>PUMP GREASE ECC, NIMITZ, TOM</t>
  </si>
  <si>
    <t>DANIELS</t>
  </si>
  <si>
    <t>SHELL FLEET PLUS</t>
  </si>
  <si>
    <t>SHELL 09/01 09/03</t>
  </si>
  <si>
    <t>INV20-1734</t>
  </si>
  <si>
    <t>supply/software</t>
  </si>
  <si>
    <t>ARAGONES, MEGAN</t>
  </si>
  <si>
    <t>check cashed by M Aragones</t>
  </si>
  <si>
    <t>Hal Peterson Grade 7 &amp; 8 ELAR</t>
  </si>
  <si>
    <t>Backward Planning</t>
  </si>
  <si>
    <t>Professional Development Inv</t>
  </si>
  <si>
    <t>#200923B</t>
  </si>
  <si>
    <t>BTWilson ELAR PLC and</t>
  </si>
  <si>
    <t>Classroom Observations, Plan</t>
  </si>
  <si>
    <t>Training and Support Inv</t>
  </si>
  <si>
    <t>#200902D</t>
  </si>
  <si>
    <t>AUSTIN CHAPTER SW FOOTBALL OFFICIALS INC.</t>
  </si>
  <si>
    <t>Kerrville Tivy 9/17 scrimmage</t>
  </si>
  <si>
    <t>09/08/20-09/18/20</t>
  </si>
  <si>
    <t>MS dues Attn: Gina</t>
  </si>
  <si>
    <t>BSN SPORTS LLC</t>
  </si>
  <si>
    <t>athletic supplies</t>
  </si>
  <si>
    <t>BUCK'S WHEEL &amp; EQUIPMENT CO.</t>
  </si>
  <si>
    <t>2 compressors</t>
  </si>
  <si>
    <t>BUREAU OF EDUCATION &amp; RESEARCH</t>
  </si>
  <si>
    <t>Instructional Virtual</t>
  </si>
  <si>
    <t>Training for Ms. Fields -</t>
  </si>
  <si>
    <t>Social Studies Instruction</t>
  </si>
  <si>
    <t>EDUCATION SERVICE CENTER REGION 12</t>
  </si>
  <si>
    <t>2020 eRate Category 2</t>
  </si>
  <si>
    <t>504 Basics Fall 2020 Webinar</t>
  </si>
  <si>
    <t>Date: 9/16/20 Session ID</t>
  </si>
  <si>
    <t>#64199</t>
  </si>
  <si>
    <t>Registration: Personnel Title</t>
  </si>
  <si>
    <t>IX Training - T. Crawford</t>
  </si>
  <si>
    <t>FLINN SCIENTIFIC INC.</t>
  </si>
  <si>
    <t>SUPPLIES/MATERIALS</t>
  </si>
  <si>
    <t>FLUENCY MATTERS</t>
  </si>
  <si>
    <t>GANDY INK</t>
  </si>
  <si>
    <t>quote 7936</t>
  </si>
  <si>
    <t>Office Printer Cartridges</t>
  </si>
  <si>
    <t>Brother Printer -TN820 HP</t>
  </si>
  <si>
    <t>Printer</t>
  </si>
  <si>
    <t>SUPPLES</t>
  </si>
  <si>
    <t>GAUMARD SCIENTIFIC COMPANY INC.</t>
  </si>
  <si>
    <t>Two Yr. Service Warranty Plan</t>
  </si>
  <si>
    <t>for THS Health Services and</t>
  </si>
  <si>
    <t>CNA classes adult simulators</t>
  </si>
  <si>
    <t>Order for Sharon Pintsch</t>
  </si>
  <si>
    <t>Quote #71027</t>
  </si>
  <si>
    <t>GONZALES, JUSTIN</t>
  </si>
  <si>
    <t>09/03/20-09/10/20</t>
  </si>
  <si>
    <t>GULF COAST PAPER COMPANY</t>
  </si>
  <si>
    <t>HOMETOWN TICKETING INC.</t>
  </si>
  <si>
    <t>scanners</t>
  </si>
  <si>
    <t>JAMF SOFTWARE LLC</t>
  </si>
  <si>
    <t>Tech Dept Supply/Software</t>
  </si>
  <si>
    <t>JOSTENS SOUTH TEXAS</t>
  </si>
  <si>
    <t>Black/Silver Tassels -</t>
  </si>
  <si>
    <t>Student graduation Caps</t>
  </si>
  <si>
    <t>JRF INDUSTRIES LLC</t>
  </si>
  <si>
    <t>SHOES</t>
  </si>
  <si>
    <t>J.W. PEPPER &amp; SON INC.</t>
  </si>
  <si>
    <t>Classroom Music and</t>
  </si>
  <si>
    <t>Curriculum HPMS, BTW and THS</t>
  </si>
  <si>
    <t>Orchestra Cart #42227394</t>
  </si>
  <si>
    <t>M &amp; D DISTRIBUTORS</t>
  </si>
  <si>
    <t>injectors</t>
  </si>
  <si>
    <t>MCCOY, EUNICE</t>
  </si>
  <si>
    <t>CONTRACTED SERVICES-MENTORING</t>
  </si>
  <si>
    <t>REIMBURSEMENT FOR FUEL</t>
  </si>
  <si>
    <t>SEPT.1-SEPT.4 2020</t>
  </si>
  <si>
    <t>NCS PEARSON,INC.</t>
  </si>
  <si>
    <t>Student Test Certifications</t>
  </si>
  <si>
    <t>THS Business, Media and AV</t>
  </si>
  <si>
    <t>Classes Order for S.</t>
  </si>
  <si>
    <t>Vecchico, L. Pool and D. Hale</t>
  </si>
  <si>
    <t>Quote #0082628</t>
  </si>
  <si>
    <t>OCHOA, NADIA</t>
  </si>
  <si>
    <t>Sept.20 time sheet for</t>
  </si>
  <si>
    <t>HS-consultations-N.Ochoa</t>
  </si>
  <si>
    <t>cleaning supplies</t>
  </si>
  <si>
    <t>PLAYSCRIPTS INC.</t>
  </si>
  <si>
    <t>SCRIPTS</t>
  </si>
  <si>
    <t>09/04/20-09/18/20</t>
  </si>
  <si>
    <t>SAN SABA CAP CO</t>
  </si>
  <si>
    <t>#59496 and 59022</t>
  </si>
  <si>
    <t>tech dept supply/ Cisco</t>
  </si>
  <si>
    <t>Meraki Wireless Access</t>
  </si>
  <si>
    <t>Points/HCHS</t>
  </si>
  <si>
    <t>SO FAST PRINTING</t>
  </si>
  <si>
    <t>signs for stadium</t>
  </si>
  <si>
    <t>SOUTHWEST TX EQUIPMENT DISTRIBUTORS, INC</t>
  </si>
  <si>
    <t>TCEA</t>
  </si>
  <si>
    <t>TCEA Convention Registration</t>
  </si>
  <si>
    <t>2-Teachers Amber Davis &amp;</t>
  </si>
  <si>
    <t>Regina Jackson Feb 1-5, 2021</t>
  </si>
  <si>
    <t>TpT - Download</t>
  </si>
  <si>
    <t>TENNIS OUTLET</t>
  </si>
  <si>
    <t>tennis equipment</t>
  </si>
  <si>
    <t>TEXAS GIRLS COACHES ASSOCIATION</t>
  </si>
  <si>
    <t>dues for Kevin Pope</t>
  </si>
  <si>
    <t>Purell Foam Touch Soap</t>
  </si>
  <si>
    <t>VIRDELL, DANIEL</t>
  </si>
  <si>
    <t>TIVY JV FOOTBALL SECURITY</t>
  </si>
  <si>
    <t>HPMS FOOTBALL SECURITY</t>
  </si>
  <si>
    <t>HPMS TRAFFICE CONTROL</t>
  </si>
  <si>
    <t>WALKER, TRACI</t>
  </si>
  <si>
    <t>Sept. 20 HS-Mileage</t>
  </si>
  <si>
    <t>reimbusement T. Walker</t>
  </si>
  <si>
    <t>AARON YATES</t>
  </si>
  <si>
    <t>THS Football Players</t>
  </si>
  <si>
    <t>Videography Svcs-Green Screen</t>
  </si>
  <si>
    <t>September 18-19 2020 Inv</t>
  </si>
  <si>
    <t>#5159</t>
  </si>
  <si>
    <t>Ipad chargers and student</t>
  </si>
  <si>
    <t>whiteboard lap boards</t>
  </si>
  <si>
    <t>Sept.20 PK/HS Office Spplies</t>
  </si>
  <si>
    <t>KPSF - Peschel / Workroom</t>
  </si>
  <si>
    <t>Shredder 773699356736</t>
  </si>
  <si>
    <t>Art Supplies 586749753394</t>
  </si>
  <si>
    <t>435556558746 457433997979</t>
  </si>
  <si>
    <t>SUPPLIES  466796857373</t>
  </si>
  <si>
    <t>INSTRUCTIONAL SUPPLIES-DES</t>
  </si>
  <si>
    <t>ipod cases 469438539555</t>
  </si>
  <si>
    <t>microwave 779333786767</t>
  </si>
  <si>
    <t>SUPPLIES FOR TEACHERS AND</t>
  </si>
  <si>
    <t>STAFF 433956487636</t>
  </si>
  <si>
    <t>837357553974 2 credits</t>
  </si>
  <si>
    <t>OT SUPPLIES FOR THERAPY</t>
  </si>
  <si>
    <t>clinic supplies 753448358364</t>
  </si>
  <si>
    <t>469933887995 877343833437</t>
  </si>
  <si>
    <t>456885945356 458585557696</t>
  </si>
  <si>
    <t>VOCATIONAL SUPPLIES</t>
  </si>
  <si>
    <t>783463639537 894784987785</t>
  </si>
  <si>
    <t>SUPPLIES FOR INSTRUCTION</t>
  </si>
  <si>
    <t>tech dept supply/wifi adapter</t>
  </si>
  <si>
    <t>Tech Dept Supplies/Bluetooth</t>
  </si>
  <si>
    <t>headset 448577849758</t>
  </si>
  <si>
    <t>Office Furniture Adjustable</t>
  </si>
  <si>
    <t>Standing Desk for Lauren</t>
  </si>
  <si>
    <t>Tilley and Lauren Jette</t>
  </si>
  <si>
    <t>Aviation Class Materials and</t>
  </si>
  <si>
    <t>Equipment THS Aviation Class</t>
  </si>
  <si>
    <t>order for A.Cook 448357447666</t>
  </si>
  <si>
    <t>THS Audio Visual Class</t>
  </si>
  <si>
    <t>Equipment Order for L. Pool</t>
  </si>
  <si>
    <t>GoPro Hero 4 Digital Audio</t>
  </si>
  <si>
    <t>Workstation 477544379494</t>
  </si>
  <si>
    <t>Mic Boom Pole, Isolation Pads</t>
  </si>
  <si>
    <t>SD Cards; Tripod 437459936586</t>
  </si>
  <si>
    <t>THS Aviation Class Supply</t>
  </si>
  <si>
    <t>order for A. Cook HTRC LiPro</t>
  </si>
  <si>
    <t>Charger Dual RC Charger 1-6S</t>
  </si>
  <si>
    <t>Balance Battery</t>
  </si>
  <si>
    <t>reading incentive</t>
  </si>
  <si>
    <t>TES Dys Supplies binders</t>
  </si>
  <si>
    <t>455864737865 457438957336</t>
  </si>
  <si>
    <t>supplies 943696758395</t>
  </si>
  <si>
    <t>EIDE BAILLY LLP</t>
  </si>
  <si>
    <t>PROGRESS BILLING FOR</t>
  </si>
  <si>
    <t>2019-2020 AUDIT</t>
  </si>
  <si>
    <t>REALLY GREAT READING</t>
  </si>
  <si>
    <t>TES Dys Supplies Really Great</t>
  </si>
  <si>
    <t>Reading</t>
  </si>
  <si>
    <t>printing BIG HIT PLATE</t>
  </si>
  <si>
    <t>9/25/20 AX HANDLE DECALS X20</t>
  </si>
  <si>
    <t>2W INTERNATIONAL LLC</t>
  </si>
  <si>
    <t>Invoice #1911</t>
  </si>
  <si>
    <t>ALAMO COMMUNITY COLLEGE DISTRICT</t>
  </si>
  <si>
    <t>CNA Program  Educational</t>
  </si>
  <si>
    <t>Services Agreement 2020-2021</t>
  </si>
  <si>
    <t>THS - Health Science Program</t>
  </si>
  <si>
    <t>S. Pintsch Instructor</t>
  </si>
  <si>
    <t>ALEJANDRO, SUSANA</t>
  </si>
  <si>
    <t>Oct.20 HS-Reimbursement for</t>
  </si>
  <si>
    <t>certifications examination</t>
  </si>
  <si>
    <t>programs S.A.</t>
  </si>
  <si>
    <t>AMERICAN ASSOC. TEACHERS SPANISH &amp; PORTUGUESE</t>
  </si>
  <si>
    <t>INDUCTION FEES</t>
  </si>
  <si>
    <t>ANDERSON'S</t>
  </si>
  <si>
    <t>Kinder Medals</t>
  </si>
  <si>
    <t>ANDY'S AUTO AND BUS AIR INC.</t>
  </si>
  <si>
    <t>belt for #42</t>
  </si>
  <si>
    <t>ANGELO STATE UNIVERSITY</t>
  </si>
  <si>
    <t>NELSON PUETT FOUNDATION ASU</t>
  </si>
  <si>
    <t>FINANCIAL AID RICKY LUJAN SS</t>
  </si>
  <si>
    <t>ENDING 3095</t>
  </si>
  <si>
    <t>INSTRUCTIONAL DIGITAL</t>
  </si>
  <si>
    <t>SUPPLIES FOR INCLUSION</t>
  </si>
  <si>
    <t>TEACHERS</t>
  </si>
  <si>
    <t>ipad app for athletics</t>
  </si>
  <si>
    <t>monthly supply - Sept. 2020</t>
  </si>
  <si>
    <t>OZARKA WATER DELIVERY</t>
  </si>
  <si>
    <t>SEPTEMBER</t>
  </si>
  <si>
    <t>water cooler rental aqua</t>
  </si>
  <si>
    <t>beverage September</t>
  </si>
  <si>
    <t>Water Cooler Rental for Aqua</t>
  </si>
  <si>
    <t>Beverage</t>
  </si>
  <si>
    <t>FEE</t>
  </si>
  <si>
    <t>NDCS ESSER CARES BrainPOP and</t>
  </si>
  <si>
    <t>Brain POP JR.</t>
  </si>
  <si>
    <t>CAHELA, DAVID</t>
  </si>
  <si>
    <t>Black Toner</t>
  </si>
  <si>
    <t>Grades 6 and 7th Math</t>
  </si>
  <si>
    <t>Teachers Professional</t>
  </si>
  <si>
    <t>Development Sept. 17, 2020</t>
  </si>
  <si>
    <t>Inv #6098</t>
  </si>
  <si>
    <t>08/14/20-09/11/20 ACCOUNTS</t>
  </si>
  <si>
    <t>06-0220-00 08-0530-00</t>
  </si>
  <si>
    <t>08-0540-00 09-1715-01</t>
  </si>
  <si>
    <t>09-1815-01 09-7030-00</t>
  </si>
  <si>
    <t>CRAVEY, WHITNEY</t>
  </si>
  <si>
    <t>Sept. 20 HS reimbursement for</t>
  </si>
  <si>
    <t>Para-cerification renewl</t>
  </si>
  <si>
    <t>W.Cravey</t>
  </si>
  <si>
    <t>Service (Oct)</t>
  </si>
  <si>
    <t>Account # 670395</t>
  </si>
  <si>
    <t>CUSTOMINK LLC</t>
  </si>
  <si>
    <t>Student Council</t>
  </si>
  <si>
    <t>DECKER EQUIPMENT</t>
  </si>
  <si>
    <t>TABLES</t>
  </si>
  <si>
    <t>Tech Dept. Supply/Dell power</t>
  </si>
  <si>
    <t>adapters</t>
  </si>
  <si>
    <t>E-Rate Category 1 Funding</t>
  </si>
  <si>
    <t>Registration for Sarah</t>
  </si>
  <si>
    <t>Lewicki for Session # 71766,</t>
  </si>
  <si>
    <t>Reading by Design Bridge</t>
  </si>
  <si>
    <t>training, for Dyslexia on</t>
  </si>
  <si>
    <t>September 8 and 9, 2020.</t>
  </si>
  <si>
    <t>Registration for Jenna</t>
  </si>
  <si>
    <t>Summers for Session # 71766,</t>
  </si>
  <si>
    <t>September 8 and 9, 2020</t>
  </si>
  <si>
    <t>60002 DEBRA KEITH RECERT.</t>
  </si>
  <si>
    <t>72224 CHARLY BOYD DRIVER CERT</t>
  </si>
  <si>
    <t>FIBER 20 SERVICE OCTOBER 2020</t>
  </si>
  <si>
    <t>AP Economics 25 Textbooks for</t>
  </si>
  <si>
    <t>THS Quote #2524326A</t>
  </si>
  <si>
    <t>2020-2021 Choir Shirts</t>
  </si>
  <si>
    <t>VB quote 689172</t>
  </si>
  <si>
    <t>09/08/20-09/29/20</t>
  </si>
  <si>
    <t>GREGORY, PILAR</t>
  </si>
  <si>
    <t>Translation Services</t>
  </si>
  <si>
    <t>Oct. 20 PK-HS Pumpkins</t>
  </si>
  <si>
    <t>carvings kits cookies-for</t>
  </si>
  <si>
    <t>family activity baskets TW</t>
  </si>
  <si>
    <t>HILL COUNTRY FIRE SAFETY</t>
  </si>
  <si>
    <t>SERVICE KITCHEN  HPMS THS</t>
  </si>
  <si>
    <t>HILL COUNTRY COMMUNITY JOURNAL</t>
  </si>
  <si>
    <t>supply</t>
  </si>
  <si>
    <t>10/01/20-10/31/20</t>
  </si>
  <si>
    <t>Orchestra Instruments</t>
  </si>
  <si>
    <t>Elementary Programs 14</t>
  </si>
  <si>
    <t>instruments Quote dated</t>
  </si>
  <si>
    <t>9.2.20</t>
  </si>
  <si>
    <t>HODGES BADGE CO. INC.</t>
  </si>
  <si>
    <t>48 Profile of a Graduate</t>
  </si>
  <si>
    <t>Medals</t>
  </si>
  <si>
    <t>HORD, CHERYL</t>
  </si>
  <si>
    <t>Thinking, Doing, Sharing</t>
  </si>
  <si>
    <t>Cohort Facilitator Teacher</t>
  </si>
  <si>
    <t>Support 4 hours</t>
  </si>
  <si>
    <t>INTERQUEST DETECTION CANINES</t>
  </si>
  <si>
    <t>K9 DETECTION AT THS</t>
  </si>
  <si>
    <t>IRVIN, JOHN</t>
  </si>
  <si>
    <t>JONES, DAVID</t>
  </si>
  <si>
    <t>KERRVILLE AUTOMOTIVE/NAPA</t>
  </si>
  <si>
    <t>KERRVILLE BUS CO. INC.</t>
  </si>
  <si>
    <t>charter to CC on 10/2</t>
  </si>
  <si>
    <t>REQUIRED POSTS</t>
  </si>
  <si>
    <t>LEAPIN LEOTARDS</t>
  </si>
  <si>
    <t>masks for GG</t>
  </si>
  <si>
    <t>Golden Girls Uniforms</t>
  </si>
  <si>
    <t>NDCS--ESSER CARES Learning</t>
  </si>
  <si>
    <t>A-Z</t>
  </si>
  <si>
    <t>CC track 10/5/20</t>
  </si>
  <si>
    <t>BLINDS</t>
  </si>
  <si>
    <t>MASON BOTTLING COMPANY</t>
  </si>
  <si>
    <t>gatorade for THS</t>
  </si>
  <si>
    <t>MCNEIL, VELMA</t>
  </si>
  <si>
    <t>Sept. 20 Time sheet for</t>
  </si>
  <si>
    <t>HS-Management Fisical and</t>
  </si>
  <si>
    <t>Program Desicg Training and</t>
  </si>
  <si>
    <t>consultant V.M.</t>
  </si>
  <si>
    <t>MICHEL, MARILYN</t>
  </si>
  <si>
    <t>Sept.20 HS-Librarian time</t>
  </si>
  <si>
    <t>sheet M. Michel</t>
  </si>
  <si>
    <t>O'REILLY AUTO PARTS</t>
  </si>
  <si>
    <t>bus parts</t>
  </si>
  <si>
    <t>PERALES, JOSEPH</t>
  </si>
  <si>
    <t>PLAYGROUNDS ETC. LLC</t>
  </si>
  <si>
    <t>Sept. 20 Border Timber and</t>
  </si>
  <si>
    <t>installation of equipment. SA</t>
  </si>
  <si>
    <t>Oct. 20 PK/HS- Installation</t>
  </si>
  <si>
    <t>of equipment S.A.</t>
  </si>
  <si>
    <t>Oct. 20 PK-HS/ Installation</t>
  </si>
  <si>
    <t>of play equipment S.A.</t>
  </si>
  <si>
    <t>QUADIENT LEASING USA, INC</t>
  </si>
  <si>
    <t>POSTAGE MACHINE LEASE</t>
  </si>
  <si>
    <t>- 3RD</t>
  </si>
  <si>
    <t>instructional supplies</t>
  </si>
  <si>
    <t>office/breakroom supplies</t>
  </si>
  <si>
    <t>-</t>
  </si>
  <si>
    <t>RIDDELL ALL AMERICAN SPORTS CORP</t>
  </si>
  <si>
    <t>HPMS/Helmets</t>
  </si>
  <si>
    <t>SAFETY-KLEEN SYSTEMS INC.</t>
  </si>
  <si>
    <t>parts washing</t>
  </si>
  <si>
    <t>DSP Adobe Acrobat Pro license</t>
  </si>
  <si>
    <t>from Buyboard Coop</t>
  </si>
  <si>
    <t>camera software</t>
  </si>
  <si>
    <t>ECC Mental Health consultant</t>
  </si>
  <si>
    <t>timesheet for 9-1 through</t>
  </si>
  <si>
    <t>Sept. 20 Time sheet for HS</t>
  </si>
  <si>
    <t>Mental Health Consultant for</t>
  </si>
  <si>
    <t>the month of Sept. K.Silerio</t>
  </si>
  <si>
    <t>SOUTHERN TIRE MART, UC</t>
  </si>
  <si>
    <t>Sept. 20 HS Projector for Rm</t>
  </si>
  <si>
    <t>4/Robinett</t>
  </si>
  <si>
    <t>TAGT MEMBERSHIP COORDINATOR</t>
  </si>
  <si>
    <t>TAGT Membership  2020-2021</t>
  </si>
  <si>
    <t>Sylvia Flannery</t>
  </si>
  <si>
    <t>TAGT Membership 2020-2021 4</t>
  </si>
  <si>
    <t>Elementary Teachers HUNTER</t>
  </si>
  <si>
    <t>MILLER MELISSA MARTIN</t>
  </si>
  <si>
    <t>BRITTANY MOSS SARAH KOENIG</t>
  </si>
  <si>
    <t>FMLA Training 10/7 &amp; 8/2020</t>
  </si>
  <si>
    <t>TEXAS TECH UNIVERSITY</t>
  </si>
  <si>
    <t>Student Credit by Exam 16</t>
  </si>
  <si>
    <t>Subject Tests Test Date Fall</t>
  </si>
  <si>
    <t>2020 Order for A. Ahrens</t>
  </si>
  <si>
    <t>TIFCO INDUSTRIES</t>
  </si>
  <si>
    <t>parts</t>
  </si>
  <si>
    <t>utility SERVICE</t>
  </si>
  <si>
    <t>09/01/20-09/27/20</t>
  </si>
  <si>
    <t>monthly utility SERVICE</t>
  </si>
  <si>
    <t>09/28/20-10/27/20</t>
  </si>
  <si>
    <t>HCHS Contracted Counseling</t>
  </si>
  <si>
    <t>Services for 9-8-2020 through</t>
  </si>
  <si>
    <t>Foamtouch Soap</t>
  </si>
  <si>
    <t>Attn: Golf</t>
  </si>
  <si>
    <t>VOYAGER EXPANDED LEARNING</t>
  </si>
  <si>
    <t>TES Dys Supplies</t>
  </si>
  <si>
    <t>WEST CENTRAL WIRELESS</t>
  </si>
  <si>
    <t>ACCOUNT 00177999-9 SERVICE</t>
  </si>
  <si>
    <t>DATES 09/20/20-10/19/20</t>
  </si>
  <si>
    <t>Oct. 20 HS classroom supplies</t>
  </si>
  <si>
    <t>TMEA</t>
  </si>
  <si>
    <t>TMEA Membership and</t>
  </si>
  <si>
    <t>convention Registration for</t>
  </si>
  <si>
    <t>Nick Rodriguez, and Erica</t>
  </si>
  <si>
    <t>Garcia</t>
  </si>
  <si>
    <t>TX MUSIC EDUCATORS ASSOC. Reg. 29</t>
  </si>
  <si>
    <t>Convention Fees for  Kara</t>
  </si>
  <si>
    <t>Baker</t>
  </si>
  <si>
    <t>REFERENCE CHECK# 102533 NOTE-</t>
  </si>
  <si>
    <t>CHECK WAS VOIDED BUT NO STOP</t>
  </si>
  <si>
    <t>PYMNT ISSUED. AUDIT WAS TOO</t>
  </si>
  <si>
    <t>FAR IN PROGRESS TO POST BACK</t>
  </si>
  <si>
    <t>TO 19-20 YEAR. POSTED IN</t>
  </si>
  <si>
    <t>SEPTEMBER 20-21. - PER NLS</t>
  </si>
  <si>
    <t>gas charges</t>
  </si>
  <si>
    <t>gas</t>
  </si>
  <si>
    <t>Fuel Purchase THS-CTE Truck</t>
  </si>
  <si>
    <t>Dept: Ag-C.Harris/C.Callender</t>
  </si>
  <si>
    <t>Date: 9/19/20</t>
  </si>
  <si>
    <t>Social Distancing Floor</t>
  </si>
  <si>
    <t>Decals</t>
  </si>
  <si>
    <t>FB supplies</t>
  </si>
  <si>
    <t>two tires and mounting #37</t>
  </si>
  <si>
    <t>AAASCD FOR SUPERVISION AND CURRICULUM</t>
  </si>
  <si>
    <t>AAASCD Membership 2020-2021</t>
  </si>
  <si>
    <t>Heather Engstrom</t>
  </si>
  <si>
    <t>ACET</t>
  </si>
  <si>
    <t>DSP ACET Fall Conference</t>
  </si>
  <si>
    <t>Registration plus Director's</t>
  </si>
  <si>
    <t>Pre-Conference CHERYL</t>
  </si>
  <si>
    <t>MANCHESTER</t>
  </si>
  <si>
    <t>AIR RELIEF TECHNOLOGIES INC.</t>
  </si>
  <si>
    <t>Girls Spring District GOLF</t>
  </si>
  <si>
    <t>Preview</t>
  </si>
  <si>
    <t>Sept. 20 lifetime license LG</t>
  </si>
  <si>
    <t>Classroom Observation and</t>
  </si>
  <si>
    <t>Training Support NES, DES,</t>
  </si>
  <si>
    <t>TES, and SES Sept. 23-25,</t>
  </si>
  <si>
    <t>2020 Inv #200923A</t>
  </si>
  <si>
    <t>ASSOCIATION INSURANCE MANAGEMENT</t>
  </si>
  <si>
    <t>INSURANCE</t>
  </si>
  <si>
    <t>TIVY VARSITY FOOTBALL</t>
  </si>
  <si>
    <t>SECURITY</t>
  </si>
  <si>
    <t>CONTRACTED SERVICES- SIGN</t>
  </si>
  <si>
    <t>LANGUAGE INTERPRETER</t>
  </si>
  <si>
    <t>Consultant Services Aug 18 -</t>
  </si>
  <si>
    <t>CONTRACTED SERVICES - RBT -</t>
  </si>
  <si>
    <t>BEHAVIOR TECH</t>
  </si>
  <si>
    <t>ERICA BELL</t>
  </si>
  <si>
    <t>CLINICIAN</t>
  </si>
  <si>
    <t>BOUND-TO-STAY-BOUND BOOKS</t>
  </si>
  <si>
    <t>Fall Book Order</t>
  </si>
  <si>
    <t>athletics</t>
  </si>
  <si>
    <t>CARRIER CORPORATION</t>
  </si>
  <si>
    <t>CESD</t>
  </si>
  <si>
    <t>DSP CESD Dyslexia Conference</t>
  </si>
  <si>
    <t>and Pre-Conference</t>
  </si>
  <si>
    <t>Registrations</t>
  </si>
  <si>
    <t>ACCOUNTS 29-0320-00</t>
  </si>
  <si>
    <t>29-1480-00 29-1490-00</t>
  </si>
  <si>
    <t>29-3300-00 29-3310-00</t>
  </si>
  <si>
    <t>29-3315-01 29-3325-00</t>
  </si>
  <si>
    <t>DELL SCREEN REPLACEMENT</t>
  </si>
  <si>
    <t>FIRST INSURANCE AGENCY</t>
  </si>
  <si>
    <t>MISC COST</t>
  </si>
  <si>
    <t>GALIFARO, MICHAEL</t>
  </si>
  <si>
    <t>JROTC Supplies - Face Masks</t>
  </si>
  <si>
    <t>(Michael Galifaro will be</t>
  </si>
  <si>
    <t>CHOIR SHIRTS</t>
  </si>
  <si>
    <t>GONZALES, PAUL</t>
  </si>
  <si>
    <t>TIVY JV &amp; VARSITY FOOTBALL</t>
  </si>
  <si>
    <t>HAAS, DANIEL</t>
  </si>
  <si>
    <t>HYATT, PATRICE</t>
  </si>
  <si>
    <t>NDCS Contracted service Title</t>
  </si>
  <si>
    <t>I tutoring by Patrice Hyatt</t>
  </si>
  <si>
    <t>from 9-8-20 through 9-24-20</t>
  </si>
  <si>
    <t>NES Istation Espanol 23</t>
  </si>
  <si>
    <t>licenses for K-1</t>
  </si>
  <si>
    <t>Istation Math Grades 7-8 Hal</t>
  </si>
  <si>
    <t>Peterson Middle School Quote</t>
  </si>
  <si>
    <t>#25664-1</t>
  </si>
  <si>
    <t>CONTRACTED SERVICES - VI O&amp;M</t>
  </si>
  <si>
    <t>KOETTER FIRE PROTECTION OF SAN ANTONIO LLC</t>
  </si>
  <si>
    <t>LAMBERT'S GLASS &amp; MIRROR</t>
  </si>
  <si>
    <t>LEDESMA, BENJAMIN</t>
  </si>
  <si>
    <t>TIVY FRESHMEN AND VARSITY</t>
  </si>
  <si>
    <t>FOOTBALL SECURITY</t>
  </si>
  <si>
    <t>LITTLE CAESARS PIZZA</t>
  </si>
  <si>
    <t>PIZZAS</t>
  </si>
  <si>
    <t>MARY'S TACOS</t>
  </si>
  <si>
    <t>Bus Driver Appreciation</t>
  </si>
  <si>
    <t>MCKESSON MEDICAL-SURGICAL INC.</t>
  </si>
  <si>
    <t>EQUIPMENT - KPSF GRANT</t>
  </si>
  <si>
    <t>NO DRAMA LLAMA PET SHOP LLC</t>
  </si>
  <si>
    <t>Red Earthworms  SES-Order for</t>
  </si>
  <si>
    <t>Natalie Tanner Tarantula</t>
  </si>
  <si>
    <t>NES-Order for A. Schroeder</t>
  </si>
  <si>
    <t>Invoice #2 &amp; 3</t>
  </si>
  <si>
    <t>POSITIVE PROMOTIONS</t>
  </si>
  <si>
    <t>Red Ribbon Week</t>
  </si>
  <si>
    <t>RANCHERS ATV $ TRACTOR</t>
  </si>
  <si>
    <t>RESER, TRAVIS</t>
  </si>
  <si>
    <t>SPECIALIST PARENT LIASION</t>
  </si>
  <si>
    <t>TESTING KIT FOR EVALUATION</t>
  </si>
  <si>
    <t>ROBERTS SPEECH THERAPY SERVICES PC</t>
  </si>
  <si>
    <t>CONTRACTED</t>
  </si>
  <si>
    <t>SERVICES-SPEECH-PROPORTIONATE</t>
  </si>
  <si>
    <t>SHARES 09/10/20-09/30/20</t>
  </si>
  <si>
    <t>CONTRACTED SERVICES SPEECH</t>
  </si>
  <si>
    <t>ROGERS ATHLETIC COMPANY</t>
  </si>
  <si>
    <t>Quote# 0030189</t>
  </si>
  <si>
    <t>Campus Staff Shirts</t>
  </si>
  <si>
    <t>SCHOOL SPECIALTY LLC</t>
  </si>
  <si>
    <t>Mount</t>
  </si>
  <si>
    <t>SPORTDECALS INC.</t>
  </si>
  <si>
    <t>decals</t>
  </si>
  <si>
    <t>TAGT Virtual GiftED20</t>
  </si>
  <si>
    <t>Conference December 3, 2020 4</t>
  </si>
  <si>
    <t>Elementary Teachers</t>
  </si>
  <si>
    <t>TEXAS DEPARTMENT OF PUBLIC SAFETY</t>
  </si>
  <si>
    <t>September Services - Name</t>
  </si>
  <si>
    <t>Search</t>
  </si>
  <si>
    <t>THSBCA MEMBERSHIP</t>
  </si>
  <si>
    <t>Dues/clinic registration</t>
  </si>
  <si>
    <t>HCHS, Contracted Counseling</t>
  </si>
  <si>
    <t>Services, Leah Tull, from</t>
  </si>
  <si>
    <t>9-21-2020 through 10-1-2020</t>
  </si>
  <si>
    <t>UNDERWOOD, JAMIE</t>
  </si>
  <si>
    <t>PARENT REFUND CANCELED SPRING</t>
  </si>
  <si>
    <t>TRIP</t>
  </si>
  <si>
    <t>Replacement for broken Hand</t>
  </si>
  <si>
    <t>Sanitizing Station in</t>
  </si>
  <si>
    <t>Cafeteria</t>
  </si>
  <si>
    <t>Sept. 20 HS Constructional</t>
  </si>
  <si>
    <t>Caoch time sheet B.L.</t>
  </si>
  <si>
    <t>Washburn</t>
  </si>
  <si>
    <t>WILDSEED FARMS INC.</t>
  </si>
  <si>
    <t>Starkey Elementary ELAR</t>
  </si>
  <si>
    <t>Environment Preservation</t>
  </si>
  <si>
    <t>Project Materials  order for</t>
  </si>
  <si>
    <t>Natalie Tanner</t>
  </si>
  <si>
    <t>830-257-0167</t>
  </si>
  <si>
    <t>SERVICE 10/01/20-10/31/20 FOR</t>
  </si>
  <si>
    <t>Mask Up Community PSA for</t>
  </si>
  <si>
    <t>Stadium and THS Gym Video</t>
  </si>
  <si>
    <t>Videography Invoice #5178</t>
  </si>
  <si>
    <t>Reissue Cks 95263 &amp; 95497</t>
  </si>
  <si>
    <t>CHECK #'S 95263 95497</t>
  </si>
  <si>
    <t>BLICK ART MATERIALS</t>
  </si>
  <si>
    <t>SUBSCRIPTION TO BRAINPOPS</t>
  </si>
  <si>
    <t>CAREER SAFE</t>
  </si>
  <si>
    <t>Career Safe, Start Safe, Stay</t>
  </si>
  <si>
    <t>Safe, Workplace Training Site</t>
  </si>
  <si>
    <t>License - 2020-2021 THS</t>
  </si>
  <si>
    <t>Construction Technology Order</t>
  </si>
  <si>
    <t>for K. Kniffen Quote #10360</t>
  </si>
  <si>
    <t>CARTRIDGE WORLD</t>
  </si>
  <si>
    <t>CONF ROOM MAGENTA</t>
  </si>
  <si>
    <t>Toner - Griffin</t>
  </si>
  <si>
    <t>WATER TIVY HIGH SCHOOL</t>
  </si>
  <si>
    <t>ACCOUNTS 41-2230-00</t>
  </si>
  <si>
    <t>422-2200-00 43-0010-00</t>
  </si>
  <si>
    <t>43-0070-00 43-0075-00</t>
  </si>
  <si>
    <t>CRACKER BARREL RESTAURANT</t>
  </si>
  <si>
    <t>Veteran's Day</t>
  </si>
  <si>
    <t>T-Shirts</t>
  </si>
  <si>
    <t>DEMCO INC</t>
  </si>
  <si>
    <t>library supplies</t>
  </si>
  <si>
    <t>EDUCATIONAL THEATRE ASSOCIATION</t>
  </si>
  <si>
    <t>DUES</t>
  </si>
  <si>
    <t>Career &amp; Technology Virtual</t>
  </si>
  <si>
    <t>Webinar Webinar #72004 Oct.</t>
  </si>
  <si>
    <t>1, 2020</t>
  </si>
  <si>
    <t>SPED DIRECTOR WEBINAR</t>
  </si>
  <si>
    <t>PERIODIC TABLE</t>
  </si>
  <si>
    <t>Library Books</t>
  </si>
  <si>
    <t>cheer supplies</t>
  </si>
  <si>
    <t>GREEBON KOERTH, MEGAN</t>
  </si>
  <si>
    <t>REIMBURSEMENT OF SPEECH</t>
  </si>
  <si>
    <t>FOOD AND SUPPLIES</t>
  </si>
  <si>
    <t>HILL DISTRICT F.F.A.</t>
  </si>
  <si>
    <t>HOUGHTON MIFFLIN CO.</t>
  </si>
  <si>
    <t>HMH Reading Screener for THS</t>
  </si>
  <si>
    <t>JOHNS, PENNY</t>
  </si>
  <si>
    <t>Oct.20 -TCDC-reimbursement</t>
  </si>
  <si>
    <t>for training P. Johns</t>
  </si>
  <si>
    <t>Kerrville Daily Times</t>
  </si>
  <si>
    <t>Subscription 20-21</t>
  </si>
  <si>
    <t>KIGHT, PAMELA</t>
  </si>
  <si>
    <t>REIMBURSEMENT FOR NES</t>
  </si>
  <si>
    <t>PURCHASE FROM WALMART</t>
  </si>
  <si>
    <t>KYRISH TRUCK CENTERS OF SAN ANTONIO</t>
  </si>
  <si>
    <t>Engine #33</t>
  </si>
  <si>
    <t>LABATT FOOD SERVICE CO INC.</t>
  </si>
  <si>
    <t>LEARNIING.COM</t>
  </si>
  <si>
    <t>TX Adoption Bundle for Tech</t>
  </si>
  <si>
    <t>Apps  for Grades K-8</t>
  </si>
  <si>
    <t>Inv#Q-09763-1</t>
  </si>
  <si>
    <t>LEARNING WITHOUT TEARS</t>
  </si>
  <si>
    <t>Sept.20 HS classroom supplies</t>
  </si>
  <si>
    <t>LEGO EDUCATION NORTH AMERICA</t>
  </si>
  <si>
    <t>KPSF Grant EV3 Core set</t>
  </si>
  <si>
    <t>w/charger EV3 Large Servo</t>
  </si>
  <si>
    <t>Motor Education EV3 Expansion</t>
  </si>
  <si>
    <t>Kit For Robotics</t>
  </si>
  <si>
    <t>MAKALU VENTURES LLC</t>
  </si>
  <si>
    <t>THS Aviation Technology Drone</t>
  </si>
  <si>
    <t>Pilot School Program  FAA -</t>
  </si>
  <si>
    <t>107 Course Certification Test</t>
  </si>
  <si>
    <t>Prep Order for A. Cook</t>
  </si>
  <si>
    <t>gatorade for FB</t>
  </si>
  <si>
    <t>MATCO</t>
  </si>
  <si>
    <t>NATIONAL FFA</t>
  </si>
  <si>
    <t>APPAREL</t>
  </si>
  <si>
    <t>Office Supplies  White-out</t>
  </si>
  <si>
    <t>Note pads  Pens  Coffee Sugar</t>
  </si>
  <si>
    <t>PRO - ED</t>
  </si>
  <si>
    <t>AUTISM STUDENT FORMS</t>
  </si>
  <si>
    <t>REALLY GOOD STUFF</t>
  </si>
  <si>
    <t>RIOS, MONICA</t>
  </si>
  <si>
    <t>Oct.20 TCDC</t>
  </si>
  <si>
    <t>reimbursement-Monica Rios</t>
  </si>
  <si>
    <t>ROBERTS, COLBY</t>
  </si>
  <si>
    <t>09/23-09/28</t>
  </si>
  <si>
    <t>TIVY JV FOOTBALL GAME</t>
  </si>
  <si>
    <t>SAVVAS LEARNING COMPANY</t>
  </si>
  <si>
    <t>E-Textbook Licenses AP</t>
  </si>
  <si>
    <t>Biology, AP Physics, and AP</t>
  </si>
  <si>
    <t>Environmental Science order</t>
  </si>
  <si>
    <t>for Tivy HS order by J.</t>
  </si>
  <si>
    <t>Grmela Quote 11076-6</t>
  </si>
  <si>
    <t>SCHOOL OUTFITTERS LLC</t>
  </si>
  <si>
    <t>HEADPHONES</t>
  </si>
  <si>
    <t>CLASSROOM SUPPLIES</t>
  </si>
  <si>
    <t>mask mandate signs/2nd run</t>
  </si>
  <si>
    <t>SOUTHWEST STRINGS</t>
  </si>
  <si>
    <t>Elementary and Middle School</t>
  </si>
  <si>
    <t>Orchestra Instruments String</t>
  </si>
  <si>
    <t>Sets order for K. Billingsley</t>
  </si>
  <si>
    <t>Quote #471584</t>
  </si>
  <si>
    <t>STAPLES BUSINESS ADVANTAGE</t>
  </si>
  <si>
    <t>INSTRUCTIONAL SUPPLIES FOR</t>
  </si>
  <si>
    <t>MODIFIED PE</t>
  </si>
  <si>
    <t>SWEETWATER MUSIC EDUCATION</t>
  </si>
  <si>
    <t>- KPSF GRANT O'BRIEN</t>
  </si>
  <si>
    <t>TASB Workshop - Teacher</t>
  </si>
  <si>
    <t>Incentive Allotment (TIA)</t>
  </si>
  <si>
    <t>TEACHING SYSTEMS</t>
  </si>
  <si>
    <t>NDCS Robotics Supplies</t>
  </si>
  <si>
    <t>Membership Dues 2020-2021</t>
  </si>
  <si>
    <t>Purchase for: Lauren Jette</t>
  </si>
  <si>
    <t>Public Relations</t>
  </si>
  <si>
    <t>UIL MUSIC REGION 29</t>
  </si>
  <si>
    <t>ENTRY FEE</t>
  </si>
  <si>
    <t>Stop the Bleed Supplies</t>
  </si>
  <si>
    <t>10/15/20 TIVY VARSITY</t>
  </si>
  <si>
    <t>VOLLEYBALL SECURITY 10/16/20</t>
  </si>
  <si>
    <t>VIRTUAL MEET EXPERIENCE LLC</t>
  </si>
  <si>
    <t>WALLY'S PARTY FACTORY</t>
  </si>
  <si>
    <t>SERVICE 10/04/20-11/03/20 FOR</t>
  </si>
  <si>
    <t>830-257-1316</t>
  </si>
  <si>
    <t>10/04/20-11/03/20 SERVICE 830</t>
  </si>
  <si>
    <t>257 1300</t>
  </si>
  <si>
    <t>10/07/20-11/06/20</t>
  </si>
  <si>
    <t>Rocketry Competition Food -</t>
  </si>
  <si>
    <t>(Make check out to: Bobby</t>
  </si>
  <si>
    <t>Woods)</t>
  </si>
  <si>
    <t>YOUNG, KENDALL</t>
  </si>
  <si>
    <t>434668985933 553474495473</t>
  </si>
  <si>
    <t>teacher appreciation</t>
  </si>
  <si>
    <t>478537468855 688869395763</t>
  </si>
  <si>
    <t>468855386554 436397575798</t>
  </si>
  <si>
    <t>classroom supplies 5th grade</t>
  </si>
  <si>
    <t>PTO 73547467567 484339335943</t>
  </si>
  <si>
    <t>533598934835 767357346995</t>
  </si>
  <si>
    <t>874379546475 465955363499</t>
  </si>
  <si>
    <t>634673497363 445957499363</t>
  </si>
  <si>
    <t>437593999478 463934548965</t>
  </si>
  <si>
    <t>BATTERY CHARGERS</t>
  </si>
  <si>
    <t>438339588985 467537466477</t>
  </si>
  <si>
    <t>749574578785 835863748863</t>
  </si>
  <si>
    <t>449646537558 569533955675</t>
  </si>
  <si>
    <t>449899698687 675973477654</t>
  </si>
  <si>
    <t>943753877656 734435887498</t>
  </si>
  <si>
    <t>496754554544 435457673553</t>
  </si>
  <si>
    <t>classroom supplies PTO</t>
  </si>
  <si>
    <t>classroom supplies ART</t>
  </si>
  <si>
    <t>433646983789 879355773765</t>
  </si>
  <si>
    <t>classroom supplies Harris</t>
  </si>
  <si>
    <t>- 3RD GALINDO 999676988496</t>
  </si>
  <si>
    <t>TABLES/FLAGS 688844384774</t>
  </si>
  <si>
    <t>Instructional Supplies for</t>
  </si>
  <si>
    <t>DAEP and HCHS Students</t>
  </si>
  <si>
    <t>433953974663 766595543354</t>
  </si>
  <si>
    <t>DAEP/HCHS 997887958757</t>
  </si>
  <si>
    <t>Sept.20 HS/PK Classroom</t>
  </si>
  <si>
    <t>Supplies LG 443685336468</t>
  </si>
  <si>
    <t>Challenge Lab Supplies</t>
  </si>
  <si>
    <t>563686997574 766843456664</t>
  </si>
  <si>
    <t>Tumblers 465353336983</t>
  </si>
  <si>
    <t>Supplies 558546989674</t>
  </si>
  <si>
    <t>Kinder &amp; Office Supplies</t>
  </si>
  <si>
    <t>944658453748 575977533744</t>
  </si>
  <si>
    <t>464468577738 435345768954</t>
  </si>
  <si>
    <t>Supplies 434887773588</t>
  </si>
  <si>
    <t>Reading Supplies 437957585367</t>
  </si>
  <si>
    <t>Supplies - Nichols</t>
  </si>
  <si>
    <t>KPSF - Peschel</t>
  </si>
  <si>
    <t>SUPPLIES 975486949793</t>
  </si>
  <si>
    <t>SUPPLIES  964485498984</t>
  </si>
  <si>
    <t>464689866474 436595436949</t>
  </si>
  <si>
    <t>supplies 449347798357</t>
  </si>
  <si>
    <t>supplies 448685575395</t>
  </si>
  <si>
    <t>556389777379 439465956799</t>
  </si>
  <si>
    <t>ACTE</t>
  </si>
  <si>
    <t>ACTE and THOA Membership Dues</t>
  </si>
  <si>
    <t>for Sharon Pintsch and</t>
  </si>
  <si>
    <t>Melissa Frazier THS Health</t>
  </si>
  <si>
    <t>Services Dept. 2020-2021</t>
  </si>
  <si>
    <t>postcards for athletics</t>
  </si>
  <si>
    <t>AHRENS, AMY</t>
  </si>
  <si>
    <t>Oct. 20 HS-Reimbusement for</t>
  </si>
  <si>
    <t>S.Alejandro</t>
  </si>
  <si>
    <t>AMG PRINTING &amp; MAILING</t>
  </si>
  <si>
    <t>PRINTING, FOLDING, POSTAGE</t>
  </si>
  <si>
    <t>FOR 2020 TAX STATEMENTS</t>
  </si>
  <si>
    <t>ANDYMARK INC.</t>
  </si>
  <si>
    <t>THS Robotics/Engineering</t>
  </si>
  <si>
    <t>Class Supplies for Robot</t>
  </si>
  <si>
    <t>Programming order for C.</t>
  </si>
  <si>
    <t>Lopez 19 cart items</t>
  </si>
  <si>
    <t>AREA VII FFA</t>
  </si>
  <si>
    <t>Daniels ES Grade 3 and 4</t>
  </si>
  <si>
    <t>Backward Planning PD Oct. 16</t>
  </si>
  <si>
    <t>and Oct.. 19, 2020</t>
  </si>
  <si>
    <t>Inv#200923D</t>
  </si>
  <si>
    <t>HPMS Grades 7 and 8</t>
  </si>
  <si>
    <t>Disaggregating Data and</t>
  </si>
  <si>
    <t>Backward Planning PD Oct. 7 -</t>
  </si>
  <si>
    <t>8 Inv #200923C</t>
  </si>
  <si>
    <t>BT Wilson PLC and Classroom</t>
  </si>
  <si>
    <t>Observation followed by</t>
  </si>
  <si>
    <t>training and support Oct. 14</t>
  </si>
  <si>
    <t>- Oct. 15, 2020 Inv #200902E</t>
  </si>
  <si>
    <t>BAUSEN TECHNOLOGY LLC</t>
  </si>
  <si>
    <t>REPAIRS - LAPTOP - VIRTUAL</t>
  </si>
  <si>
    <t>STUDENTS - TYSON AND JASSO</t>
  </si>
  <si>
    <t>BIO RAD LABORATORIES</t>
  </si>
  <si>
    <t>Twos October Supplies</t>
  </si>
  <si>
    <t>Fours October Supplies</t>
  </si>
  <si>
    <t>STAFF 896754355458</t>
  </si>
  <si>
    <t>Tech Dept Supply/wifi</t>
  </si>
  <si>
    <t>adapters 457963457377</t>
  </si>
  <si>
    <t>Tripplite 16port charging</t>
  </si>
  <si>
    <t>station/HCHS 984533354998</t>
  </si>
  <si>
    <t>779984434559 774468778473</t>
  </si>
  <si>
    <t>SUPPLY 836536783348</t>
  </si>
  <si>
    <t>SUPPLY 657647663658</t>
  </si>
  <si>
    <t>464476368845 434854945446</t>
  </si>
  <si>
    <t>SUPPLY 766644797437</t>
  </si>
  <si>
    <t>745689873579 678434757964</t>
  </si>
  <si>
    <t>SUPPLY 748899753634</t>
  </si>
  <si>
    <t>SUPPLY 767665477794</t>
  </si>
  <si>
    <t>SUPPLY 438884793794</t>
  </si>
  <si>
    <t>SUPPLY 977866498758</t>
  </si>
  <si>
    <t>SENSORY MATERIALS FOR STUDENT</t>
  </si>
  <si>
    <t>IEP 889389845549 465899569795</t>
  </si>
  <si>
    <t>Veteran's Day pens</t>
  </si>
  <si>
    <t>heater hose 665384393547</t>
  </si>
  <si>
    <t>bumper, air deflector.  #37</t>
  </si>
  <si>
    <t>476434793845 445588496846</t>
  </si>
  <si>
    <t>supply 767375346485</t>
  </si>
  <si>
    <t>465693597477 445358866795</t>
  </si>
  <si>
    <t>HPMS 463979366496</t>
  </si>
  <si>
    <t>SPEECH THERAPY 653698968787</t>
  </si>
  <si>
    <t>ADMIN OFFICE SUPPLIES</t>
  </si>
  <si>
    <t>644577486335 456664879994</t>
  </si>
  <si>
    <t>INSTRUCTIONAL SUPPLIES BTW</t>
  </si>
  <si>
    <t>AMERICAN EXPRESS</t>
  </si>
  <si>
    <t>shop supply</t>
  </si>
  <si>
    <t>American Heart Association</t>
  </si>
  <si>
    <t>Basic Life Support Student</t>
  </si>
  <si>
    <t>Textbooks and DVD THS Health</t>
  </si>
  <si>
    <t>Science Theory Class Order</t>
  </si>
  <si>
    <t>for Sharon Pintsch Date of</t>
  </si>
  <si>
    <t>Purchase: 9/10/20</t>
  </si>
  <si>
    <t>Crickets for 3rd Grade Class</t>
  </si>
  <si>
    <t>Frog at Nimitz Elementary</t>
  </si>
  <si>
    <t>Vendor: No Drama Llama Pet</t>
  </si>
  <si>
    <t>Shop Date of Purchase: 911 &amp;</t>
  </si>
  <si>
    <t>Flite Test Store THS Aviation</t>
  </si>
  <si>
    <t>Class Equipment order for</t>
  </si>
  <si>
    <t>Aaron Cook Electric Airplane</t>
  </si>
  <si>
    <t>Kits Batteries, Receiver 8</t>
  </si>
  <si>
    <t>Channel Radio System Order</t>
  </si>
  <si>
    <t>#5615657 Date of Purchase:</t>
  </si>
  <si>
    <t>Purchase For: Pat</t>
  </si>
  <si>
    <t>Lee-Orchestra TMEA Membership</t>
  </si>
  <si>
    <t>2020-2021  TMEA</t>
  </si>
  <si>
    <t>Clinic/Convention Virtual</t>
  </si>
  <si>
    <t>Registration-Feb. 2021</t>
  </si>
  <si>
    <t>Purchase Date: 9/16/20</t>
  </si>
  <si>
    <t>athletic expenses</t>
  </si>
  <si>
    <t>Sanitation Report for the</t>
  </si>
  <si>
    <t>City of Kerrville</t>
  </si>
  <si>
    <t>TEA - Texas Education</t>
  </si>
  <si>
    <t>Certification  2 Permits -</t>
  </si>
  <si>
    <t>JROTC</t>
  </si>
  <si>
    <t>Licensing Fee</t>
  </si>
  <si>
    <t>AIR FILTERS</t>
  </si>
  <si>
    <t>HOME DEPOT</t>
  </si>
  <si>
    <t>shop supplies</t>
  </si>
  <si>
    <t>credit for invoice 4132365</t>
  </si>
  <si>
    <t>Sept. 20 PK-Classroom</t>
  </si>
  <si>
    <t>supplies/Rios</t>
  </si>
  <si>
    <t>supplies/England 021135</t>
  </si>
  <si>
    <t>Walmart 022462</t>
  </si>
  <si>
    <t>Walmart 022944</t>
  </si>
  <si>
    <t>Walmart 022261</t>
  </si>
  <si>
    <t>Sept. 20 HS-Classroom</t>
  </si>
  <si>
    <t>supplies/Witt 023030</t>
  </si>
  <si>
    <t>student incentive 023348</t>
  </si>
  <si>
    <t>SUPPLIES 023508</t>
  </si>
  <si>
    <t>Fours September Supplies</t>
  </si>
  <si>
    <t>teacher snacks 030049</t>
  </si>
  <si>
    <t>Sept. 20 HS-classroom</t>
  </si>
  <si>
    <t>supplies-Mendoza 030395</t>
  </si>
  <si>
    <t>supplies/LG</t>
  </si>
  <si>
    <t>TELEVISION 003487</t>
  </si>
  <si>
    <t>- 2ND GRADE 005978</t>
  </si>
  <si>
    <t>TCDC October supplies  009987</t>
  </si>
  <si>
    <t>Walmart 009535</t>
  </si>
  <si>
    <t>return</t>
  </si>
  <si>
    <t>Supplies 011380</t>
  </si>
  <si>
    <t>Sept. 20 PK/HS MISC</t>
  </si>
  <si>
    <t>supplies-Nurse Kally 012665</t>
  </si>
  <si>
    <t>Oct. 20-PK classroom</t>
  </si>
  <si>
    <t>supplies/England 012372</t>
  </si>
  <si>
    <t>THS Culinary Class Order for</t>
  </si>
  <si>
    <t>M. Estrada Cleaning Supplies</t>
  </si>
  <si>
    <t>Oct. 20 HS-PK classroom</t>
  </si>
  <si>
    <t>supplies /pumpkin Palooza LG</t>
  </si>
  <si>
    <t>Oct. 20 HS-Classroom supplies</t>
  </si>
  <si>
    <t>LG 013668</t>
  </si>
  <si>
    <t>Supplies  014395</t>
  </si>
  <si>
    <t>Oct. 20-HS classroom</t>
  </si>
  <si>
    <t>supplies/Carlisle 014915</t>
  </si>
  <si>
    <t>supplies/Robinett 014923</t>
  </si>
  <si>
    <t>SUPPLIES  014952</t>
  </si>
  <si>
    <t>SUPPLIES  015928</t>
  </si>
  <si>
    <t>Infant October Supplies</t>
  </si>
  <si>
    <t>supplies/Paige</t>
  </si>
  <si>
    <t>TCDC September Supplies</t>
  </si>
  <si>
    <t>supplies/Williams 019554</t>
  </si>
  <si>
    <t>Twos September Supplies</t>
  </si>
  <si>
    <t>supplies/Robinett 020381</t>
  </si>
  <si>
    <t>SUPPLIES 020748</t>
  </si>
  <si>
    <t>supplies/Rowan 020771</t>
  </si>
  <si>
    <t>supplies/Torrez 020135</t>
  </si>
  <si>
    <t>GENERAL REPRESENTATION</t>
  </si>
  <si>
    <t>Air purifiers for front</t>
  </si>
  <si>
    <t>office Invoice #117248764001</t>
  </si>
  <si>
    <t>Oct. 20 HS-PK Report Card</t>
  </si>
  <si>
    <t>Covers 6x9 LG</t>
  </si>
  <si>
    <t>PRIOUR ELECTRIC</t>
  </si>
  <si>
    <t>8141 - Work at THS GYM</t>
  </si>
  <si>
    <t>Invoice # 1932</t>
  </si>
  <si>
    <t>instr supplies/Sped Teachers</t>
  </si>
  <si>
    <t>BT Wilson Campus PLC and</t>
  </si>
  <si>
    <t>Classroom Observations Oct.</t>
  </si>
  <si>
    <t>21 and Oct. 22, 2020 Inv.</t>
  </si>
  <si>
    <t>#200902F</t>
  </si>
  <si>
    <t>HPMS Grade 7 &amp; 8th PLC and</t>
  </si>
  <si>
    <t>Classroom Observation Sept.</t>
  </si>
  <si>
    <t>23, 2020 Invoice #200923AA</t>
  </si>
  <si>
    <t>Nimitz Elementary Backward</t>
  </si>
  <si>
    <t>Planning  Grades 3, 4, and 5</t>
  </si>
  <si>
    <t>- ELAR Oct. 23 and Oct. 26</t>
  </si>
  <si>
    <t>Inv #200923E</t>
  </si>
  <si>
    <t>CONTRACTED SERVICES-RBT</t>
  </si>
  <si>
    <t>10/05/20-10/16/20</t>
  </si>
  <si>
    <t>CANYON HIGH SCHOOL</t>
  </si>
  <si>
    <t>DUES UIL</t>
  </si>
  <si>
    <t>Service (Nov)</t>
  </si>
  <si>
    <t>LSSP WORKSHOP</t>
  </si>
  <si>
    <t>Certifications &amp;</t>
  </si>
  <si>
    <t>recertifications &amp; physicals</t>
  </si>
  <si>
    <t>HALE, WESLEY</t>
  </si>
  <si>
    <t>fuel reimbursement</t>
  </si>
  <si>
    <t>Leadership Meetings - Food &amp;</t>
  </si>
  <si>
    <t>Orchestra  Instrument Repairs</t>
  </si>
  <si>
    <t>Tivy HS Orchestra</t>
  </si>
  <si>
    <t>Quote-10.13.20</t>
  </si>
  <si>
    <t>HOMETOWN CRAFTS</t>
  </si>
  <si>
    <t>FABRIC</t>
  </si>
  <si>
    <t>HOPSON, LISA</t>
  </si>
  <si>
    <t>TRAVEL REIMBURSEMENT</t>
  </si>
  <si>
    <t>HOUSTON ISD MEDICAID FINANCE</t>
  </si>
  <si>
    <t>Medicaid Recovery Services</t>
  </si>
  <si>
    <t>Claim Date: 9/25/20</t>
  </si>
  <si>
    <t>Inv#2021MFCS00033</t>
  </si>
  <si>
    <t>JUAREZ-CRUZ, JOHNATHAN</t>
  </si>
  <si>
    <t>09/01/20-09/15/20</t>
  </si>
  <si>
    <t>KERR SCREEN</t>
  </si>
  <si>
    <t>student council t-shirts</t>
  </si>
  <si>
    <t>t-shirts PTO</t>
  </si>
  <si>
    <t>10/07/20-10/08/20</t>
  </si>
  <si>
    <t>LEXIA LEARNING SYSTEMS LLC</t>
  </si>
  <si>
    <t>NES 11 additional Lexia</t>
  </si>
  <si>
    <t>licenses for Bilingual</t>
  </si>
  <si>
    <t>classrooms</t>
  </si>
  <si>
    <t>teacher appreciation PTO</t>
  </si>
  <si>
    <t>MCCLENDON, TYLER</t>
  </si>
  <si>
    <t>PINTSCH, SHARON</t>
  </si>
  <si>
    <t>THE PLANT HAUS 2</t>
  </si>
  <si>
    <t>THS Science Department Living</t>
  </si>
  <si>
    <t>Science Class Materials order</t>
  </si>
  <si>
    <t>for J. Cowart</t>
  </si>
  <si>
    <t>PMI PIPE STEEL SUPPLIES</t>
  </si>
  <si>
    <t>THS Ag Industries Welding</t>
  </si>
  <si>
    <t>Class Supplies Order for C.</t>
  </si>
  <si>
    <t>Callender Quote 1486170</t>
  </si>
  <si>
    <t>POPEYE'S</t>
  </si>
  <si>
    <t>RIFTON EQUIPMENT</t>
  </si>
  <si>
    <t>Replacement Adaptive Trike</t>
  </si>
  <si>
    <t>TIVY FRESHMEN FOOTBALL GAME</t>
  </si>
  <si>
    <t>SECURITY 10/22/20</t>
  </si>
  <si>
    <t>INSTRUCTIONAL MATERIALS FOR</t>
  </si>
  <si>
    <t>BEHAVIORS</t>
  </si>
  <si>
    <t>SULLIVAN, CHRIS</t>
  </si>
  <si>
    <t>mileage to campuses</t>
  </si>
  <si>
    <t>SWIVL INC.</t>
  </si>
  <si>
    <t>Purchase of 100 Swivls 2 yr</t>
  </si>
  <si>
    <t>warranty Expand lens, pro</t>
  </si>
  <si>
    <t>team license floor stands</t>
  </si>
  <si>
    <t>Quote #16084 KPSF Grant -</t>
  </si>
  <si>
    <t>Charlene Spaulding (reference</t>
  </si>
  <si>
    <t>f.k.a. PO#8042000166)</t>
  </si>
  <si>
    <t>SERVICE 09/15/20-10/14/20</t>
  </si>
  <si>
    <t>TAAE</t>
  </si>
  <si>
    <t>Membership Renewal</t>
  </si>
  <si>
    <t>Membership Renewal - Jeremy</t>
  </si>
  <si>
    <t>Green</t>
  </si>
  <si>
    <t>Membership Dues for Kim Baiza</t>
  </si>
  <si>
    <t>TEXAS STATE LIBRARY AND ARCHIVES COMMISSION</t>
  </si>
  <si>
    <t>TexQuest Student Library</t>
  </si>
  <si>
    <t>Research software Sept. 1,</t>
  </si>
  <si>
    <t>20-Aug. 21, 21 Inv. TQ21627</t>
  </si>
  <si>
    <t>TMEA REGION 29 VOCAL DIVISION</t>
  </si>
  <si>
    <t>TMEA REGION 29 BAND DIVISION</t>
  </si>
  <si>
    <t>TMEA Region 29 Band Audition</t>
  </si>
  <si>
    <t>fees</t>
  </si>
  <si>
    <t>TOLBERT, DONNA</t>
  </si>
  <si>
    <t>ZUNKER, REECE</t>
  </si>
  <si>
    <t>refund for student travel</t>
  </si>
  <si>
    <t>Follett Fall Book Order</t>
  </si>
  <si>
    <t>bus repair  #18</t>
  </si>
  <si>
    <t>LAKESHORE LEARNING MATERIALS</t>
  </si>
  <si>
    <t>Duckworth - Haas - KPSF</t>
  </si>
  <si>
    <t>THS Ag/Welding Technology</t>
  </si>
  <si>
    <t>Class Materials &amp; Supplies</t>
  </si>
  <si>
    <t>Order for C. Callender</t>
  </si>
  <si>
    <t>ACCOUNT 001779999-9</t>
  </si>
  <si>
    <t>IdentoGo - September = 2</t>
  </si>
  <si>
    <t>Services</t>
  </si>
  <si>
    <t>Lead4Ward Reimagine Think</t>
  </si>
  <si>
    <t>2020 Virtual Conference</t>
  </si>
  <si>
    <t>3-staff members BT Wilson</t>
  </si>
  <si>
    <t>Campus</t>
  </si>
  <si>
    <t>Services - 9/26/2020</t>
  </si>
  <si>
    <t>flags for FH</t>
  </si>
  <si>
    <t>athletic expense</t>
  </si>
  <si>
    <t>Northern Communication -</t>
  </si>
  <si>
    <t>September Services</t>
  </si>
  <si>
    <t>Pearson - GED Testing</t>
  </si>
  <si>
    <t>GG supplies 495686973396</t>
  </si>
  <si>
    <t>453659768878 885745345953</t>
  </si>
  <si>
    <t>clinic supplies 465359365478</t>
  </si>
  <si>
    <t>443745533598 959335665586</t>
  </si>
  <si>
    <t>SUPPLIES - PLAYGROUND ITEMS</t>
  </si>
  <si>
    <t>838947384378 737363683575</t>
  </si>
  <si>
    <t>- HARMES 665998848838</t>
  </si>
  <si>
    <t>SUPPLIES 768395984948</t>
  </si>
  <si>
    <t>Oct. 20 HS Medical supplies</t>
  </si>
  <si>
    <t>KM 653864934649</t>
  </si>
  <si>
    <t>Oct. 20 HS Medial Supplies</t>
  </si>
  <si>
    <t>Nurse Kally 495437448873</t>
  </si>
  <si>
    <t>Supplies - Herring</t>
  </si>
  <si>
    <t>Headphones 635589547683</t>
  </si>
  <si>
    <t>KPSF - Miller 877755736656</t>
  </si>
  <si>
    <t>969378798554 864933935986</t>
  </si>
  <si>
    <t>Peschel KPSF &amp; Grade Level</t>
  </si>
  <si>
    <t>KPSF - Davila 955889549467</t>
  </si>
  <si>
    <t>KPSF - Januwati 756399769884</t>
  </si>
  <si>
    <t>Training: Book for Board</t>
  </si>
  <si>
    <t>Members Thrive through the</t>
  </si>
  <si>
    <t>Five -Jill Siler 469877966347</t>
  </si>
  <si>
    <t>BOOKS 648959978556</t>
  </si>
  <si>
    <t>Postage machine ink x 2,</t>
  </si>
  <si>
    <t>postage machine labels, small</t>
  </si>
  <si>
    <t>binder clips, correction</t>
  </si>
  <si>
    <t>tape, scissors, standard</t>
  </si>
  <si>
    <t>monitor anti-glare protector</t>
  </si>
  <si>
    <t>x 2 497385559977 458455635468</t>
  </si>
  <si>
    <t>Coffee and cups 836699465754</t>
  </si>
  <si>
    <t>PHOTO PAPER 457366457365</t>
  </si>
  <si>
    <t>ink for ISS printer</t>
  </si>
  <si>
    <t>Supplies 879393675439</t>
  </si>
  <si>
    <t>classroom supplies - 6 port</t>
  </si>
  <si>
    <t>multi usb wall charger</t>
  </si>
  <si>
    <t>806 TECHNOLOGIES</t>
  </si>
  <si>
    <t>Campus and District</t>
  </si>
  <si>
    <t>Improvement Planning Software</t>
  </si>
  <si>
    <t>2020-2021 Quote #4025</t>
  </si>
  <si>
    <t>ACTFL</t>
  </si>
  <si>
    <t>WORKSHOP REGISTRATION</t>
  </si>
  <si>
    <t>FB program</t>
  </si>
  <si>
    <t>ipad</t>
  </si>
  <si>
    <t>SUPPLIES FOR PARENT, STAFF,</t>
  </si>
  <si>
    <t>AND FACULTY MEETINGS</t>
  </si>
  <si>
    <t>monthly supply - Oct 2020</t>
  </si>
  <si>
    <t>OZARKA WATER DELIVERY OCTOBER</t>
  </si>
  <si>
    <t>Backward Planning and</t>
  </si>
  <si>
    <t>Coaching Support Secondary</t>
  </si>
  <si>
    <t>Inclusion Teachers Oct. 12,</t>
  </si>
  <si>
    <t>2020 Inv #201012A</t>
  </si>
  <si>
    <t>ELA Backward Planning PD</t>
  </si>
  <si>
    <t>THS-Oct. 28-29 TES-Oct.</t>
  </si>
  <si>
    <t>30-Nov. 2 Inv#200923F</t>
  </si>
  <si>
    <t>TRAFFIC CONTROL</t>
  </si>
  <si>
    <t>09/08/20-09/30/20</t>
  </si>
  <si>
    <t>10/19/20-10/30/20</t>
  </si>
  <si>
    <t>BEST BUY</t>
  </si>
  <si>
    <t>THS Aviation Class Equipment</t>
  </si>
  <si>
    <t>Order for A. Cook DJI Mavic</t>
  </si>
  <si>
    <t>Air 2 Drone Fly More Combo</t>
  </si>
  <si>
    <t>Quote No 237662139</t>
  </si>
  <si>
    <t>bus inspections</t>
  </si>
  <si>
    <t>09/11/20-10/11/20 ACCOUNTS</t>
  </si>
  <si>
    <t>09-1815-01 09-0730-00</t>
  </si>
  <si>
    <t>CITY OF KERRVILLE - EMS</t>
  </si>
  <si>
    <t>Dedicated Standby/Tivy</t>
  </si>
  <si>
    <t>Stadium</t>
  </si>
  <si>
    <t>CONSCIOUS DISCIPLINE ORDERS</t>
  </si>
  <si>
    <t>Oct. 20 HS Classroom supplies</t>
  </si>
  <si>
    <t>BLS Instructor Review and</t>
  </si>
  <si>
    <t>Certification Sharon Pintsch</t>
  </si>
  <si>
    <t>THS Health Science  Svc Date:</t>
  </si>
  <si>
    <t>water for Tivy Athletics</t>
  </si>
  <si>
    <t>Office</t>
  </si>
  <si>
    <t>DEALERS ELECTRICAL SUPPLY CO.</t>
  </si>
  <si>
    <t>Laptop Screen Repair for</t>
  </si>
  <si>
    <t>Katlin Derrick's  KISD</t>
  </si>
  <si>
    <t>Assigned Computer Quote</t>
  </si>
  <si>
    <t>Instructional Supplies -</t>
  </si>
  <si>
    <t>Student Laptops</t>
  </si>
  <si>
    <t>Sept. 20 HS supplies LG</t>
  </si>
  <si>
    <t>LAPTOP</t>
  </si>
  <si>
    <t>DOMINO'S PIZZA</t>
  </si>
  <si>
    <t>PIZZA - 5TH GRADE END OF 6</t>
  </si>
  <si>
    <t>WEEKS</t>
  </si>
  <si>
    <t>DREAMBOX LEARNING INC.</t>
  </si>
  <si>
    <t>NDCS Dreambox licenses</t>
  </si>
  <si>
    <t>purchased with CARES Act</t>
  </si>
  <si>
    <t>funds</t>
  </si>
  <si>
    <t>PROGRESS BILLING FOR AUDIT</t>
  </si>
  <si>
    <t>WORKSHOP REGISTRATION FOR VI</t>
  </si>
  <si>
    <t>GT Co-op Services District</t>
  </si>
  <si>
    <t>Wide  2020-2021</t>
  </si>
  <si>
    <t>CTE Support Co-Op  Commitment</t>
  </si>
  <si>
    <t>Annual membership in</t>
  </si>
  <si>
    <t>Bilingual/ESL Co-op with</t>
  </si>
  <si>
    <t>service to begin 9/1/2020</t>
  </si>
  <si>
    <t>Security IQ/ESC-20 Commitment</t>
  </si>
  <si>
    <t>Eduphoria School Objects</t>
  </si>
  <si>
    <t>Aware Premium Suite Edition</t>
  </si>
  <si>
    <t>Software  2020-2021</t>
  </si>
  <si>
    <t>Eduphoria School Objects -</t>
  </si>
  <si>
    <t>Personnel</t>
  </si>
  <si>
    <t>COMMITMENT STATEMENT</t>
  </si>
  <si>
    <t>Personnel Services Option III</t>
  </si>
  <si>
    <t>and School Safety Coop.</t>
  </si>
  <si>
    <t>1ST CALL GLASS &amp; MIRROR</t>
  </si>
  <si>
    <t>SECURITY  10/23/20</t>
  </si>
  <si>
    <t>10/6/20-10/28/20</t>
  </si>
  <si>
    <t>TIVY VOLLEYBALL &amp; VARSITY</t>
  </si>
  <si>
    <t>FOOTBALL SECURITY AND TRAFFIC</t>
  </si>
  <si>
    <t>10/16/20-10/23/20</t>
  </si>
  <si>
    <t>10/22/20-10/28/20</t>
  </si>
  <si>
    <t>SECURITY 10/30/20</t>
  </si>
  <si>
    <t>SUSAN HAMILTON</t>
  </si>
  <si>
    <t>TIMESHEET 10/20/20-10/20/20</t>
  </si>
  <si>
    <t>HAVIS, AMY</t>
  </si>
  <si>
    <t>TIMESHEET 10/13/20-10/29/20</t>
  </si>
  <si>
    <t>11/1/20-11/30/20</t>
  </si>
  <si>
    <t>Medicaid Billings</t>
  </si>
  <si>
    <t>10/1/20-10/30/20 Invoice</t>
  </si>
  <si>
    <t>#2021MFCS00064</t>
  </si>
  <si>
    <t>NDCS Patrice Hyatt Title I</t>
  </si>
  <si>
    <t>tutoring timesheet from</t>
  </si>
  <si>
    <t>October 13 through October</t>
  </si>
  <si>
    <t>23, 2020</t>
  </si>
  <si>
    <t>NDCS P. Hyatt Contracted</t>
  </si>
  <si>
    <t>Title I Tutoring Timesheet</t>
  </si>
  <si>
    <t>from 9-29-20 through</t>
  </si>
  <si>
    <t>10-8-2020 HOLD CHECK FOR</t>
  </si>
  <si>
    <t>VENDOR PICK-UP</t>
  </si>
  <si>
    <t>2 HALF DAY VISITS BTW</t>
  </si>
  <si>
    <t>PETERSON TIVY</t>
  </si>
  <si>
    <t>Orchestra Music for HPMS &amp; BT</t>
  </si>
  <si>
    <t>Wilson Cart #42484035 Order</t>
  </si>
  <si>
    <t>for K. Billingsley</t>
  </si>
  <si>
    <t>Orchestra Music for Tivy HS</t>
  </si>
  <si>
    <t>Cart #42490961 order for K.</t>
  </si>
  <si>
    <t>Billingsley</t>
  </si>
  <si>
    <t>Oct.20 HS-E-DECA Conscious</t>
  </si>
  <si>
    <t>Discipline Child Ratings LG</t>
  </si>
  <si>
    <t>KELLER, KRISTOPHER</t>
  </si>
  <si>
    <t>SECURITY 10/23/20</t>
  </si>
  <si>
    <t>KISD-G.O.PETTY CASH-TRANSPORTATION</t>
  </si>
  <si>
    <t>supply &amp; inspection</t>
  </si>
  <si>
    <t>KISD ACTIVITY PETTY CASH - BTW</t>
  </si>
  <si>
    <t>PETTY CASH REIMBURSE: BRANDI</t>
  </si>
  <si>
    <t>GEHRELS</t>
  </si>
  <si>
    <t>LEAD 4WARD</t>
  </si>
  <si>
    <t>Lead4Ward Campus Field Guides</t>
  </si>
  <si>
    <t>for 4 elementary Campuses</t>
  </si>
  <si>
    <t>dance supplies</t>
  </si>
  <si>
    <t>LOPEZ, THELMA</t>
  </si>
  <si>
    <t>Reimbursement for finger</t>
  </si>
  <si>
    <t>prints</t>
  </si>
  <si>
    <t>LUEBANO, ALBERT</t>
  </si>
  <si>
    <t>SECURITY 10/28/20</t>
  </si>
  <si>
    <t>Oct. 20 HS-Libarian Time</t>
  </si>
  <si>
    <t>Nurse Membership Renewal</t>
  </si>
  <si>
    <t>THS Science Dept Science</t>
  </si>
  <si>
    <t>Specimens order for J. Cowart</t>
  </si>
  <si>
    <t>Inv. #000006</t>
  </si>
  <si>
    <t>NES 3rd Grade Department</t>
  </si>
  <si>
    <t>Crickets for Class Frog order</t>
  </si>
  <si>
    <t>for S. Garces Inv #000004</t>
  </si>
  <si>
    <t>RETURN POSTAGE 2020</t>
  </si>
  <si>
    <t>ASSSESSMENT FOR PT</t>
  </si>
  <si>
    <t>RESPONSIVE LEARNING</t>
  </si>
  <si>
    <t>T-TESS - 5 Orientations</t>
  </si>
  <si>
    <t>REV ROBOTICS LLC</t>
  </si>
  <si>
    <t>THS Robotics Class Materials</t>
  </si>
  <si>
    <t>2020-2021 Order for Carlos</t>
  </si>
  <si>
    <t>Lopez</t>
  </si>
  <si>
    <t>REYES, MICHAEL</t>
  </si>
  <si>
    <t>10/1/20-10/30/20</t>
  </si>
  <si>
    <t>THE ROSE SHOP</t>
  </si>
  <si>
    <t>FLOWERS</t>
  </si>
  <si>
    <t>TIVY FRESHMEN FOOTBALL</t>
  </si>
  <si>
    <t>SECURITY 10/29/20</t>
  </si>
  <si>
    <t>SCHOLASTIC INC</t>
  </si>
  <si>
    <t>SES Storyworks from Coop</t>
  </si>
  <si>
    <t>Choice Partners for grades 2</t>
  </si>
  <si>
    <t>through 5</t>
  </si>
  <si>
    <t>SEIDLITZ EDUCATION</t>
  </si>
  <si>
    <t>DSP ELs in Texas book for</t>
  </si>
  <si>
    <t>Seidlitz webinar</t>
  </si>
  <si>
    <t>DSP-ELs in TX Seidlitz</t>
  </si>
  <si>
    <t>webinar for Cheryl Manchester</t>
  </si>
  <si>
    <t>on Oct. 23, 2020</t>
  </si>
  <si>
    <t>Cisco FirePower Mgmt Center</t>
  </si>
  <si>
    <t>Licenses</t>
  </si>
  <si>
    <t>ECC network upgrade</t>
  </si>
  <si>
    <t>Oct. 20 HS-time sheet Silerio</t>
  </si>
  <si>
    <t>10/01/20-10/30/20</t>
  </si>
  <si>
    <t>ECC Silerio, Kim Contracted</t>
  </si>
  <si>
    <t>Mental Health Consultant</t>
  </si>
  <si>
    <t>timesheet for 10-1 through</t>
  </si>
  <si>
    <t>Swivl Pro Team Renewal Quote</t>
  </si>
  <si>
    <t>No. 17474</t>
  </si>
  <si>
    <t>TELLUS EQUIPMENT SOLUTIONS LLC</t>
  </si>
  <si>
    <t>THERAPY SHOPPE INC.</t>
  </si>
  <si>
    <t>KPSF - Klein</t>
  </si>
  <si>
    <t>TNS ENGRAVING &amp; SIGN SHOP</t>
  </si>
  <si>
    <t>Campus Photo Display</t>
  </si>
  <si>
    <t>Principal Update Name Plates</t>
  </si>
  <si>
    <t>2020-2021 Inv #38478</t>
  </si>
  <si>
    <t>10/1/20-10/27/20</t>
  </si>
  <si>
    <t>SECURITY &amp; TRAFFIC CONTROL</t>
  </si>
  <si>
    <t>10/12/20-10/27/20</t>
  </si>
  <si>
    <t>WEST MUSIC</t>
  </si>
  <si>
    <t>WITT, SUSAN</t>
  </si>
  <si>
    <t>WORTHINGTON DIRECT HOLDINGS LLC</t>
  </si>
  <si>
    <t>CHAIRS</t>
  </si>
  <si>
    <t>Xerox leases - Sept 2020</t>
  </si>
  <si>
    <t>Cust # 86084</t>
  </si>
  <si>
    <t>VB T's</t>
  </si>
  <si>
    <t>KPSF - Duckworth &amp; Haas</t>
  </si>
  <si>
    <t>Oct. 20 Pk Classroom supplies</t>
  </si>
  <si>
    <t>D.T</t>
  </si>
  <si>
    <t>Oct. 20 Classroom supplies</t>
  </si>
  <si>
    <t>HS-LG</t>
  </si>
  <si>
    <t>Oct.20 HS/PK Classroom</t>
  </si>
  <si>
    <t>Oct. 20 HS- KPSF Grant (</t>
  </si>
  <si>
    <t>instant impact) Caoline</t>
  </si>
  <si>
    <t>Williams</t>
  </si>
  <si>
    <t>student incintive</t>
  </si>
  <si>
    <t>Oct. 20 PK-HS Classroom</t>
  </si>
  <si>
    <t>Oct. 20 HS Supplies LG</t>
  </si>
  <si>
    <t>ENVELOPES</t>
  </si>
  <si>
    <t>Counseling Posters</t>
  </si>
  <si>
    <t>printing</t>
  </si>
  <si>
    <t>Sept.20 PK-HS-TCDC SL300</t>
  </si>
  <si>
    <t>403-470-2-w Display Radios</t>
  </si>
  <si>
    <t>Sept.20 HS-Radios SA</t>
  </si>
  <si>
    <t>Nov. 20 HS Motorola Radio</t>
  </si>
  <si>
    <t>(Covid-19) SA</t>
  </si>
  <si>
    <t>Water upstairs</t>
  </si>
  <si>
    <t>Starkey Elem Grade 3, 4, 5</t>
  </si>
  <si>
    <t>Backward Planning PD 2</t>
  </si>
  <si>
    <t>days-Nov. 6-Nov. 9 Invoice</t>
  </si>
  <si>
    <t>#200923G</t>
  </si>
  <si>
    <t>BTWilson Grade 6 PLC and</t>
  </si>
  <si>
    <t>Classroom Observations 2</t>
  </si>
  <si>
    <t>days-Nov. 4 &amp; Nov. 5 Inv</t>
  </si>
  <si>
    <t>#200902G</t>
  </si>
  <si>
    <t>BAND SHOPPE</t>
  </si>
  <si>
    <t>GUARD SHOES</t>
  </si>
  <si>
    <t>CONTRACTED SERVICES -SIGN</t>
  </si>
  <si>
    <t>Battery</t>
  </si>
  <si>
    <t>repair ipad screen</t>
  </si>
  <si>
    <t>Consultant Services Oct 1-</t>
  </si>
  <si>
    <t>Oct. 29, 2020</t>
  </si>
  <si>
    <t>HPMS BrainPOP for ESL</t>
  </si>
  <si>
    <t>BUMDOODLERS</t>
  </si>
  <si>
    <t>Pies</t>
  </si>
  <si>
    <t>bus parts STATEMENT</t>
  </si>
  <si>
    <t>BT Wilson and HPMS 6th and</t>
  </si>
  <si>
    <t>7th Grade Math Professional</t>
  </si>
  <si>
    <t>Development October 23, 2020</t>
  </si>
  <si>
    <t>PTO Lunch</t>
  </si>
  <si>
    <t>CURRICULUM ASSOC. INC.</t>
  </si>
  <si>
    <t>STAAR Readiness</t>
  </si>
  <si>
    <t>THE DBQ PROJECT</t>
  </si>
  <si>
    <t>DBQ Online Access - 2 sites</t>
  </si>
  <si>
    <t>Full Library Access 2020-2021</t>
  </si>
  <si>
    <t>BT Wilson &amp; Hal Peterson</t>
  </si>
  <si>
    <t>Estimate #2020-10-9</t>
  </si>
  <si>
    <t>Registration: Virtual</t>
  </si>
  <si>
    <t>Fingerprinting &amp; Do Not Hire</t>
  </si>
  <si>
    <t>Registry</t>
  </si>
  <si>
    <t>FIBER OPTIC SERVICE NOVEMBER</t>
  </si>
  <si>
    <t>PE Tokens</t>
  </si>
  <si>
    <t>JO ANN HAGEMEIER R.D.</t>
  </si>
  <si>
    <t>Oct. 20 HS-Nutrionist time</t>
  </si>
  <si>
    <t>sheet JoAnn H.</t>
  </si>
  <si>
    <t>HARRY A. PARRISH &amp; ASSOC.</t>
  </si>
  <si>
    <t>SHIRTS</t>
  </si>
  <si>
    <t>Nov. 20 HS-Classroom supplies</t>
  </si>
  <si>
    <t>TW</t>
  </si>
  <si>
    <t>SA</t>
  </si>
  <si>
    <t>HOSA- FUTURE HEALTH PROFESSIONALS</t>
  </si>
  <si>
    <t>AFFILIATION/MEMBERSHIP</t>
  </si>
  <si>
    <t>IMAGINE LEARNING</t>
  </si>
  <si>
    <t>Sept. 20 HS-Accuscreen tests</t>
  </si>
  <si>
    <t>booklets LG</t>
  </si>
  <si>
    <t>SHREDDING SERVICE SEPTEMBER</t>
  </si>
  <si>
    <t>SHREDDING SERVICE OCTOBER</t>
  </si>
  <si>
    <t>JUNIOR LIBRARY GUILD</t>
  </si>
  <si>
    <t>Junior Library Guild</t>
  </si>
  <si>
    <t>T-SHIRTS</t>
  </si>
  <si>
    <t>Classified Ads</t>
  </si>
  <si>
    <t>CONTRACTED SERVICES O&amp;M</t>
  </si>
  <si>
    <t>OCTOBER</t>
  </si>
  <si>
    <t>Lead4ward Field Guides for</t>
  </si>
  <si>
    <t>THS Campus order for A.</t>
  </si>
  <si>
    <t>Ahrens Order date 11.3.20</t>
  </si>
  <si>
    <t>Lead4ward DBQ Middle School</t>
  </si>
  <si>
    <t>Field Guide Campus Bundle</t>
  </si>
  <si>
    <t>Online Subscription order for</t>
  </si>
  <si>
    <t>Hal Peterson</t>
  </si>
  <si>
    <t>dance equipment</t>
  </si>
  <si>
    <t>Reading  A-Z</t>
  </si>
  <si>
    <t>NES Learning A-Z</t>
  </si>
  <si>
    <t>subscriptions</t>
  </si>
  <si>
    <t>LEDESMA, EMILIO</t>
  </si>
  <si>
    <t>PIZZA - LIFESKILLS</t>
  </si>
  <si>
    <t>JACKET</t>
  </si>
  <si>
    <t>DYS Pearson testing materials</t>
  </si>
  <si>
    <t>for reading specialists</t>
  </si>
  <si>
    <t>Quote# 98828</t>
  </si>
  <si>
    <t>supply STATEMENT</t>
  </si>
  <si>
    <t>PESCHEL, RAE</t>
  </si>
  <si>
    <t>CONTRACT TUTOR</t>
  </si>
  <si>
    <t>10/12/20-10/29/20</t>
  </si>
  <si>
    <t>DYS Reading by Design</t>
  </si>
  <si>
    <t>materials for NES Reading</t>
  </si>
  <si>
    <t>Specialists</t>
  </si>
  <si>
    <t>CONTRACTED SERVICES- BEHAVIOR</t>
  </si>
  <si>
    <t>IN-HOME OCTOBER</t>
  </si>
  <si>
    <t>ROADRUNNER CERAMICS AND POTTERY SUPPLY</t>
  </si>
  <si>
    <t>Clay</t>
  </si>
  <si>
    <t>CONTRACTED SERVICES - PRIVATE</t>
  </si>
  <si>
    <t>SCHOOL SPEECH</t>
  </si>
  <si>
    <t>10/05/20-10/28/20</t>
  </si>
  <si>
    <t>CONTRACTED SERVICES-SPEECH</t>
  </si>
  <si>
    <t>Storyworks3rd</t>
  </si>
  <si>
    <t>4th Storyworks</t>
  </si>
  <si>
    <t>NES Storyworks Scholastic</t>
  </si>
  <si>
    <t>SCHOLASTIC BOOK CLUB</t>
  </si>
  <si>
    <t>Books Scogin Impact Grant</t>
  </si>
  <si>
    <t>KPSF</t>
  </si>
  <si>
    <t>SCOTT, ZACHARY</t>
  </si>
  <si>
    <t>SEITZ GIFT FRUIT</t>
  </si>
  <si>
    <t>FUNDRAISING SNACKS</t>
  </si>
  <si>
    <t>PrinterLogic renewal</t>
  </si>
  <si>
    <t>SMITH, AUSTIN</t>
  </si>
  <si>
    <t>TIVY FRESHMEN &amp; VARSITY</t>
  </si>
  <si>
    <t>10/29/20-10/30/20</t>
  </si>
  <si>
    <t>STEEL FRAME SOLUTIONS &amp; DRYWALL SUPPLY CO LLC</t>
  </si>
  <si>
    <t>STEPHENSON, DENESE</t>
  </si>
  <si>
    <t>TCEA Technology Specialist</t>
  </si>
  <si>
    <t>Academy Resiliency through</t>
  </si>
  <si>
    <t>Change  Virtual Webinar Nov.</t>
  </si>
  <si>
    <t>18-21, 2020 5 ITS Staff</t>
  </si>
  <si>
    <t>TEACHER DIRECT</t>
  </si>
  <si>
    <t>LICENSE</t>
  </si>
  <si>
    <t>Texas State - Spring Job Fair</t>
  </si>
  <si>
    <t>monthly utility</t>
  </si>
  <si>
    <t>Star Award Entry Fees 6</t>
  </si>
  <si>
    <t>entries Flyers, poster,</t>
  </si>
  <si>
    <t>writing, print ad Invoice 704</t>
  </si>
  <si>
    <t>WELDON, CHARITY</t>
  </si>
  <si>
    <t>THS Ag/Welding Class Class</t>
  </si>
  <si>
    <t>Welding Supplies Oxygen,</t>
  </si>
  <si>
    <t>Acetylene, and Cover Gas</t>
  </si>
  <si>
    <t>Cylinders Order for Cody</t>
  </si>
  <si>
    <t>Callender</t>
  </si>
  <si>
    <t>credit card purchase/laptop</t>
  </si>
  <si>
    <t>stands</t>
  </si>
  <si>
    <t>Report Card Jackets, Self</t>
  </si>
  <si>
    <t>Addressed Envelopes</t>
  </si>
  <si>
    <t>wall brackets for filler</t>
  </si>
  <si>
    <t>stations</t>
  </si>
  <si>
    <t>HEB GIFT CARD FOR</t>
  </si>
  <si>
    <t>Services - 10/28/2020</t>
  </si>
  <si>
    <t>IdentoGO - October Services</t>
  </si>
  <si>
    <t>Northern Communications - P-3</t>
  </si>
  <si>
    <t>Monitoring - October Services</t>
  </si>
  <si>
    <t>Pearson GED Testing for GED</t>
  </si>
  <si>
    <t>Students</t>
  </si>
  <si>
    <t>Christmas Supplies</t>
  </si>
  <si>
    <t>Inv. # 2069</t>
  </si>
  <si>
    <t>A.BARGAS &amp; ASSOCIATES</t>
  </si>
  <si>
    <t>FURNITURE - TABLES - SEATING</t>
  </si>
  <si>
    <t>ACP DIRECT</t>
  </si>
  <si>
    <t>Headphones</t>
  </si>
  <si>
    <t>AED SUPERSTORE</t>
  </si>
  <si>
    <t>THS Health Services Dept CNA</t>
  </si>
  <si>
    <t>Class Supplies order for S.</t>
  </si>
  <si>
    <t>Pintsch Quote #218706</t>
  </si>
  <si>
    <t>Nov.20 PK Reimbersement</t>
  </si>
  <si>
    <t>IdentoGo-Susansa Alejandro</t>
  </si>
  <si>
    <t>ipad app</t>
  </si>
  <si>
    <t>Apps for SLP Grant Lisa Cook</t>
  </si>
  <si>
    <t>BT Wilson Campus PLC &amp;</t>
  </si>
  <si>
    <t>days-Nov. 11 &amp; 12 Inv#200902H</t>
  </si>
  <si>
    <t>ASE-NA3SA</t>
  </si>
  <si>
    <t>THS- Automotive Technology</t>
  </si>
  <si>
    <t>ASE Student Certification 38</t>
  </si>
  <si>
    <t>student tests order for L.</t>
  </si>
  <si>
    <t>Martinez</t>
  </si>
  <si>
    <t>CLINICIAN SERVICES</t>
  </si>
  <si>
    <t>soccer equipment</t>
  </si>
  <si>
    <t>Thanksgiving Lunch for</t>
  </si>
  <si>
    <t>Students - Boxed Lunches from</t>
  </si>
  <si>
    <t>Chick-Fi-La - November 20,</t>
  </si>
  <si>
    <t>SERVICE 09/26/20-10/24/20</t>
  </si>
  <si>
    <t>01/01/20-11/2/20</t>
  </si>
  <si>
    <t>CLARLYLE CARPETS</t>
  </si>
  <si>
    <t>COMBINED COMPUTER RESOURCES, INC.</t>
  </si>
  <si>
    <t>Annual WinOcular Prelude</t>
  </si>
  <si>
    <t>Hosted Maintenance</t>
  </si>
  <si>
    <t>CATERING</t>
  </si>
  <si>
    <t>DANCELINE COMPETITIONS</t>
  </si>
  <si>
    <t>Hill Country</t>
  </si>
  <si>
    <t>Regional/Danceline</t>
  </si>
  <si>
    <t>Registration</t>
  </si>
  <si>
    <t>EDMENTUM</t>
  </si>
  <si>
    <t>Study Island   ELA, Math,</t>
  </si>
  <si>
    <t>Science Program Renewal</t>
  </si>
  <si>
    <t>2020-2021 Starkey, Daniels,</t>
  </si>
  <si>
    <t>Tally</t>
  </si>
  <si>
    <t>HPMS Study Island Pilot</t>
  </si>
  <si>
    <t>Order# Q-304557</t>
  </si>
  <si>
    <t>MICHON TRAINING</t>
  </si>
  <si>
    <t>ALTHAUS TRAINING</t>
  </si>
  <si>
    <t>O'BRIEN TRAINING</t>
  </si>
  <si>
    <t>ROBINETT TRAINING</t>
  </si>
  <si>
    <t>MILLER TRAINING</t>
  </si>
  <si>
    <t>LAMP WEBINAR</t>
  </si>
  <si>
    <t>DSP Region 20 SCE Updates</t>
  </si>
  <si>
    <t>webinar November 10, 2020</t>
  </si>
  <si>
    <t>ESC 20 - CTE Coop PD</t>
  </si>
  <si>
    <t>Trainings Oct. 1 and Oct. 29</t>
  </si>
  <si>
    <t>for Lesle Stephens</t>
  </si>
  <si>
    <t>EWING IRRIGATION PRODUCTS</t>
  </si>
  <si>
    <t>FAMILIES &amp; LITERACY INC</t>
  </si>
  <si>
    <t>Oct. 20 HS-Parent Services TW</t>
  </si>
  <si>
    <t>FLOWERS, TRACY</t>
  </si>
  <si>
    <t>REIMBURSEMENT FOR SUPPLIES</t>
  </si>
  <si>
    <t>PURCHASED</t>
  </si>
  <si>
    <t>Contractor Services 7th Grade</t>
  </si>
  <si>
    <t>Writing Benchmark Scoring</t>
  </si>
  <si>
    <t>Nov. 13 &amp; 14</t>
  </si>
  <si>
    <t>SUPPLY STATEMENT</t>
  </si>
  <si>
    <t>SUPPLY stock# 233880 returned</t>
  </si>
  <si>
    <t>GONGORA, LESLIE</t>
  </si>
  <si>
    <t>Nov. 20 HS-Reimrsement -Fall</t>
  </si>
  <si>
    <t>festival- Gongora</t>
  </si>
  <si>
    <t>LLANO VS MARIO PLAYOFF</t>
  </si>
  <si>
    <t>SECURITY @ TIVY STADIUM</t>
  </si>
  <si>
    <t>LLAVO VS MARION PLAYOFF</t>
  </si>
  <si>
    <t>travel refund</t>
  </si>
  <si>
    <t>HIGDON, CHERYL</t>
  </si>
  <si>
    <t>INCENTIVE REIMBURSEMENT</t>
  </si>
  <si>
    <t>HIGH SCHOOL MUSIC SERVICES</t>
  </si>
  <si>
    <t>INSTRUMENT PARTS AND REPAIRS</t>
  </si>
  <si>
    <t>THS Orchestra  Instrument</t>
  </si>
  <si>
    <t>Repair and Cleaning Order</t>
  </si>
  <si>
    <t>V47667 &amp; V47666</t>
  </si>
  <si>
    <t>HOUSTON LIVESTOCK SHOW</t>
  </si>
  <si>
    <t>ENTRY FEES</t>
  </si>
  <si>
    <t>IMAGES BY MIKE KEITH</t>
  </si>
  <si>
    <t>THS-VB pics</t>
  </si>
  <si>
    <t>2 HALF DAY CANINE VISITS</t>
  </si>
  <si>
    <t>Writing  Benchmark Scoring 2</t>
  </si>
  <si>
    <t>days - Nov. 13 &amp; 14</t>
  </si>
  <si>
    <t>KERR COUNTY</t>
  </si>
  <si>
    <t>CANCELLED 05/02/20 ELECTION</t>
  </si>
  <si>
    <t>Ad for Business Link Kerr</t>
  </si>
  <si>
    <t>Daily Times Invoice</t>
  </si>
  <si>
    <t>19023-1020</t>
  </si>
  <si>
    <t>KERRVILLE LIVESTOCK SHOW ASSOC.</t>
  </si>
  <si>
    <t>LINCOLN ELECTRIC COMPANY</t>
  </si>
  <si>
    <t>THS Ag/Welding Class  Class</t>
  </si>
  <si>
    <t>Equipment 200 Fleetweld 1/8 x</t>
  </si>
  <si>
    <t>12 Cart Date: 11.4.20</t>
  </si>
  <si>
    <t>MELODY'S SOUTHWEST CONSORTIUM</t>
  </si>
  <si>
    <t>Drug Screen 10/2/2020</t>
  </si>
  <si>
    <t>POCKET NURSE ENTERPRISES INC.</t>
  </si>
  <si>
    <t>THS-Health Science Classroom</t>
  </si>
  <si>
    <t>Supplies Quote 1183359-0</t>
  </si>
  <si>
    <t>PORTILLO, MARGARET</t>
  </si>
  <si>
    <t>QUADIENT FINANCE USA, INC</t>
  </si>
  <si>
    <t>METER FUNDS  ACCOUNT 7900</t>
  </si>
  <si>
    <t>0440 8055 5372</t>
  </si>
  <si>
    <t>RAPTOR TECHNOLOGIES INC.</t>
  </si>
  <si>
    <t>Raptor supplies</t>
  </si>
  <si>
    <t>REGISTRATION - ONLINE ZOOM -</t>
  </si>
  <si>
    <t>DYSLEXIA - ROBINSON</t>
  </si>
  <si>
    <t>NES Dysgraphia Training</t>
  </si>
  <si>
    <t>#1506640 through Region 4 for</t>
  </si>
  <si>
    <t>Lisa Connally</t>
  </si>
  <si>
    <t>RHYNE, RICHARD</t>
  </si>
  <si>
    <t>Piano Tuning</t>
  </si>
  <si>
    <t>SUPPLIES - ART MATERIALS -</t>
  </si>
  <si>
    <t>MCCORKLE</t>
  </si>
  <si>
    <t>Class Supplies and Materials</t>
  </si>
  <si>
    <t>Order for C. Lopez GoBilda</t>
  </si>
  <si>
    <t>Cart 41 Cart Items</t>
  </si>
  <si>
    <t>RODEO AUSTIN</t>
  </si>
  <si>
    <t>SAN ANGELO LIVESTOCK SHOW</t>
  </si>
  <si>
    <t>SAN ANTONIO LIVESTOCK SHOW</t>
  </si>
  <si>
    <t>TEXAS PORK PRODUCERS ASSOCIATION</t>
  </si>
  <si>
    <t>ENTRY FEES CONFIRMATION-</t>
  </si>
  <si>
    <t>TPPELITE-0316095445752</t>
  </si>
  <si>
    <t>SERVICE INVOICE 311279727</t>
  </si>
  <si>
    <t>HCHS Tull, Leah Contracted</t>
  </si>
  <si>
    <t>Counseling timesheet from</t>
  </si>
  <si>
    <t>10-20 through 10-30-2020</t>
  </si>
  <si>
    <t>Counseling Services for</t>
  </si>
  <si>
    <t>October 5, 2020 through Oct.</t>
  </si>
  <si>
    <t>16, 2020 MAIL CHECK TO VENDOR</t>
  </si>
  <si>
    <t>HCHS Tull, Leah Social Worker</t>
  </si>
  <si>
    <t>timesheet for 11-3 through</t>
  </si>
  <si>
    <t>VARSITY SPIRIT LLC</t>
  </si>
  <si>
    <t>Cust#22697000</t>
  </si>
  <si>
    <t>SUPPLY/SERVICE</t>
  </si>
  <si>
    <t>dues reimbursement</t>
  </si>
  <si>
    <t>disinfectant sprayers</t>
  </si>
  <si>
    <t>THS Construction Technologies</t>
  </si>
  <si>
    <t>Class Materials and Supplies</t>
  </si>
  <si>
    <t>order for R.Zunker</t>
  </si>
  <si>
    <t>THS-Ag/Welding Technologies</t>
  </si>
  <si>
    <t>Shop Supplies Order for C.</t>
  </si>
  <si>
    <t>THS-Construction Technology</t>
  </si>
  <si>
    <t>Class Materials and Equipment</t>
  </si>
  <si>
    <t>order for R. Zunker</t>
  </si>
  <si>
    <t>SUPPLIES FOR SPEECH</t>
  </si>
  <si>
    <t>bottler fillers for drinking</t>
  </si>
  <si>
    <t>fountains</t>
  </si>
  <si>
    <t>USER FEES AMEX GO</t>
  </si>
  <si>
    <t>athletic supplies/expenses</t>
  </si>
  <si>
    <t>Texas A&amp;M Job Fair - Nov 12,</t>
  </si>
  <si>
    <t>classroom supplies - sensory</t>
  </si>
  <si>
    <t>LEGAL DOCUMENT WEBSITE FOR</t>
  </si>
  <si>
    <t>DIRECTOR OF SPED</t>
  </si>
  <si>
    <t>SUBSCRIPTION - FLOCABULARY -</t>
  </si>
  <si>
    <t>HALPIN</t>
  </si>
  <si>
    <t>TV STAND</t>
  </si>
  <si>
    <t>DBQ SOCIAL STUDIES</t>
  </si>
  <si>
    <t>SWINGS UPDATE</t>
  </si>
  <si>
    <t>WRISTBANDS</t>
  </si>
  <si>
    <t>Staff Developmoent Supplies</t>
  </si>
  <si>
    <t>Vendor: National Pen Date:</t>
  </si>
  <si>
    <t>Cold Saw Blades THS Ag</t>
  </si>
  <si>
    <t>Department Order for Cody</t>
  </si>
  <si>
    <t>Callender Vendor: Grand Blanc</t>
  </si>
  <si>
    <t>Industries Date of Purchase:</t>
  </si>
  <si>
    <t>TMEA 2021  Clinic/Convention</t>
  </si>
  <si>
    <t>Registration Purchased for:</t>
  </si>
  <si>
    <t>Karen Billingsley Date of</t>
  </si>
  <si>
    <t>Purchase: 10/2/2020</t>
  </si>
  <si>
    <t>THS Aviation Class Order for</t>
  </si>
  <si>
    <t>A. Cook Electric Airplane</t>
  </si>
  <si>
    <t>Kits Batteries Date of</t>
  </si>
  <si>
    <t>Purchase 10/27/2020</t>
  </si>
  <si>
    <t>THS Health Science Classes</t>
  </si>
  <si>
    <t>Order for S. Pintsch/M.</t>
  </si>
  <si>
    <t>Frazier Anatomy &amp; Physiology</t>
  </si>
  <si>
    <t>Bundle Vendor: Origami</t>
  </si>
  <si>
    <t>Organelles Date of</t>
  </si>
  <si>
    <t>Purchase:10/26/20</t>
  </si>
  <si>
    <t>Instructional Coaching Books</t>
  </si>
  <si>
    <t>13 books order for L. Tilley</t>
  </si>
  <si>
    <t>Date of purchase: 10/23/2020</t>
  </si>
  <si>
    <t>Vendor: Wiley</t>
  </si>
  <si>
    <t>Eichelbaum Wardell Hansen</t>
  </si>
  <si>
    <t>Powell &amp; Munozx, P.C. -</t>
  </si>
  <si>
    <t>Seminar 10/2-21/2020</t>
  </si>
  <si>
    <t>THS Familiy Consumer Science</t>
  </si>
  <si>
    <t>Culinary Class Groceries for</t>
  </si>
  <si>
    <t>History Unit Date of</t>
  </si>
  <si>
    <t>Purchase: 10/9/20 Purchased</t>
  </si>
  <si>
    <t>by: Mario Estrada Card #1115</t>
  </si>
  <si>
    <t>classroom supplies KPSF-HARDY</t>
  </si>
  <si>
    <t>463835533635 449454588836</t>
  </si>
  <si>
    <t>classroom supplies - Kinder</t>
  </si>
  <si>
    <t>597497575365 559967454493</t>
  </si>
  <si>
    <t>434699698339 644773785994</t>
  </si>
  <si>
    <t>classroom supplies - KPSF</t>
  </si>
  <si>
    <t>936594459999 487936376995</t>
  </si>
  <si>
    <t>939554857734 439966857633</t>
  </si>
  <si>
    <t>687493544343 564583359978</t>
  </si>
  <si>
    <t>classroom supplies - PTO</t>
  </si>
  <si>
    <t>455333354996 457444937948</t>
  </si>
  <si>
    <t>473559476446 937899455459</t>
  </si>
  <si>
    <t>639687599648 438955746675</t>
  </si>
  <si>
    <t>classroom supplies KPSF</t>
  </si>
  <si>
    <t>456797337849 658495869349</t>
  </si>
  <si>
    <t>- KINDER 896997785734</t>
  </si>
  <si>
    <t>Oct.20 HS-classroom supplies</t>
  </si>
  <si>
    <t>LG 744955875864 448498668594</t>
  </si>
  <si>
    <t>NOV. 20 KPSF grant-HS</t>
  </si>
  <si>
    <t>Robinett 569748889774</t>
  </si>
  <si>
    <t>Supplies - Daniels</t>
  </si>
  <si>
    <t>898465833768 794643647355</t>
  </si>
  <si>
    <t>KPSF - Kellner 468456476699</t>
  </si>
  <si>
    <t>455588536796 945335659873</t>
  </si>
  <si>
    <t>443565454597 943639754944</t>
  </si>
  <si>
    <t>653466648359 454687687695</t>
  </si>
  <si>
    <t>653578685736 8388395859855</t>
  </si>
  <si>
    <t>Art Supplies 655938756774</t>
  </si>
  <si>
    <t>443999593553 459536564365</t>
  </si>
  <si>
    <t>Cardstock 438399773734</t>
  </si>
  <si>
    <t>Challenge Lab  746866488563</t>
  </si>
  <si>
    <t>449833534365 445736883788</t>
  </si>
  <si>
    <t>Thanksgiving Treats</t>
  </si>
  <si>
    <t>456657477785 438447664438</t>
  </si>
  <si>
    <t>SUPPLIES  566639869796</t>
  </si>
  <si>
    <t>448678697454 798357676937</t>
  </si>
  <si>
    <t>SUPPLIES (KPSF GRANT)BURCHERS</t>
  </si>
  <si>
    <t>443848867679 944943756689</t>
  </si>
  <si>
    <t>646683697675 693785659349</t>
  </si>
  <si>
    <t>WIRELESS MOUSE:KPSF</t>
  </si>
  <si>
    <t>WEINHEIMER</t>
  </si>
  <si>
    <t>clasroom supplies</t>
  </si>
  <si>
    <t>KPSF MILLER</t>
  </si>
  <si>
    <t>classroom supplies - 5ths</t>
  </si>
  <si>
    <t>Nov.20 HS Classroom supplies</t>
  </si>
  <si>
    <t>SENSORY MATERIALS AND GRIPS</t>
  </si>
  <si>
    <t>SS-MARTINEZ SUPPLIES</t>
  </si>
  <si>
    <t>Nov. 20 HS Office supplies SA</t>
  </si>
  <si>
    <t>Nov. 20 Office Supplies</t>
  </si>
  <si>
    <t>PK-HS/SA</t>
  </si>
  <si>
    <t>Coffee</t>
  </si>
  <si>
    <t>The Asst Principal 50:</t>
  </si>
  <si>
    <t>Critical Questions for</t>
  </si>
  <si>
    <t>Meaningful Leadership and</t>
  </si>
  <si>
    <t>Professional Growth Order for</t>
  </si>
  <si>
    <t>L. Tilley</t>
  </si>
  <si>
    <t>RECESS EQUIPMENTS</t>
  </si>
  <si>
    <t>KPSF - Perry</t>
  </si>
  <si>
    <t>Tech dept. supplies/external</t>
  </si>
  <si>
    <t>dvd drive</t>
  </si>
  <si>
    <t>tech dept supplies/server</t>
  </si>
  <si>
    <t>hard drive</t>
  </si>
  <si>
    <t>classroom supplies 3rd</t>
  </si>
  <si>
    <t>Oct. 20 PK/HS classroom</t>
  </si>
  <si>
    <t>CALM KITS- KPSF GRANT- ANNE</t>
  </si>
  <si>
    <t>CARLSON</t>
  </si>
  <si>
    <t>BATTERIES FOR DOOR AT HPMS</t>
  </si>
  <si>
    <t>DISPOSABLE UNDERPADS</t>
  </si>
  <si>
    <t>DEVICES FOR PARAS</t>
  </si>
  <si>
    <t>Shredder &amp; Supplies</t>
  </si>
  <si>
    <t>589643339986 473856358453</t>
  </si>
  <si>
    <t>KPSF - Bush</t>
  </si>
  <si>
    <t>KPSF Instant Impact Grant</t>
  </si>
  <si>
    <t>HPMS-Darla Sasse 23 student</t>
  </si>
  <si>
    <t>classroom books Ball Don't</t>
  </si>
  <si>
    <t>Lie Order Date: 11/2/2020</t>
  </si>
  <si>
    <t>4th Grade / Office Supplies</t>
  </si>
  <si>
    <t>KPSF - Warren</t>
  </si>
  <si>
    <t>Assistant Principal 50</t>
  </si>
  <si>
    <t>Meningful Leaderhip and</t>
  </si>
  <si>
    <t>Growth 13 books order for L.</t>
  </si>
  <si>
    <t>Tilley</t>
  </si>
  <si>
    <t>ADMIN SUPPLIES</t>
  </si>
  <si>
    <t>Tech dept. supplies/rack</t>
  </si>
  <si>
    <t>mounting kit</t>
  </si>
  <si>
    <t>monitors(2)</t>
  </si>
  <si>
    <t>SUPPLIES FOR DIAGS AND</t>
  </si>
  <si>
    <t>COUNSELORS</t>
  </si>
  <si>
    <t>CLASSROOM INCENTIVE PROGRAM</t>
  </si>
  <si>
    <t>SUPPLIES FOR TES</t>
  </si>
  <si>
    <t>OT/PT INSTRUCTIONAL SUPPLIES</t>
  </si>
  <si>
    <t>THS-FCS Class Culinary Class</t>
  </si>
  <si>
    <t>Supplies order for M.Estrada</t>
  </si>
  <si>
    <t>THS-Health Sciences Classes</t>
  </si>
  <si>
    <t>CNA and Health Science Class</t>
  </si>
  <si>
    <t>Materials and Equipment order</t>
  </si>
  <si>
    <t>for S. Pintsch/M. Frazier</t>
  </si>
  <si>
    <t>656954559899 467564679454</t>
  </si>
  <si>
    <t>supply 454585665976</t>
  </si>
  <si>
    <t>473744978855 587759773843</t>
  </si>
  <si>
    <t>OT SUPPLIES FOR INSTRUCTIONAL</t>
  </si>
  <si>
    <t>USE</t>
  </si>
  <si>
    <t>ADAPTIVE SUPPLIES FOR OT</t>
  </si>
  <si>
    <t>PARTS</t>
  </si>
  <si>
    <t>ACCOUNT 3444300 830-315-2663</t>
  </si>
  <si>
    <t>3/1-3/31</t>
  </si>
  <si>
    <t>Walmart Purchase HPMS Math</t>
  </si>
  <si>
    <t>Department Classroom</t>
  </si>
  <si>
    <t>Materials</t>
  </si>
  <si>
    <t>TCDC November Supplies</t>
  </si>
  <si>
    <t>SHOES FOR VOCATIONAL USE</t>
  </si>
  <si>
    <t>Infant November Supplies</t>
  </si>
  <si>
    <t>Nov. 20 PK- classroom</t>
  </si>
  <si>
    <t>supplies-D. Torrez</t>
  </si>
  <si>
    <t>supplies- Rios</t>
  </si>
  <si>
    <t>CLOTHING - NURSE'S OFFICE</t>
  </si>
  <si>
    <t>supplies- Engaland</t>
  </si>
  <si>
    <t>Twos November Supplies</t>
  </si>
  <si>
    <t>Nov. 20 HS- classroom</t>
  </si>
  <si>
    <t>supplies- Williams</t>
  </si>
  <si>
    <t>Nov.20 HS-Classroom Supplies</t>
  </si>
  <si>
    <t>supplies- Rowan</t>
  </si>
  <si>
    <t>Threes November Supplies</t>
  </si>
  <si>
    <t>supplies/Williams</t>
  </si>
  <si>
    <t>CLOTHES - NURSES OFFICE</t>
  </si>
  <si>
    <t>SNACKS AND SUPPLIES</t>
  </si>
  <si>
    <t>THS</t>
  </si>
  <si>
    <t>INSTRUCTIONAL SUPPLIES-BTW</t>
  </si>
  <si>
    <t>supplies/Rowan</t>
  </si>
  <si>
    <t>supplies/Mendoza</t>
  </si>
  <si>
    <t>Oct. 20 PK-HS Medical</t>
  </si>
  <si>
    <t>supplies KM</t>
  </si>
  <si>
    <t>supplies/Witt</t>
  </si>
  <si>
    <t>student incentive</t>
  </si>
  <si>
    <t>Teacher appreciation - PTO</t>
  </si>
  <si>
    <t>ABLES, STEPHEN</t>
  </si>
  <si>
    <t>ANNOUNCER FOR 3 VARSITY FB</t>
  </si>
  <si>
    <t>GAMES 2020</t>
  </si>
  <si>
    <t>ABUNDANT LIFE EXPRESSIONS</t>
  </si>
  <si>
    <t>JROTC Sweatshirts</t>
  </si>
  <si>
    <t>Nov. 20 HS-Reimbusement</t>
  </si>
  <si>
    <t>(KPSF-LOPEZ)</t>
  </si>
  <si>
    <t>JAMF iPad licenses</t>
  </si>
  <si>
    <t>Sept. 20 HS/personalized 10.2</t>
  </si>
  <si>
    <t>inch ipads-LG</t>
  </si>
  <si>
    <t>for DAEP</t>
  </si>
  <si>
    <t>fro HCHS</t>
  </si>
  <si>
    <t>WATER SERVICE FOR TAX OFFICE</t>
  </si>
  <si>
    <t>SUPPLIES FOR OFFICE</t>
  </si>
  <si>
    <t>monthly supply</t>
  </si>
  <si>
    <t>BT Wilson 6th Grade PLC and</t>
  </si>
  <si>
    <t>Classroom Observation 2</t>
  </si>
  <si>
    <t>days-Nov. 18 &amp; 19 Inv#200902I</t>
  </si>
  <si>
    <t>Backward Planning &amp; Coaching</t>
  </si>
  <si>
    <t>Support for Secondary</t>
  </si>
  <si>
    <t>Inclusion Math Nov. 30, 2020</t>
  </si>
  <si>
    <t>Inv #201012B</t>
  </si>
  <si>
    <t>iPad Repair</t>
  </si>
  <si>
    <t>ART MATERIALS</t>
  </si>
  <si>
    <t>BUTLER, RYAN</t>
  </si>
  <si>
    <t>SECURITY AND TRAFFIC CONTROL</t>
  </si>
  <si>
    <t>Nov. 20 PK-HS/Office Supplies</t>
  </si>
  <si>
    <t>Toner</t>
  </si>
  <si>
    <t>FOOD COST FOR THE MONTH OF</t>
  </si>
  <si>
    <t>SERVICE 10/13/20-11/10/20</t>
  </si>
  <si>
    <t>08-0530-00 08-0540-00</t>
  </si>
  <si>
    <t>SERVICE 10/5/20-11/2/20</t>
  </si>
  <si>
    <t>41-2230-00 41-2275-01</t>
  </si>
  <si>
    <t>41-2280-01 42-1780-00</t>
  </si>
  <si>
    <t>42-1790-00 42-2200-00</t>
  </si>
  <si>
    <t>43-0030-00 43-0040-00</t>
  </si>
  <si>
    <t>43-0050-00 43-0060-00</t>
  </si>
  <si>
    <t>43-0065-00 43-0070-00</t>
  </si>
  <si>
    <t>43-0075-00 43-0080-00</t>
  </si>
  <si>
    <t>43-0090-00 43-0095-00</t>
  </si>
  <si>
    <t>43-0100-00 43-0315-00</t>
  </si>
  <si>
    <t>52-1365-00</t>
  </si>
  <si>
    <t>CLEANING IDEAS</t>
  </si>
  <si>
    <t>OLH Cleaning Ideas CARES Act</t>
  </si>
  <si>
    <t>American Heart Assoc. Cert</t>
  </si>
  <si>
    <t>Cards</t>
  </si>
  <si>
    <t>RENTAL</t>
  </si>
  <si>
    <t>09/15/20 ASSIST WITH BENEFIT</t>
  </si>
  <si>
    <t>IMPORT</t>
  </si>
  <si>
    <t>GRANT WORKSHOP- LYNN PAULO</t>
  </si>
  <si>
    <t>DSP/admin ESC20 ELAR Vertical</t>
  </si>
  <si>
    <t>Alignment Document</t>
  </si>
  <si>
    <t>PARAPROFESSIONAL TRAINING</t>
  </si>
  <si>
    <t>WEBINAR</t>
  </si>
  <si>
    <t>Region 20 Workshop</t>
  </si>
  <si>
    <t>LEGAL CAMP</t>
  </si>
  <si>
    <t>COUNSELING WEBINAR</t>
  </si>
  <si>
    <t>FEDERAL EXPRESS</t>
  </si>
  <si>
    <t>FED EX SHIPPING</t>
  </si>
  <si>
    <t>BOOKS</t>
  </si>
  <si>
    <t>SCHOOL NUTRITION/ FOOD</t>
  </si>
  <si>
    <t>SERVICE CHANGES</t>
  </si>
  <si>
    <t>short paid by $30.00 PO</t>
  </si>
  <si>
    <t>BULLETIN BOARD</t>
  </si>
  <si>
    <t>UIL BAND MARCHING CONTEST</t>
  </si>
  <si>
    <t>SECURITY 11/17/20</t>
  </si>
  <si>
    <t>11/3/20  HPMS TRAFFIC CONTROL</t>
  </si>
  <si>
    <t>SECURITY 11/20/20</t>
  </si>
  <si>
    <t>TIVY FRESHMEN/ VARSITY</t>
  </si>
  <si>
    <t>11/19/20-11/20/20</t>
  </si>
  <si>
    <t>GRAHAM, ERIC</t>
  </si>
  <si>
    <t>campus Supplies</t>
  </si>
  <si>
    <t>HILL COUNTRY DIST. JR. LIVESTOCK SH</t>
  </si>
  <si>
    <t>tech dept supply/cat 6 cable</t>
  </si>
  <si>
    <t>NDCS P. Hyatt Title I</t>
  </si>
  <si>
    <t>Tutoring Services for 11-10</t>
  </si>
  <si>
    <t>through 11-19-2020</t>
  </si>
  <si>
    <t>10/28/20-11/23/20</t>
  </si>
  <si>
    <t>JAMES AVERY CRAFTSMAN</t>
  </si>
  <si>
    <t>RETIREMENT</t>
  </si>
  <si>
    <t>HPMS TRAFFIC CONTROL 11/02/20</t>
  </si>
  <si>
    <t>1st Quarter Payment</t>
  </si>
  <si>
    <t>student t-shirts</t>
  </si>
  <si>
    <t>cinch bag/towel</t>
  </si>
  <si>
    <t>Cheer</t>
  </si>
  <si>
    <t>KISD G.O. PETTY CASH - MAINTENANCE</t>
  </si>
  <si>
    <t>SUPPLY/SERVICE/FEE</t>
  </si>
  <si>
    <t>PETTY CASH REIMBURSE</t>
  </si>
  <si>
    <t>LEGAL DIGEST AKA ED311</t>
  </si>
  <si>
    <t>Personnel Law Conference f or</t>
  </si>
  <si>
    <t>School Admin - December 2020</t>
  </si>
  <si>
    <t>MAMACITA'S</t>
  </si>
  <si>
    <t>Chips and Salsa</t>
  </si>
  <si>
    <t>Tacos</t>
  </si>
  <si>
    <t>order for C. Callender</t>
  </si>
  <si>
    <t>Welding Supplies for class</t>
  </si>
  <si>
    <t>NOv.20 Pk-HS-TCDC - ground</t>
  </si>
  <si>
    <t>Student Drug Screening</t>
  </si>
  <si>
    <t>Nov. 20 HS librarian time</t>
  </si>
  <si>
    <t>sheet-M. Michel</t>
  </si>
  <si>
    <t>NAVIANCE INC.</t>
  </si>
  <si>
    <t>College and Career Readiness</t>
  </si>
  <si>
    <t>Technology Software Platform</t>
  </si>
  <si>
    <t>Quote No. 374334 2020-2021</t>
  </si>
  <si>
    <t>NEARPOD INC.</t>
  </si>
  <si>
    <t>Nearpod School License</t>
  </si>
  <si>
    <t>ornaments for students - PTO</t>
  </si>
  <si>
    <t>Sheet Metal Material for</t>
  </si>
  <si>
    <t>Student Welding Booths order</t>
  </si>
  <si>
    <t>for C. Callender Quote</t>
  </si>
  <si>
    <t>football supplies</t>
  </si>
  <si>
    <t>RIVERKIDS PEDIATRIC HOME HEALTH</t>
  </si>
  <si>
    <t>ISD CONTRACTED SERVICES</t>
  </si>
  <si>
    <t>HPMS TRAFFIC CONTROL 11/11/20</t>
  </si>
  <si>
    <t>11/12/20 HPMS FOOTBALL</t>
  </si>
  <si>
    <t>SECURITY 11/13/20</t>
  </si>
  <si>
    <t>engine oil</t>
  </si>
  <si>
    <t>SAN ANTONIO AREA BASEBALL COACHES ASSOC.</t>
  </si>
  <si>
    <t>Kerrville Tivy - 4 Coaches</t>
  </si>
  <si>
    <t>JROTC Polo Shirt and</t>
  </si>
  <si>
    <t>Embroidery</t>
  </si>
  <si>
    <t>NES Latino Literacy Books for</t>
  </si>
  <si>
    <t>P&amp;Family Engagement Fall 2020</t>
  </si>
  <si>
    <t>SECOR, NATALIE</t>
  </si>
  <si>
    <t>ECC Silerio Kim Mental Health</t>
  </si>
  <si>
    <t>Consultant Timesheet for 11-2</t>
  </si>
  <si>
    <t>through 11-30-2020</t>
  </si>
  <si>
    <t>Nov. 20 Nov. time sheet for</t>
  </si>
  <si>
    <t>HS Mental Health</t>
  </si>
  <si>
    <t>Consultant-Silerio</t>
  </si>
  <si>
    <t>HPMS BASKETBALL GAME SECURITY</t>
  </si>
  <si>
    <t>11/11/20 11/12/20</t>
  </si>
  <si>
    <t>invoice 109-21589</t>
  </si>
  <si>
    <t>STAR AUSTISM SUPPORT</t>
  </si>
  <si>
    <t>Nov.20 Classroom supplies</t>
  </si>
  <si>
    <t>SERVICE 10/15/20-11/14/20</t>
  </si>
  <si>
    <t>Check Request -  to TAAE /</t>
  </si>
  <si>
    <t>for  - Jeremy Green</t>
  </si>
  <si>
    <t>2/4-5/2020 TAAE Virtual</t>
  </si>
  <si>
    <t>Conference</t>
  </si>
  <si>
    <t>TEX-AIR FILTERS</t>
  </si>
  <si>
    <t>OLH Tex-Air Filters CARES Act</t>
  </si>
  <si>
    <t>TMEA Region Choir Auditions</t>
  </si>
  <si>
    <t>Nov. 20 HS Parent Liaison</t>
  </si>
  <si>
    <t>time sheet. Torres</t>
  </si>
  <si>
    <t>UNIVERSITY OF TEXAS</t>
  </si>
  <si>
    <t>Llano vs Marion 11/13/20</t>
  </si>
  <si>
    <t>TESTING MATERIALS</t>
  </si>
  <si>
    <t>TIVY FRESHMAN/ VARSITY</t>
  </si>
  <si>
    <t>FOOTBALL SECURITY &amp; TRAFFIC</t>
  </si>
  <si>
    <t>CONTROL 11/19/20- 11/20/20</t>
  </si>
  <si>
    <t>SERVICE 11/20/20-12/19/20</t>
  </si>
  <si>
    <t>WILLOUGHBY, COLTON</t>
  </si>
  <si>
    <t>HPMS TRAFFIC CONTROL 11/3/20</t>
  </si>
  <si>
    <t>YATES, VICKI</t>
  </si>
  <si>
    <t>ANNOUNER FOR ALL HOME JV</t>
  </si>
  <si>
    <t>FOOTBALL GAMES 2020</t>
  </si>
  <si>
    <t>LLANO VS MARION FB PLAYOFF</t>
  </si>
  <si>
    <t>GAMES @ ANTLER STADIUM</t>
  </si>
  <si>
    <t>Teacher Appreciation</t>
  </si>
  <si>
    <t>SUPPLIES  464786697943</t>
  </si>
  <si>
    <t>673786358597 995445536359</t>
  </si>
  <si>
    <t>799576675783 434473363957</t>
  </si>
  <si>
    <t>nurse supplies 768555894938</t>
  </si>
  <si>
    <t>459884637898 969746786487</t>
  </si>
  <si>
    <t>477343387998 456947977675</t>
  </si>
  <si>
    <t>BOUNCY BANDS 768397896748</t>
  </si>
  <si>
    <t>Oct. 20 Office Supplies LG</t>
  </si>
  <si>
    <t>445576494753 444377883946</t>
  </si>
  <si>
    <t>Nov. 20 HS Classroom supplies</t>
  </si>
  <si>
    <t>LG 446568858648 459983656558</t>
  </si>
  <si>
    <t>5th &amp; Music Supplies</t>
  </si>
  <si>
    <t>wall calendar &amp; key tags</t>
  </si>
  <si>
    <t>DYS DES JBorjes pencils</t>
  </si>
  <si>
    <t>Kellner - Supplies</t>
  </si>
  <si>
    <t>THS Health Science Class</t>
  </si>
  <si>
    <t>Order for S. Pintsch CNA</t>
  </si>
  <si>
    <t>Class Materials</t>
  </si>
  <si>
    <t>REFERENCE PO 12001090. ITEM</t>
  </si>
  <si>
    <t>RETURNED</t>
  </si>
  <si>
    <t>soccer pants</t>
  </si>
  <si>
    <t>Bands for chairs</t>
  </si>
  <si>
    <t>STEP STOOL TO ACCESS CHANGING</t>
  </si>
  <si>
    <t>TABLE</t>
  </si>
  <si>
    <t>KPSF - Nichols</t>
  </si>
  <si>
    <t>Elodea for THS Science Dept</t>
  </si>
  <si>
    <t>order for J. Cowart</t>
  </si>
  <si>
    <t>588874689355 998777584795</t>
  </si>
  <si>
    <t>Nov. 20 HS I pads case</t>
  </si>
  <si>
    <t>protectors/LG</t>
  </si>
  <si>
    <t>SUPPLIES FOR ECSE</t>
  </si>
  <si>
    <t>tire repair</t>
  </si>
  <si>
    <t>Annual Radio Airtime Dec</t>
  </si>
  <si>
    <t>2020-Aug 2021</t>
  </si>
  <si>
    <t>Apple IPADS</t>
  </si>
  <si>
    <t>NOVEMBER</t>
  </si>
  <si>
    <t>for - HCHS  - November</t>
  </si>
  <si>
    <t>Invoice</t>
  </si>
  <si>
    <t>BT Wilson Campus Grade 6 PLC</t>
  </si>
  <si>
    <t>and Classroom Observations 2</t>
  </si>
  <si>
    <t>days - Dec. 2-3 Inv#200902J</t>
  </si>
  <si>
    <t>Tivy HS Grade 9 and 10</t>
  </si>
  <si>
    <t>Observations and PD 2 days -</t>
  </si>
  <si>
    <t>Dec. 4 &amp; 7 Inv #200923H</t>
  </si>
  <si>
    <t>SIGN LANGUAGE INTERPRETER SES</t>
  </si>
  <si>
    <t>Consultant Service November</t>
  </si>
  <si>
    <t>CONTRACTED SERVICES-MIKE</t>
  </si>
  <si>
    <t>DEEGAN</t>
  </si>
  <si>
    <t>CONSULTANT</t>
  </si>
  <si>
    <t>BURNS, PATRICIA</t>
  </si>
  <si>
    <t>10/21/20-11/19/20</t>
  </si>
  <si>
    <t>CD FLOORING</t>
  </si>
  <si>
    <t>VCT flooring and installation</t>
  </si>
  <si>
    <t>STUDENTS - LIFESKILLS - FIELD</t>
  </si>
  <si>
    <t>College Board Membership Fees</t>
  </si>
  <si>
    <t>2020-2021 Tivy HS and Kerr</t>
  </si>
  <si>
    <t>ISD Inv#3842 &amp; 7188</t>
  </si>
  <si>
    <t>CONKLIN, LINDSAY</t>
  </si>
  <si>
    <t>MENTORING HOURS</t>
  </si>
  <si>
    <t>Oct.20 HS-Concious Dicipline</t>
  </si>
  <si>
    <t>E-Course 1 yr. LG</t>
  </si>
  <si>
    <t>Host &amp; Training Center Annual</t>
  </si>
  <si>
    <t>Fee</t>
  </si>
  <si>
    <t>water</t>
  </si>
  <si>
    <t>water system</t>
  </si>
  <si>
    <t>SUPPLY INVOICES 1788142-00</t>
  </si>
  <si>
    <t>1788454-00 1030335-00</t>
  </si>
  <si>
    <t>Sept.20 HS-5 Dell Computers</t>
  </si>
  <si>
    <t>Dell laptops/THS (KPSF</t>
  </si>
  <si>
    <t>funding)</t>
  </si>
  <si>
    <t>65 watt ac adapters for Dell</t>
  </si>
  <si>
    <t>3310 2-in-1</t>
  </si>
  <si>
    <t>DISCOUNT SCHOOL SUPPLY</t>
  </si>
  <si>
    <t>Oct.20 PK-HS/Classroom</t>
  </si>
  <si>
    <t>Supplies LG</t>
  </si>
  <si>
    <t>TCDC Paint</t>
  </si>
  <si>
    <t>EDUCATIONAL DESIGN LLC</t>
  </si>
  <si>
    <t>The Daily Cafe All Access</t>
  </si>
  <si>
    <t>Plus Subscription 4 Elem</t>
  </si>
  <si>
    <t>Campuses 2020-2021 Estimtate</t>
  </si>
  <si>
    <t>#1740</t>
  </si>
  <si>
    <t>laundry soap QS10069</t>
  </si>
  <si>
    <t>FIVE STAR RENTALS/SALES</t>
  </si>
  <si>
    <t>Contract Services 4th Grade</t>
  </si>
  <si>
    <t>Writing Bmk Scoring Nov.</t>
  </si>
  <si>
    <t>19-20</t>
  </si>
  <si>
    <t>FOUST ED.D., MARK</t>
  </si>
  <si>
    <t>Travel Reimbursement for</t>
  </si>
  <si>
    <t>School function  Dr. Foust</t>
  </si>
  <si>
    <t>TIMESHEET 11/3/20-11/18/20</t>
  </si>
  <si>
    <t>PACS COLLECTIONS COVERAGE</t>
  </si>
  <si>
    <t>PERIOD 1/1/21-3/3/21 INV#</t>
  </si>
  <si>
    <t>MN00014102</t>
  </si>
  <si>
    <t>TIMESHEET 11/3/20-11/19/20</t>
  </si>
  <si>
    <t>12/01/20-12/31/20</t>
  </si>
  <si>
    <t>HOME ELEVATOR OF TEXAS</t>
  </si>
  <si>
    <t>11/6-11/27/2020</t>
  </si>
  <si>
    <t>Inv#2021MFCS00170</t>
  </si>
  <si>
    <t>Nov. 19 &amp; 20</t>
  </si>
  <si>
    <t>T-SHIRTS CHARACTER COUNCIL</t>
  </si>
  <si>
    <t>Classified Ads - November</t>
  </si>
  <si>
    <t>KISD ACTIVITY PETTY CASH - STARKEY</t>
  </si>
  <si>
    <t>petty cash</t>
  </si>
  <si>
    <t>MARLAR, MARION</t>
  </si>
  <si>
    <t>TIMESHEET CONTRACT TUTOR</t>
  </si>
  <si>
    <t>11/2/20-11/19/20</t>
  </si>
  <si>
    <t>MENTORING</t>
  </si>
  <si>
    <t>MEDINA, EMILY</t>
  </si>
  <si>
    <t>11/3/20-11/19/20</t>
  </si>
  <si>
    <t>NASCO ARTS &amp; CRAFTS</t>
  </si>
  <si>
    <t>HPMS-Amanda Lord 15 Double</t>
  </si>
  <si>
    <t>Sided Mirrors Art Classroom</t>
  </si>
  <si>
    <t>Order Date: 11/2/2020</t>
  </si>
  <si>
    <t>NICHOL-OWENS, KATIE</t>
  </si>
  <si>
    <t>Nimitz Elementary Mrs.</t>
  </si>
  <si>
    <t>Schroeder - 2nd grade class</t>
  </si>
  <si>
    <t>Use of Red Corn Snake Dec.  8</t>
  </si>
  <si>
    <t>- Dec. 11</t>
  </si>
  <si>
    <t>Class order for C. Lopez</t>
  </si>
  <si>
    <t>Class materials</t>
  </si>
  <si>
    <t>RM WIRING LLC</t>
  </si>
  <si>
    <t>Oct.20 HS- fiber material SA</t>
  </si>
  <si>
    <t>Oct. 20 HS-material  SA</t>
  </si>
  <si>
    <t>Oct.20 HS Labor SA</t>
  </si>
  <si>
    <t>SERVICES- PRIVATE SCHOOL</t>
  </si>
  <si>
    <t>CAMPUSES</t>
  </si>
  <si>
    <t>THERAPY NOVEMBER INVOICE</t>
  </si>
  <si>
    <t>HPMS TRAFFIC CONTROL 11/30/20</t>
  </si>
  <si>
    <t>THS-Robotics/Engineering Tech</t>
  </si>
  <si>
    <t>Class Principles of Applied</t>
  </si>
  <si>
    <t>Engineering Textbooks and CTE</t>
  </si>
  <si>
    <t>Teacher Edition Quote</t>
  </si>
  <si>
    <t>#134987-1 Order for C. Lopez</t>
  </si>
  <si>
    <t>tech dept supplies/Anywhere</t>
  </si>
  <si>
    <t>cart clips</t>
  </si>
  <si>
    <t>Mid Winter Conference 2021</t>
  </si>
  <si>
    <t>Early Bird  Fee Order #58276</t>
  </si>
  <si>
    <t>Classroom Supplies</t>
  </si>
  <si>
    <t>Background Checks - October</t>
  </si>
  <si>
    <t>TEXAS SCHOOL COALITION</t>
  </si>
  <si>
    <t>Annual Membership 20-21</t>
  </si>
  <si>
    <t>TOBII DYNAVOX LLC.</t>
  </si>
  <si>
    <t>SUPPLIES FOR PARENT LIASON</t>
  </si>
  <si>
    <t>BEHAVIOR SPECIALIST</t>
  </si>
  <si>
    <t>timesheet for 11-17 through</t>
  </si>
  <si>
    <t>supplies INVOICES 8191146934</t>
  </si>
  <si>
    <t>8191147738 8191148518</t>
  </si>
  <si>
    <t>SUPPLIES - UNI FIRST</t>
  </si>
  <si>
    <t>WEISSMAN'S</t>
  </si>
  <si>
    <t>cust # 1401415268</t>
  </si>
  <si>
    <t>WHITTLESEY LANDSCAPE SUPPLIES&amp;RECYCLING INC.</t>
  </si>
  <si>
    <t>Oct.20 HS Grounds supplies</t>
  </si>
  <si>
    <t>HS-SA</t>
  </si>
  <si>
    <t>FOOD - Adopt A Hwy.  Make</t>
  </si>
  <si>
    <t>Check Out to: "Bobby Woods"</t>
  </si>
  <si>
    <t>Xerox leases - Oct 2020</t>
  </si>
  <si>
    <t>ZALES, MICHAEL</t>
  </si>
  <si>
    <t>GAME WORKER 11/13/20</t>
  </si>
  <si>
    <t>refercence po 1072000308</t>
  </si>
  <si>
    <t>referecne po 1072000330</t>
  </si>
  <si>
    <t>reference po 1072000317</t>
  </si>
  <si>
    <t>reference po 1072000350</t>
  </si>
  <si>
    <t>Binders, dividers, desktop</t>
  </si>
  <si>
    <t>organizer</t>
  </si>
  <si>
    <t>SPIRIT MONKEY LLC</t>
  </si>
  <si>
    <t>character counts supplies</t>
  </si>
  <si>
    <t>SERVICE DATES 11/7/20-12/6/20</t>
  </si>
  <si>
    <t>11/04/20-12/03/20</t>
  </si>
  <si>
    <t>SERVICE 11/1/20-1/30/20 FOR</t>
  </si>
  <si>
    <t>11/01/20-11/30/20</t>
  </si>
  <si>
    <t>Office Depot Purchase Nat'l</t>
  </si>
  <si>
    <t>Principals Month Leadership</t>
  </si>
  <si>
    <t>Token Date of Purchase:</t>
  </si>
  <si>
    <t>veteran's day appreciation</t>
  </si>
  <si>
    <t>staff appreciation</t>
  </si>
  <si>
    <t>Office Supplies Vendor: HEB</t>
  </si>
  <si>
    <t>Purchase: 10/31/20</t>
  </si>
  <si>
    <t>College Board Purchase TSI</t>
  </si>
  <si>
    <t>Testing THS-200 Students Date</t>
  </si>
  <si>
    <t>of Purchase: 11/3/2020</t>
  </si>
  <si>
    <t>National Student</t>
  </si>
  <si>
    <t>Clearinghouse Student</t>
  </si>
  <si>
    <t>Tracker-Tivy HS</t>
  </si>
  <si>
    <t>11/1/20-10/31/2021 Date of</t>
  </si>
  <si>
    <t>Purchase: 11/09/20</t>
  </si>
  <si>
    <t>THS Industrial Media Order</t>
  </si>
  <si>
    <t>for Lee Pool Vendor: Hak 5</t>
  </si>
  <si>
    <t>Wifi Pineapple for</t>
  </si>
  <si>
    <t>Cybersecurity Class Date</t>
  </si>
  <si>
    <t>INSTRUCTIONAL SPEECH SUPPLIES</t>
  </si>
  <si>
    <t>ULTIMATE SLP TRACY FLOWERS</t>
  </si>
  <si>
    <t>WILL CANCEL MAY 2021</t>
  </si>
  <si>
    <t>TAX OFFICE SUPPLIES</t>
  </si>
  <si>
    <t>SWINGSET REORDER</t>
  </si>
  <si>
    <t>STICKER MULE</t>
  </si>
  <si>
    <t>SCHOOL DATEBOOKS</t>
  </si>
  <si>
    <t>football equipment</t>
  </si>
  <si>
    <t>injectors statement</t>
  </si>
  <si>
    <t>athletic suplies</t>
  </si>
  <si>
    <t>Athletic Expenses</t>
  </si>
  <si>
    <t>OLH So Fast Printing CARES</t>
  </si>
  <si>
    <t>Act spending for floor</t>
  </si>
  <si>
    <t>markers</t>
  </si>
  <si>
    <t>Student Hall Passes HPMS</t>
  </si>
  <si>
    <t>Inv#I09-21414</t>
  </si>
  <si>
    <t>USER FEE/ RUSH FEE</t>
  </si>
  <si>
    <t>TMEA REGION 29 ORCHESTRA DIVISION</t>
  </si>
  <si>
    <t>TMEA Symphony and Concert</t>
  </si>
  <si>
    <t>October 24, 2020 Tivy HS</t>
  </si>
  <si>
    <t>Orchestra Order for Pat Lee</t>
  </si>
  <si>
    <t>SUPPLIES  466453738553</t>
  </si>
  <si>
    <t>784673545746 433397779383</t>
  </si>
  <si>
    <t>Peschel &amp; Miller Grade</t>
  </si>
  <si>
    <t>Level/Challenge Lab Supplies</t>
  </si>
  <si>
    <t>466676763889 657336834333</t>
  </si>
  <si>
    <t>cordless headset &amp; sprayer</t>
  </si>
  <si>
    <t>wand 694998333383</t>
  </si>
  <si>
    <t>447695939469 434533377959</t>
  </si>
  <si>
    <t>Kinder - Brown 476649678999</t>
  </si>
  <si>
    <t>Purchase for THS Culinary</t>
  </si>
  <si>
    <t>Class Class Materials and</t>
  </si>
  <si>
    <t>Supplies Order for Mario</t>
  </si>
  <si>
    <t>Estrada 765465965735</t>
  </si>
  <si>
    <t>434539757566 455836776396</t>
  </si>
  <si>
    <t>KPSF INSTANT IMPACT GRANT</t>
  </si>
  <si>
    <t>458888337956 989943359675</t>
  </si>
  <si>
    <t>THS Culinary Class Equipment</t>
  </si>
  <si>
    <t>Work Tables, Storage Racks,</t>
  </si>
  <si>
    <t>Immersion Blender and</t>
  </si>
  <si>
    <t>Tri-Stone Sharpening System</t>
  </si>
  <si>
    <t>order for Mario Estrada</t>
  </si>
  <si>
    <t>444345348335 995477366638</t>
  </si>
  <si>
    <t>656555958579 566493436985</t>
  </si>
  <si>
    <t>Noise Reducing Ear Muffs</t>
  </si>
  <si>
    <t>Order for Health Sci Dept.</t>
  </si>
  <si>
    <t>Request by M. Frazier</t>
  </si>
  <si>
    <t>Scantest 882 E Testing Form</t>
  </si>
  <si>
    <t>THS Aviation Class Materials</t>
  </si>
  <si>
    <t>Spektrum 6 Channel Receiver</t>
  </si>
  <si>
    <t>and 2 back Lip Battery</t>
  </si>
  <si>
    <t>Voltage Checker Alarm LED 1-8</t>
  </si>
  <si>
    <t>Cell 1655 Order for A. Cook -</t>
  </si>
  <si>
    <t>LAPTOP BOTTOM SHELL COVER</t>
  </si>
  <si>
    <t>Mic &amp; Speaker for teaching,</t>
  </si>
  <si>
    <t>and Bluetooth speaker</t>
  </si>
  <si>
    <t>HPMS Applied Engineering</t>
  </si>
  <si>
    <t>Class Supplies order for</t>
  </si>
  <si>
    <t>Venissa Rodriguez</t>
  </si>
  <si>
    <t>Threes October Supplies</t>
  </si>
  <si>
    <t>iPad tripod, microphone, and</t>
  </si>
  <si>
    <t>fish lens for video recording</t>
  </si>
  <si>
    <t>my students Omnia CO-OP</t>
  </si>
  <si>
    <t>#MA3457 Exp. 05/05/25</t>
  </si>
  <si>
    <t>tech supply/office chairs</t>
  </si>
  <si>
    <t>Classroom supplies</t>
  </si>
  <si>
    <t>THS Robotic/Engineer C Class</t>
  </si>
  <si>
    <t>Materials and Equipment Order</t>
  </si>
  <si>
    <t>for C. Lopez</t>
  </si>
  <si>
    <t>Sept.20 HS-supplies LG</t>
  </si>
  <si>
    <t>SUPPLIES FOR CLASSROOM AT THS</t>
  </si>
  <si>
    <t>tech dept. supply/switch</t>
  </si>
  <si>
    <t>mounts</t>
  </si>
  <si>
    <t>RECESS EQUIPMENT/REMOTE</t>
  </si>
  <si>
    <t>Headphones for ELAR</t>
  </si>
  <si>
    <t>department</t>
  </si>
  <si>
    <t>RIVERHILL GOLF SHOP</t>
  </si>
  <si>
    <t>golf supplies</t>
  </si>
  <si>
    <t>PROTOCOLS</t>
  </si>
  <si>
    <t>DEF fluid</t>
  </si>
  <si>
    <t>SCANTRON CORPORATION</t>
  </si>
  <si>
    <t>Tech Dept/ district firewall</t>
  </si>
  <si>
    <t>license</t>
  </si>
  <si>
    <t>Boardroom Video Conferencing</t>
  </si>
  <si>
    <t>Kit</t>
  </si>
  <si>
    <t>SPRINGER, MARK</t>
  </si>
  <si>
    <t>THS Springer ESL</t>
  </si>
  <si>
    <t>Certification Reimbursement</t>
  </si>
  <si>
    <t>TASBO</t>
  </si>
  <si>
    <t>TASBO ANNUAL MEMBERSHIP DUES</t>
  </si>
  <si>
    <t>BRENDA TAYLOR INV#15829-2020</t>
  </si>
  <si>
    <t>DEE DEE SHERIDAN INV#</t>
  </si>
  <si>
    <t>23341-2020</t>
  </si>
  <si>
    <t>TpT Download</t>
  </si>
  <si>
    <t>Credit By Exam Tivy HS-Order</t>
  </si>
  <si>
    <t>for A. Ahrens 6 subjects</t>
  </si>
  <si>
    <t>THEATRE FOLK LTD.</t>
  </si>
  <si>
    <t>Performance Rights for Winter</t>
  </si>
  <si>
    <t>Shows</t>
  </si>
  <si>
    <t>TMEA Region 29 Middle School</t>
  </si>
  <si>
    <t>Philharmonic Orchestra 2</t>
  </si>
  <si>
    <t>students - HPMS</t>
  </si>
  <si>
    <t>WAGONER TIRE</t>
  </si>
  <si>
    <t>SUPPLY 30561 30568</t>
  </si>
  <si>
    <t>Oct. Nov. 20 Time sheet for</t>
  </si>
  <si>
    <t>HS- Instructional</t>
  </si>
  <si>
    <t>coach/Washburn</t>
  </si>
  <si>
    <t>Golden Girls Lace</t>
  </si>
  <si>
    <t>Leotard/white</t>
  </si>
  <si>
    <t>12/04/20-1/03/21 830-257-1300</t>
  </si>
  <si>
    <t>SERVICE 12/1/20-12/31/20 FOR</t>
  </si>
  <si>
    <t>SERVICE DATES 12/7/20-1/6/21</t>
  </si>
  <si>
    <t>12/04/20-11/03/21</t>
  </si>
  <si>
    <t>ZSPACE INC.</t>
  </si>
  <si>
    <t>Order for THS Health Science</t>
  </si>
  <si>
    <t>Dept. S. Pintsch Software</t>
  </si>
  <si>
    <t>License Renewal Human Anatomy</t>
  </si>
  <si>
    <t>Atlas Quote Q-15734</t>
  </si>
  <si>
    <t>student travel reimburesment</t>
  </si>
  <si>
    <t>AGRILIFE BOOKSTORE</t>
  </si>
  <si>
    <t>THS Vet Med Order for C.</t>
  </si>
  <si>
    <t>Harris Vet Science Prep</t>
  </si>
  <si>
    <t>Training Books - 4 total</t>
  </si>
  <si>
    <t>Order #94415</t>
  </si>
  <si>
    <t>for DAEP - November Invoice</t>
  </si>
  <si>
    <t>BT Wilson Grade 6 Classrm</t>
  </si>
  <si>
    <t>Observations and PLC support</t>
  </si>
  <si>
    <t>Dec. 9 &amp; Dec. 10 Inv #200902K</t>
  </si>
  <si>
    <t>Backwards Design Planning and</t>
  </si>
  <si>
    <t>Inclusion and Science</t>
  </si>
  <si>
    <t>Teachers Inv #201012C</t>
  </si>
  <si>
    <t>CONTRACTED SERVICES RBT</t>
  </si>
  <si>
    <t>CONTRACTED SERVICES-BEHAVIOR</t>
  </si>
  <si>
    <t>TECH</t>
  </si>
  <si>
    <t>cart#6392256</t>
  </si>
  <si>
    <t>FOOD COST FOR NOV.</t>
  </si>
  <si>
    <t>SERVICE 10/24/20-11/23/20</t>
  </si>
  <si>
    <t>11/2/20-12/7/20</t>
  </si>
  <si>
    <t>DESKS</t>
  </si>
  <si>
    <t>DENNETT, JOAN</t>
  </si>
  <si>
    <t>Reimburse - ESL</t>
  </si>
  <si>
    <t>Testing/Permit - October 2020</t>
  </si>
  <si>
    <t>DONUT PALACE</t>
  </si>
  <si>
    <t>EOC Testing   Breakfast for</t>
  </si>
  <si>
    <t>Students 12/09/20- $42.00</t>
  </si>
  <si>
    <t>12/08/20- $7.00 12/11/20-</t>
  </si>
  <si>
    <t>FIBER20 DECEMBER 2020</t>
  </si>
  <si>
    <t>LEGAL CAMP WEBINAR</t>
  </si>
  <si>
    <t>ADDITIONAL PARTICIPANTS FOR</t>
  </si>
  <si>
    <t>PARA TRAINING</t>
  </si>
  <si>
    <t>Region 20 Commitments/PEIMS</t>
  </si>
  <si>
    <t>and Business Mgmt Coop</t>
  </si>
  <si>
    <t>T-shirts for Theatre</t>
  </si>
  <si>
    <t>Office Supplies</t>
  </si>
  <si>
    <t>Nov. Dec. 20/ time sheet</t>
  </si>
  <si>
    <t>HS/Nutritionist-Jo Ann</t>
  </si>
  <si>
    <t>BT WILSON ORCHESTRA ROOM</t>
  </si>
  <si>
    <t>REPLACE BATTERY</t>
  </si>
  <si>
    <t>NDCS Title I Tutoring</t>
  </si>
  <si>
    <t>Services by Patrice Hyatt for</t>
  </si>
  <si>
    <t>12-1 through 12-10-2020</t>
  </si>
  <si>
    <t>1 half day visist BTW, HPMS</t>
  </si>
  <si>
    <t>PETTY CASH REIMBURSEMENT</t>
  </si>
  <si>
    <t>TIMESHEET 11/5/20-11/11/20</t>
  </si>
  <si>
    <t>NES Lexia additional licenses</t>
  </si>
  <si>
    <t>Quote# Q-446949-1 (10 Gen Ed,</t>
  </si>
  <si>
    <t>6 Bilingual)</t>
  </si>
  <si>
    <t>BECKY LIKIN</t>
  </si>
  <si>
    <t>MEALS</t>
  </si>
  <si>
    <t>TIMESHEET 11/30/20-12/10/20</t>
  </si>
  <si>
    <t>MENDOZA, JUSTIN</t>
  </si>
  <si>
    <t>travel reimbursement</t>
  </si>
  <si>
    <t>NCS PEARSON INC.</t>
  </si>
  <si>
    <t>NNAT3 Testing Materials</t>
  </si>
  <si>
    <t>GT-Kinder Order #41663823</t>
  </si>
  <si>
    <t>Nov. 20 HS Office Supplies</t>
  </si>
  <si>
    <t>PITSCO EDUCATION</t>
  </si>
  <si>
    <t>myDAQ Hardware</t>
  </si>
  <si>
    <t>office and breakroom supplies</t>
  </si>
  <si>
    <t>RHITHM INC.</t>
  </si>
  <si>
    <t>THS Counseling Dept order for</t>
  </si>
  <si>
    <t>Dr. Kendall Young Emotional</t>
  </si>
  <si>
    <t>Learning App for Students and</t>
  </si>
  <si>
    <t>Faculty Quote</t>
  </si>
  <si>
    <t>#438630900007985019</t>
  </si>
  <si>
    <t>CONTRACTED SERVICES- PARENT</t>
  </si>
  <si>
    <t>LIASON</t>
  </si>
  <si>
    <t>Services - 11/2020</t>
  </si>
  <si>
    <t>IdentoGo - Background Checks</t>
  </si>
  <si>
    <t>GED Test for November for</t>
  </si>
  <si>
    <t>HCHS Student</t>
  </si>
  <si>
    <t>Plant for J. Jachade Funeral</t>
  </si>
  <si>
    <t>or celebration of life</t>
  </si>
  <si>
    <t>SUPPLIES/VENDOR: KITCHEN</t>
  </si>
  <si>
    <t>RESTAURANT SUPPLY</t>
  </si>
  <si>
    <t>Monitoring - November</t>
  </si>
  <si>
    <t>uhaul for FB</t>
  </si>
  <si>
    <t>AP Leadership Academy</t>
  </si>
  <si>
    <t>Coaching Professional</t>
  </si>
  <si>
    <t>Development 1/2 day pm</t>
  </si>
  <si>
    <t>session - Dec. 16 Inv</t>
  </si>
  <si>
    <t>#201130B</t>
  </si>
  <si>
    <t>BAKER DISTRIBUTING COMPANY LLC</t>
  </si>
  <si>
    <t>CECIL ATKISSION MOTORS</t>
  </si>
  <si>
    <t>COMMERCIAL KITCHEN REPAIR COMPANY</t>
  </si>
  <si>
    <t>CRISIS PREVENTION INSTITUTE INC.</t>
  </si>
  <si>
    <t>CPI MEMBERSHIP DUES</t>
  </si>
  <si>
    <t>DATA PROJECTIONS INC</t>
  </si>
  <si>
    <t>library books - PTO</t>
  </si>
  <si>
    <t>12/1/20-12/16/20</t>
  </si>
  <si>
    <t>HOSA TA</t>
  </si>
  <si>
    <t>THS-Ag/Welding Dept. Order</t>
  </si>
  <si>
    <t>for C. Callender Miller</t>
  </si>
  <si>
    <t>Millermatic 252 Welder Quote</t>
  </si>
  <si>
    <t>23342562-00</t>
  </si>
  <si>
    <t>Paper</t>
  </si>
  <si>
    <t>WAYFAIR,LLC</t>
  </si>
  <si>
    <t>THS Science  Department</t>
  </si>
  <si>
    <t>Elodea Bundles and Betta Tap</t>
  </si>
  <si>
    <t>Water Conditioner order for</t>
  </si>
  <si>
    <t>Jessica Cowart</t>
  </si>
  <si>
    <t>tech dept supply 595375853588</t>
  </si>
  <si>
    <t>supplies 494663987399</t>
  </si>
  <si>
    <t>954733689798 465953376599</t>
  </si>
  <si>
    <t>SUPPLIES 737957736937</t>
  </si>
  <si>
    <t>CLASSROOM SUPPLIES FOR AU</t>
  </si>
  <si>
    <t>PROGRAM SES 567795435844</t>
  </si>
  <si>
    <t>887947747669 466598365976</t>
  </si>
  <si>
    <t>BOOKS 455384447738</t>
  </si>
  <si>
    <t>655466659784 463566966659</t>
  </si>
  <si>
    <t>Martin 455495499668</t>
  </si>
  <si>
    <t>597577976473 586477756583</t>
  </si>
  <si>
    <t>Purchase for THS Ag/Welding</t>
  </si>
  <si>
    <t>C. Callender Yost Tool 880-D2</t>
  </si>
  <si>
    <t>Reversible Vise</t>
  </si>
  <si>
    <t>Ipad covers</t>
  </si>
  <si>
    <t>Supplies KPSF Instant Impact</t>
  </si>
  <si>
    <t>Alejandro</t>
  </si>
  <si>
    <t>Safety &amp; General Office</t>
  </si>
  <si>
    <t>bus driver appreciation</t>
  </si>
  <si>
    <t>Replacement Antennas and</t>
  </si>
  <si>
    <t>batteries for on campus</t>
  </si>
  <si>
    <t>radios</t>
  </si>
  <si>
    <t>AMPLYUS LLC</t>
  </si>
  <si>
    <t>THS Advanced Science miniPCR</t>
  </si>
  <si>
    <t>Quote# 202001-2567 Sole</t>
  </si>
  <si>
    <t>Source Letter attached Belong</t>
  </si>
  <si>
    <t>to 791 Purchasing Coop</t>
  </si>
  <si>
    <t>SUPPLIES FOR STAFF, PARENT,</t>
  </si>
  <si>
    <t>TEACHER MEETINGS</t>
  </si>
  <si>
    <t>Water for upstairs</t>
  </si>
  <si>
    <t>monthly supply - Dec 2020</t>
  </si>
  <si>
    <t>BTW Wilson  Grade 6 PLC and</t>
  </si>
  <si>
    <t>Classroom Observations Dec.</t>
  </si>
  <si>
    <t>16 - 1/2 am Dec. 17 - full</t>
  </si>
  <si>
    <t>day Inv. #200902L</t>
  </si>
  <si>
    <t>BUCK WILD ANIMAL RESCUE&amp;WILDLIFE REHAB</t>
  </si>
  <si>
    <t>NHS DONATION</t>
  </si>
  <si>
    <t>BUZZIE'S BBQ</t>
  </si>
  <si>
    <t>FB banquet</t>
  </si>
  <si>
    <t>FOOD COST FOR SEPT2020</t>
  </si>
  <si>
    <t>11/4/20-12/2/20 41-2230-00</t>
  </si>
  <si>
    <t>11/12/20-12/10/20 06-0220-00</t>
  </si>
  <si>
    <t>SUPPLIES REFERENCE TO PO</t>
  </si>
  <si>
    <t>#802210004</t>
  </si>
  <si>
    <t>DAVIS, JOSEPH</t>
  </si>
  <si>
    <t>(200) laptops</t>
  </si>
  <si>
    <t>EVERYDAY SPEECH LLC</t>
  </si>
  <si>
    <t>SPEECH THERAPIST</t>
  </si>
  <si>
    <t>HAGER PLUMBING</t>
  </si>
  <si>
    <t>TIMESHEET 12/1/20-12/17/20</t>
  </si>
  <si>
    <t>ACCOUNT 2556900 830-202-0165</t>
  </si>
  <si>
    <t>01/01/21-01/30/21</t>
  </si>
  <si>
    <t>SERVICE 01/01/21-01/30/21</t>
  </si>
  <si>
    <t>01/01/-01/31</t>
  </si>
  <si>
    <t>Medicaid Billings December</t>
  </si>
  <si>
    <t>2020 Inv #2021MFCS00295</t>
  </si>
  <si>
    <t>SERVICE 11/24/20-12/21/20</t>
  </si>
  <si>
    <t>JNC POWERCLEAN</t>
  </si>
  <si>
    <t>Music for Band</t>
  </si>
  <si>
    <t>soccer supplies</t>
  </si>
  <si>
    <t>student hoodies - PTO</t>
  </si>
  <si>
    <t>KERRVILLE AREA CHAMBER OF COMMERCE</t>
  </si>
  <si>
    <t>Kerrville Chamber Membership</t>
  </si>
  <si>
    <t>Renewal</t>
  </si>
  <si>
    <t>KLEYPAS, GARRETT</t>
  </si>
  <si>
    <t>maintenance</t>
  </si>
  <si>
    <t>KRUEGER, ADRIENNE</t>
  </si>
  <si>
    <t>MISC./MILEAGE</t>
  </si>
  <si>
    <t>NASSP</t>
  </si>
  <si>
    <t>MEMBERSHIP SHELBY BALSER</t>
  </si>
  <si>
    <t>DYS testing materials</t>
  </si>
  <si>
    <t>12-10-2020 Quote#</t>
  </si>
  <si>
    <t>NELCO SOLUTIONS</t>
  </si>
  <si>
    <t>W2/1099 FORMS AND ENVELOPES</t>
  </si>
  <si>
    <t>PARK PLACE REC. DESIGN, INC</t>
  </si>
  <si>
    <t>TIMESHEET 11/30/20-12/16/20</t>
  </si>
  <si>
    <t>POSTAGE MACHINE</t>
  </si>
  <si>
    <t>01/01/20-01/31/21</t>
  </si>
  <si>
    <t>LEASE 11/01/20-01/31/21</t>
  </si>
  <si>
    <t>Fax/Flag/Handwarmers</t>
  </si>
  <si>
    <t>Social, Emotional, Learning</t>
  </si>
  <si>
    <t>App Order for THS Counselors</t>
  </si>
  <si>
    <t>Quote #8414182</t>
  </si>
  <si>
    <t>GT Testing Supplies CogAT 7</t>
  </si>
  <si>
    <t>Scoring Quote QT014950</t>
  </si>
  <si>
    <t>SERVICE 11/15/20-12/14/20</t>
  </si>
  <si>
    <t>Federal Labor Law Posters 38</t>
  </si>
  <si>
    <t>TASBO 1099 WEBINAR</t>
  </si>
  <si>
    <t>timesheet for 12-14 THRU</t>
  </si>
  <si>
    <t>UIL Membership fees</t>
  </si>
  <si>
    <t>Xerox leases - Nov 2020</t>
  </si>
  <si>
    <t>KERRVILLE PUBLIC UTILITY BOARD</t>
  </si>
  <si>
    <t>3175 LOOP 534 A</t>
  </si>
  <si>
    <t>DEC.20 HS Mental Health</t>
  </si>
  <si>
    <t>Consultant time sheet K.</t>
  </si>
  <si>
    <t>Silerio</t>
  </si>
  <si>
    <t>General Merchandise</t>
  </si>
  <si>
    <t>- 4TH DEAN</t>
  </si>
  <si>
    <t>Mustang Star Party</t>
  </si>
  <si>
    <t>Dec. 20 HS- classroom</t>
  </si>
  <si>
    <t>supplies-Williams</t>
  </si>
  <si>
    <t>Dec. 20 PK- classroom</t>
  </si>
  <si>
    <t>supplies-Torrez</t>
  </si>
  <si>
    <t>Campus Supplies</t>
  </si>
  <si>
    <t>TCDC December Supplies</t>
  </si>
  <si>
    <t>Threes Supplies - December</t>
  </si>
  <si>
    <t>Fours Supplies - December</t>
  </si>
  <si>
    <t>supplies-Robinett</t>
  </si>
  <si>
    <t>supplies-Carlisle</t>
  </si>
  <si>
    <t>supplies-England</t>
  </si>
  <si>
    <t>WALMART PO FOR LIFESKILL @</t>
  </si>
  <si>
    <t>INCENTIVE SNACKS FOR STUDENT</t>
  </si>
  <si>
    <t>AT TES</t>
  </si>
  <si>
    <t>FLU: SHREDDER</t>
  </si>
  <si>
    <t>CHRISTMAS FACULTY</t>
  </si>
  <si>
    <t>In class Winter Party</t>
  </si>
  <si>
    <t>SUPPLIES/CLOTHES</t>
  </si>
  <si>
    <t>supplies-Witt</t>
  </si>
  <si>
    <t>WALMART PO FOR BIP AT THS</t>
  </si>
  <si>
    <t>supplies-Mendoza</t>
  </si>
  <si>
    <t>supplies-Rios</t>
  </si>
  <si>
    <t>VOCATIONAL SUPPLIES FOR THS</t>
  </si>
  <si>
    <t>SNACK ITEMS FOR DES STUDENTS</t>
  </si>
  <si>
    <t>Science Supplies</t>
  </si>
  <si>
    <t>Witt</t>
  </si>
  <si>
    <t>for  Dec. LG</t>
  </si>
  <si>
    <t>teacher apprecation</t>
  </si>
  <si>
    <t>supplies- Robinett</t>
  </si>
  <si>
    <t>supplies- Carlisle</t>
  </si>
  <si>
    <t>Nov. 20 HS-Classroom</t>
  </si>
  <si>
    <t>Radio Airtime January</t>
  </si>
  <si>
    <t>2021-Aug 2021</t>
  </si>
  <si>
    <t>for December</t>
  </si>
  <si>
    <t>for December HCHS</t>
  </si>
  <si>
    <t>Ipad Repair</t>
  </si>
  <si>
    <t>Student Laptop repair # 04458</t>
  </si>
  <si>
    <t>CONTRACTED SERVICES - RBT</t>
  </si>
  <si>
    <t>Computer Upgrade  THS</t>
  </si>
  <si>
    <t>Business/Marketing Tech Order</t>
  </si>
  <si>
    <t>for Shanna Vecchico 3 Class</t>
  </si>
  <si>
    <t>Computers Quote #75402005</t>
  </si>
  <si>
    <t>JROTC Sports Equipment BUY</t>
  </si>
  <si>
    <t>BOARD VENDOR - CONTRACT</t>
  </si>
  <si>
    <t>#583-19</t>
  </si>
  <si>
    <t>NDCS Title I Tutor P. Hyatt</t>
  </si>
  <si>
    <t>timesheet 12-15-2020 through</t>
  </si>
  <si>
    <t>Classified Ads - December</t>
  </si>
  <si>
    <t>Raptor Visitor Management</t>
  </si>
  <si>
    <t>CONTRACTED SPEECH SERVICES</t>
  </si>
  <si>
    <t>CONTRACTED SERVICES-PRIVATE</t>
  </si>
  <si>
    <t>SCHOOL</t>
  </si>
  <si>
    <t>Mustang Star Shirts</t>
  </si>
  <si>
    <t>ECC Kim Silerio, Mental</t>
  </si>
  <si>
    <t>Health Consultant December</t>
  </si>
  <si>
    <t>timesheet</t>
  </si>
  <si>
    <t>SSL certificate/Skyweb</t>
  </si>
  <si>
    <t>Membership Renewal -TASB</t>
  </si>
  <si>
    <t>Personnel Background checks-</t>
  </si>
  <si>
    <t>Spring Educator Job Fair -</t>
  </si>
  <si>
    <t>Texas Pro Sound &amp; Video Sept</t>
  </si>
  <si>
    <t>- Dec 2020</t>
  </si>
  <si>
    <t>Winter Book order</t>
  </si>
  <si>
    <t>remote support</t>
  </si>
  <si>
    <t>CHILDPLUS.NET</t>
  </si>
  <si>
    <t>Oct. 20 HS Childplus anual</t>
  </si>
  <si>
    <t>subscription SA</t>
  </si>
  <si>
    <t>11/25/20-12/23-20 29-0320-00</t>
  </si>
  <si>
    <t>KISD- TIVY HIGH SCHOOL</t>
  </si>
  <si>
    <t>12/7/20-12/31/20</t>
  </si>
  <si>
    <t>CITY OF KERRVILLE</t>
  </si>
  <si>
    <t>PAYMENT (COMMUNITY</t>
  </si>
  <si>
    <t>FOUNDATION)</t>
  </si>
  <si>
    <t>DEANAN GOURMET POPCORN</t>
  </si>
  <si>
    <t>quote # 3673 Tivy Cheer</t>
  </si>
  <si>
    <t>FLAGHOUSE INC.</t>
  </si>
  <si>
    <t>Wiggle Seat-A.Alejandro</t>
  </si>
  <si>
    <t>THS-Ag/Welding Class Order</t>
  </si>
  <si>
    <t>for Cody Callender Cutting</t>
  </si>
  <si>
    <t>Oil 5 gal -2</t>
  </si>
  <si>
    <t>service</t>
  </si>
  <si>
    <t>HARRIS, CAITLYN</t>
  </si>
  <si>
    <t>Jan. 21 HS-Supplies SA</t>
  </si>
  <si>
    <t>HERITAGE MIDDLE SCHOOL</t>
  </si>
  <si>
    <t>UIL tournament Fees</t>
  </si>
  <si>
    <t>HSM  1237024 Reeds and Swabs</t>
  </si>
  <si>
    <t>Instrument Supplies Reeds</t>
  </si>
  <si>
    <t>Instrument mouthpieces</t>
  </si>
  <si>
    <t>#1238199</t>
  </si>
  <si>
    <t>THS and HPMS Orchestra</t>
  </si>
  <si>
    <t>Instrument Maintenance</t>
  </si>
  <si>
    <t>Quote-1.7.21</t>
  </si>
  <si>
    <t>HPMS - Robotic/Applied</t>
  </si>
  <si>
    <t>Engineering Order for Venissa</t>
  </si>
  <si>
    <t>Rodriguez Class Materials</t>
  </si>
  <si>
    <t>Lego Education Spike Prime</t>
  </si>
  <si>
    <t>Set &amp; Expansion Set</t>
  </si>
  <si>
    <t>THS-Auto Tech Class and Shop</t>
  </si>
  <si>
    <t>supplies order for Lee</t>
  </si>
  <si>
    <t>Blinds</t>
  </si>
  <si>
    <t>MATTA, ERICK</t>
  </si>
  <si>
    <t>CLINICIAN SERVICE</t>
  </si>
  <si>
    <t>MCCOLLUM, SUSAN</t>
  </si>
  <si>
    <t>TIMESHEET 11/13/20-12/16/20</t>
  </si>
  <si>
    <t>Dec. 20 HS-librarian</t>
  </si>
  <si>
    <t>timesheet- Michel M.</t>
  </si>
  <si>
    <t>MONK HOLDINGS LLC</t>
  </si>
  <si>
    <t>JACKETS</t>
  </si>
  <si>
    <t>william crain/letter jacket</t>
  </si>
  <si>
    <t>LETTERMAN JACKETS</t>
  </si>
  <si>
    <t>Kerrville/Tivy Letter Jackets</t>
  </si>
  <si>
    <t>Hannah Davis</t>
  </si>
  <si>
    <t>R.V. NUCCIO &amp; ASSOCIATES INC.</t>
  </si>
  <si>
    <t>PTO Insurance</t>
  </si>
  <si>
    <t>GT Testing  CoGat 7- Kinder</t>
  </si>
  <si>
    <t>Inv#INV061023</t>
  </si>
  <si>
    <t>Repairs #709563</t>
  </si>
  <si>
    <t>PREFESSIONAL SUPPLIES</t>
  </si>
  <si>
    <t>CLINIC PASSES</t>
  </si>
  <si>
    <t>INVOICE#38016-2021 TRACY</t>
  </si>
  <si>
    <t>HARVEY</t>
  </si>
  <si>
    <t>Registration for 2021 TCEA</t>
  </si>
  <si>
    <t>Virtual Convention LIB-SIG</t>
  </si>
  <si>
    <t>meeting and membership</t>
  </si>
  <si>
    <t>TEXAS ORCHESTRA DIRECTOR'S ASSN. (TODA)</t>
  </si>
  <si>
    <t>Membership Renewal for Karen</t>
  </si>
  <si>
    <t>Billingsley Jan. 1 - Dec. 31,</t>
  </si>
  <si>
    <t>2021 Inv. 680</t>
  </si>
  <si>
    <t>Dec. 20 HS- parent Liaison</t>
  </si>
  <si>
    <t>timesheet-Eila Torres</t>
  </si>
  <si>
    <t>Dec.20 HS- Instructional</t>
  </si>
  <si>
    <t>Coach- Washburn</t>
  </si>
  <si>
    <t>WILKINSON, GILDA</t>
  </si>
  <si>
    <t>TIMESHEET 12/16/20-12/18/20</t>
  </si>
  <si>
    <t>01/04/21-02/03/21 SERVICE 830</t>
  </si>
  <si>
    <t>ACCT 125985825 830-895-1481</t>
  </si>
  <si>
    <t>SERVICE 01/01/21-01/31/21</t>
  </si>
  <si>
    <t>01/01/21-01/31/20</t>
  </si>
  <si>
    <t>042-111-9428</t>
  </si>
  <si>
    <t>01/01/21-01/31/21</t>
  </si>
  <si>
    <t>830-257-2073</t>
  </si>
  <si>
    <t>shop fire marshall supply</t>
  </si>
  <si>
    <t>Shredder for the front office</t>
  </si>
  <si>
    <t>Battery testers Keyboard</t>
  </si>
  <si>
    <t>Replacement for laptop in</t>
  </si>
  <si>
    <t>Computer Class CO-OP Omnia</t>
  </si>
  <si>
    <t>#MA3457 Expiration: 5/5/25</t>
  </si>
  <si>
    <t>473674876698 463854944466</t>
  </si>
  <si>
    <t>OFFICE SUPPLIES 774753744988</t>
  </si>
  <si>
    <t>SLANTBAORDS AND WRITING</t>
  </si>
  <si>
    <t>MATERIALS FOR ALL SUPPORT</t>
  </si>
  <si>
    <t>445737996973 647449584587</t>
  </si>
  <si>
    <t>BOOKS AND PUZZLES</t>
  </si>
  <si>
    <t>(KPSF-ESTRADA) 69974539848</t>
  </si>
  <si>
    <t>579975957346 464833863476</t>
  </si>
  <si>
    <t>supplies 465697445393</t>
  </si>
  <si>
    <t>498685575835 865788344897</t>
  </si>
  <si>
    <t>KPSF CUMMINGS: SHARPENER</t>
  </si>
  <si>
    <t>THS-Media Technology Class</t>
  </si>
  <si>
    <t>Order for Donna Hale 3</t>
  </si>
  <si>
    <t>Graphic Cards to upgrade</t>
  </si>
  <si>
    <t>classroom computers</t>
  </si>
  <si>
    <t>tech dept. supplies/rack</t>
  </si>
  <si>
    <t>mount screw kit</t>
  </si>
  <si>
    <t>HPMS - Robotics/Applied</t>
  </si>
  <si>
    <t>Rodriguez Classroom</t>
  </si>
  <si>
    <t>Instruction Supplies</t>
  </si>
  <si>
    <t>tech dept supply/gigabit</t>
  </si>
  <si>
    <t>interface converters</t>
  </si>
  <si>
    <t>Supplies - Duckworth</t>
  </si>
  <si>
    <t>KEYBOARD</t>
  </si>
  <si>
    <t>THS-Robotic/Engineering Class</t>
  </si>
  <si>
    <t>Order for Carlos Lopez Class</t>
  </si>
  <si>
    <t>laptop replacement screen</t>
  </si>
  <si>
    <t>for student</t>
  </si>
  <si>
    <t>External Portable Drive for</t>
  </si>
  <si>
    <t>Deb Wells</t>
  </si>
  <si>
    <t>class supplies</t>
  </si>
  <si>
    <t>Nurse appreciation snack</t>
  </si>
  <si>
    <t>WEBCAM FOR VIRTUAL SPEECH</t>
  </si>
  <si>
    <t>THERAPY</t>
  </si>
  <si>
    <t>x 2</t>
  </si>
  <si>
    <t>THS-Ag/Welding Order for Cody</t>
  </si>
  <si>
    <t>Callender Class Instruction</t>
  </si>
  <si>
    <t>GT Testing Materials CoGAT -</t>
  </si>
  <si>
    <t>Kinder Shipping Cost Vendor:</t>
  </si>
  <si>
    <t>UPS Date: 12/18/20</t>
  </si>
  <si>
    <t>THS Orchestra Purchase of 4</t>
  </si>
  <si>
    <t>Violas order for Pat Lee</t>
  </si>
  <si>
    <t>SUPPLIES - SOFTWARE - 5TH</t>
  </si>
  <si>
    <t>GRADE - WAGNER</t>
  </si>
  <si>
    <t>Blinds - Home Depot</t>
  </si>
  <si>
    <t>SPEECH THERAPY EVAL</t>
  </si>
  <si>
    <t>ASSESSMENT</t>
  </si>
  <si>
    <t>Vendor; Dollar Tree</t>
  </si>
  <si>
    <t>Science  KPSF instant Impact</t>
  </si>
  <si>
    <t>Sayre</t>
  </si>
  <si>
    <t>GBB T's</t>
  </si>
  <si>
    <t>Mario Estrada Marshmallow Lab</t>
  </si>
  <si>
    <t>Project Vendor: HEB Date of</t>
  </si>
  <si>
    <t>Purchase: 12/6 &amp; 12/8</t>
  </si>
  <si>
    <t>library books</t>
  </si>
  <si>
    <t>LUNCHEON</t>
  </si>
  <si>
    <t>ALAMO WELDING &amp; BOILER WORKS</t>
  </si>
  <si>
    <t>THS CTE Education Trng Class</t>
  </si>
  <si>
    <t>8 Ipads for Student Teacher</t>
  </si>
  <si>
    <t>Classroom Aides Proposal</t>
  </si>
  <si>
    <t>Grade 6 PLC &amp; Classroom  BT</t>
  </si>
  <si>
    <t>Wilson Observation and</t>
  </si>
  <si>
    <t>Support 2 days - Jan. 4 &amp; 6</t>
  </si>
  <si>
    <t>Inv. #200902M</t>
  </si>
  <si>
    <t>Staff Development 4th Grade</t>
  </si>
  <si>
    <t>Writing Jan. 18, 2021 Inv</t>
  </si>
  <si>
    <t>#200923I</t>
  </si>
  <si>
    <t>LAPTOP REPAIR</t>
  </si>
  <si>
    <t>BLOUNT, CARRIE</t>
  </si>
  <si>
    <t>KY BLOUNT HCDJLS ENTRY REFUND</t>
  </si>
  <si>
    <t>BORDEN, HERBERT</t>
  </si>
  <si>
    <t>ABIGAIL BORDEN HCDJLS ENTRY</t>
  </si>
  <si>
    <t>REFUND</t>
  </si>
  <si>
    <t>Athletic Supplies</t>
  </si>
  <si>
    <t>AUSTIN CLARKSON</t>
  </si>
  <si>
    <t>COWART, BOB</t>
  </si>
  <si>
    <t>RUSTY COWART HCDJLS ENTRY</t>
  </si>
  <si>
    <t>Tivy Golden Girls Inv # 71530</t>
  </si>
  <si>
    <t>DOMINGUEZ, CANDICE</t>
  </si>
  <si>
    <t>MADISON DOMINGUEZ HCDJLS</t>
  </si>
  <si>
    <t>ENTRY REFUND</t>
  </si>
  <si>
    <t>FIGHTING CHANCE SOLUTIONS LLC</t>
  </si>
  <si>
    <t>Classroom Security</t>
  </si>
  <si>
    <t>TIVY BASKETBALL SECURITY</t>
  </si>
  <si>
    <t>1/5/21 1/8/21 1/12/21</t>
  </si>
  <si>
    <t>GRUVER, DANA</t>
  </si>
  <si>
    <t>HENDERSON, DEBORAH</t>
  </si>
  <si>
    <t>HEVA &amp; LEALOND HENDERSON</t>
  </si>
  <si>
    <t>HCDJLS ENTRIES</t>
  </si>
  <si>
    <t>lights for Tivy Fieldhouse</t>
  </si>
  <si>
    <t>HONEYCUTT, TAD</t>
  </si>
  <si>
    <t>ETHAN HONEYCUTT HCDJLS ENTRY</t>
  </si>
  <si>
    <t>Attn: Ingram Golf Coach</t>
  </si>
  <si>
    <t>Attn: Golf Coach/ Martin</t>
  </si>
  <si>
    <t>UIL music for Band</t>
  </si>
  <si>
    <t>Tshirts</t>
  </si>
  <si>
    <t>Subscription - WI</t>
  </si>
  <si>
    <t>KNIFFEN, KIRK</t>
  </si>
  <si>
    <t>THS-Building Trades Order for</t>
  </si>
  <si>
    <t>Kirk Kniffen Classroom</t>
  </si>
  <si>
    <t>Supplies date of purchase;</t>
  </si>
  <si>
    <t>LEMON TREE CLEANERS</t>
  </si>
  <si>
    <t>Cleaning Table Cloths</t>
  </si>
  <si>
    <t>Drug Screening - 12/9/2020</t>
  </si>
  <si>
    <t>Inv. 49055</t>
  </si>
  <si>
    <t>METEOR EDUCATION LLC</t>
  </si>
  <si>
    <t>Staff Development Center</t>
  </si>
  <si>
    <t>Furniture for Staff Trainings</t>
  </si>
  <si>
    <t>and PD Project #WCF002380</t>
  </si>
  <si>
    <t>MONROE, JOHANNA</t>
  </si>
  <si>
    <t>KADEN MONROE HCDJLS ENTRY</t>
  </si>
  <si>
    <t>MURPHY, BRIAN</t>
  </si>
  <si>
    <t>GREYSON MURPHY HCDJLS ENTRY</t>
  </si>
  <si>
    <t>NEW, JOHN</t>
  </si>
  <si>
    <t>LAYLA GAMEZ HCDJLS ENTRY</t>
  </si>
  <si>
    <t>PANKRATZ, CHRISTINE</t>
  </si>
  <si>
    <t>JACOB PANKRATZ HCDJLS ENTRY</t>
  </si>
  <si>
    <t>PERFORMANCE RIGHTS</t>
  </si>
  <si>
    <t>PORTILLO, MIKE</t>
  </si>
  <si>
    <t>MAKAYA PORTILLO HCDJLS ENTRY</t>
  </si>
  <si>
    <t>RASAVONG, ROXXANNA</t>
  </si>
  <si>
    <t>REIMBURSEMENT FOR CPR</t>
  </si>
  <si>
    <t>TRAINING LVN AT THS</t>
  </si>
  <si>
    <t>SADDLEBACK EDUCATIONAL INC.</t>
  </si>
  <si>
    <t>BOOKS (KPSF-WERNER)</t>
  </si>
  <si>
    <t>SANDRA DAY O'CONNOR HIGH SCHOOL</t>
  </si>
  <si>
    <t>Attn: Golf Coach/ Bryan Heath</t>
  </si>
  <si>
    <t>Attn: Golf Coach Stadtmueller</t>
  </si>
  <si>
    <t>THS-Industrial Technology and</t>
  </si>
  <si>
    <t>Media Technology Adobe</t>
  </si>
  <si>
    <t>Creative Cloud Renewal Quote</t>
  </si>
  <si>
    <t>#19895081</t>
  </si>
  <si>
    <t>SMITH, NICHOLE</t>
  </si>
  <si>
    <t>TYLER AND COLTON SMITH HCDJLS</t>
  </si>
  <si>
    <t>STAHL, VERNON</t>
  </si>
  <si>
    <t>CHRISTIAN STAHL HCDJLS ENTRY</t>
  </si>
  <si>
    <t>Reimbursement - Storts</t>
  </si>
  <si>
    <t>Daily Writing Bundle</t>
  </si>
  <si>
    <t>Backgrounds Checks - December</t>
  </si>
  <si>
    <t>HCHS Tull Leah social worker</t>
  </si>
  <si>
    <t>timesheet for 1-6 through</t>
  </si>
  <si>
    <t>WARREN HIGH SCHOOL</t>
  </si>
  <si>
    <t>Attn: Warren HS Golf Coach</t>
  </si>
  <si>
    <t>WASHING EQUIPMENT OF TEXAS LTD</t>
  </si>
  <si>
    <t>WHITE, REBECCA</t>
  </si>
  <si>
    <t>contest choreographer</t>
  </si>
  <si>
    <t>Streaming Services for Winter</t>
  </si>
  <si>
    <t>theatre production</t>
  </si>
  <si>
    <t>DSP Office supplies for</t>
  </si>
  <si>
    <t>Special Programs office</t>
  </si>
  <si>
    <t>TCDC January Supplies</t>
  </si>
  <si>
    <t>Threes Supplies - January</t>
  </si>
  <si>
    <t>Jan. 21 PK- Classroom</t>
  </si>
  <si>
    <t>TEACHER APPRECIATION</t>
  </si>
  <si>
    <t>supplies-Rowan</t>
  </si>
  <si>
    <t>- 2ND GRADE</t>
  </si>
  <si>
    <t>Infant Supplies - December</t>
  </si>
  <si>
    <t>Twos Supplies - December</t>
  </si>
  <si>
    <t>SUPPLIES 856583484583</t>
  </si>
  <si>
    <t>OFFICE SUPPLIES 887346536387</t>
  </si>
  <si>
    <t>THS Adv Animal/Vet Med Order</t>
  </si>
  <si>
    <t>for Caitlyn Harris Class</t>
  </si>
  <si>
    <t>instruction materials</t>
  </si>
  <si>
    <t>43335546963 996447566496</t>
  </si>
  <si>
    <t>SUPPLIES  876754684494</t>
  </si>
  <si>
    <t>448998589397 856834369587</t>
  </si>
  <si>
    <t>GUIDED READING</t>
  </si>
  <si>
    <t>Books - Kellner/Dennett</t>
  </si>
  <si>
    <t>CHARGER REPLACEMENT</t>
  </si>
  <si>
    <t>SUPPLIES (KPSF-ESTRADA)</t>
  </si>
  <si>
    <t>face masks</t>
  </si>
  <si>
    <t>FOR DEAN, RAMBO, GRAHAM</t>
  </si>
  <si>
    <t>bus heater hose</t>
  </si>
  <si>
    <t>THS-Education Training Order</t>
  </si>
  <si>
    <t>for Amanda Sprayberry</t>
  </si>
  <si>
    <t>Classroom Instruction</t>
  </si>
  <si>
    <t>Materials 466888639989</t>
  </si>
  <si>
    <t>969947869498 439349585768</t>
  </si>
  <si>
    <t>736433669858 455483897336</t>
  </si>
  <si>
    <t>Supplies - Butler</t>
  </si>
  <si>
    <t>Supplies 1012100052</t>
  </si>
  <si>
    <t>1012100052 1012100052</t>
  </si>
  <si>
    <t>Dec. 20 HS- medical supplies</t>
  </si>
  <si>
    <t>Jan. 21  HS Classroom</t>
  </si>
  <si>
    <t>Nursing Supplies  Jachade</t>
  </si>
  <si>
    <t>60 watt waterproof power</t>
  </si>
  <si>
    <t>supply/Stadium Marquee</t>
  </si>
  <si>
    <t>Laptop Charger for library</t>
  </si>
  <si>
    <t>laptop</t>
  </si>
  <si>
    <t>SUPPLIES (KPSF GRANT - LOPEZ)</t>
  </si>
  <si>
    <t>clamps</t>
  </si>
  <si>
    <t>THS Education Training Order</t>
  </si>
  <si>
    <t>for Amanda Sprayberry 8 Ipad</t>
  </si>
  <si>
    <t>Cases for Education Training</t>
  </si>
  <si>
    <t>KISD Job Fair Flyers -170 ct.</t>
  </si>
  <si>
    <t>Inv# 0104 and 0068</t>
  </si>
  <si>
    <t>Grade 6 PLC and Classroom</t>
  </si>
  <si>
    <t>Observations BT Wilson 3 days</t>
  </si>
  <si>
    <t>- Jan. 13, 20, 21 Inv</t>
  </si>
  <si>
    <t>#200902N</t>
  </si>
  <si>
    <t>Grades 3, 4, 5 Prof. Dev. and</t>
  </si>
  <si>
    <t>Swivl Observations Jan</t>
  </si>
  <si>
    <t>25-Jan, 26 Inv#200923J</t>
  </si>
  <si>
    <t>iPAD REPAIR - NIMITZ</t>
  </si>
  <si>
    <t>vb supplies</t>
  </si>
  <si>
    <t>MATH TUTOR  12/2/20-01/13/21</t>
  </si>
  <si>
    <t>CHAMPION HIGH SCHOOL</t>
  </si>
  <si>
    <t>Attn:Joey Cantu/Tennis</t>
  </si>
  <si>
    <t>SERVICE 12/4/20-1/1/21</t>
  </si>
  <si>
    <t>43-0010-00 43-0020-00</t>
  </si>
  <si>
    <t>52-1365-00  43-0090-00</t>
  </si>
  <si>
    <t>water for THS Athletics</t>
  </si>
  <si>
    <t>VMware renewal</t>
  </si>
  <si>
    <t>FIBER 20 SERVICE FOR JANUARY</t>
  </si>
  <si>
    <t>TRAINING FOR DIAGNOSTICIAN</t>
  </si>
  <si>
    <t>Attn: Randall King/TENNIS</t>
  </si>
  <si>
    <t>HERFF JONES LLC</t>
  </si>
  <si>
    <t>DIPLOMA COVERS</t>
  </si>
  <si>
    <t>HSM Instrument repairs</t>
  </si>
  <si>
    <t>(M1245665)</t>
  </si>
  <si>
    <t>HONORS GRADUATION LLC</t>
  </si>
  <si>
    <t>STOLES</t>
  </si>
  <si>
    <t>timesheet 1-12-2021 through</t>
  </si>
  <si>
    <t>Attn: Coach Moralez/Tennis</t>
  </si>
  <si>
    <t>IRLEN INSTITUTE</t>
  </si>
  <si>
    <t>Colored Overlays for Students</t>
  </si>
  <si>
    <t>LIBRARY BOOKS</t>
  </si>
  <si>
    <t>KPSF - Hopson</t>
  </si>
  <si>
    <t>Lexia License(s) Quote:</t>
  </si>
  <si>
    <t>Q-450173-1</t>
  </si>
  <si>
    <t>MASON HIGH SCHOOL</t>
  </si>
  <si>
    <t>Attn: Cade Smith/ Tennis</t>
  </si>
  <si>
    <t>THS-Health Services Dept.</t>
  </si>
  <si>
    <t>Order for Sharon Pintsch EKG</t>
  </si>
  <si>
    <t>electrode tabs and paper</t>
  </si>
  <si>
    <t>Quote date: 1.11.21</t>
  </si>
  <si>
    <t>MENTORING MINDS</t>
  </si>
  <si>
    <t>- 3RD GRADE</t>
  </si>
  <si>
    <t>for DES 12-15-2020</t>
  </si>
  <si>
    <t>HPMS CTE Department Order for</t>
  </si>
  <si>
    <t>V. Rodriguez GMetrix Practice</t>
  </si>
  <si>
    <t>Test  30 Seat Student License</t>
  </si>
  <si>
    <t>Pilot Program Quote 0085612</t>
  </si>
  <si>
    <t>Break room Supplies/ Office</t>
  </si>
  <si>
    <t>supplies Coffee  Cups  Sweet</t>
  </si>
  <si>
    <t>and Low  Binders</t>
  </si>
  <si>
    <t>PEARSON EDUCATION</t>
  </si>
  <si>
    <t>WISC-V</t>
  </si>
  <si>
    <t>TESTING,SCORING,REPORTING</t>
  </si>
  <si>
    <t>CLINICAL LAB CLASSES FOR THS</t>
  </si>
  <si>
    <t>CNA PROGRAM</t>
  </si>
  <si>
    <t>TAX OFFICE POSTAGE</t>
  </si>
  <si>
    <t>T-TESS - 20 Orientations</t>
  </si>
  <si>
    <t>RIOS, LINDSAY</t>
  </si>
  <si>
    <t>Jan. 21 PK Educator Exam</t>
  </si>
  <si>
    <t>/Certificate reimbursement</t>
  </si>
  <si>
    <t>RIVERHILL COUNTRY CLUB</t>
  </si>
  <si>
    <t>golf balls/ Attn: Matt</t>
  </si>
  <si>
    <t>Trevino</t>
  </si>
  <si>
    <t>THS Robotic Team/Club Carlos</t>
  </si>
  <si>
    <t>Lopez-Sponsor Team Supplies</t>
  </si>
  <si>
    <t>Order Order #143637</t>
  </si>
  <si>
    <t>SAN ANGELO CENTRAL HIGH SCHOOL</t>
  </si>
  <si>
    <t>Attn: Brent Abilez/Tennis</t>
  </si>
  <si>
    <t>Sarli Instrument Repairs</t>
  </si>
  <si>
    <t>SCHOLASTIC BOOK FAIRS</t>
  </si>
  <si>
    <t>2020 Fall Scholastic Book</t>
  </si>
  <si>
    <t>Fair ID (4644682) Account #</t>
  </si>
  <si>
    <t>103966 from 11/20/20-12/4/20</t>
  </si>
  <si>
    <t>1 school smart vertical</t>
  </si>
  <si>
    <t>pencil sharpener  Boyer</t>
  </si>
  <si>
    <t>Spirit sticks</t>
  </si>
  <si>
    <t>Jan. 21 HS Classroom supplies</t>
  </si>
  <si>
    <t>STOKES, REGINA</t>
  </si>
  <si>
    <t>MATH INTERVENTION</t>
  </si>
  <si>
    <t>11/30/20-12/18/20</t>
  </si>
  <si>
    <t>SERVICE 12/15/20-1/14/21</t>
  </si>
  <si>
    <t>TAEA CONF.</t>
  </si>
  <si>
    <t>TASA Mid Winter Conference</t>
  </si>
  <si>
    <t>Mark Foust</t>
  </si>
  <si>
    <t>TEXAS LIBRARY ASSOCIATION</t>
  </si>
  <si>
    <t>Registration for 2021 TLS</t>
  </si>
  <si>
    <t>Virtual Conference April</t>
  </si>
  <si>
    <t>22-24</t>
  </si>
  <si>
    <t>TEXAS STATE GERMAN CONTESTS INC</t>
  </si>
  <si>
    <t>TOM C. CLARK HIGH SCHOOL</t>
  </si>
  <si>
    <t>Attn: Tyler Nielsen/ Tennis</t>
  </si>
  <si>
    <t>01/07/21-02/06/21</t>
  </si>
  <si>
    <t>830-257-3930</t>
  </si>
  <si>
    <t>KENDALL YOUNG</t>
  </si>
  <si>
    <t>Jan. 21 HS-PK Labor-program</t>
  </si>
  <si>
    <t>30 SL300 radios SA</t>
  </si>
  <si>
    <t>Vendor: Smore Date: 12/18/20</t>
  </si>
  <si>
    <t>Automatic renewal of A.</t>
  </si>
  <si>
    <t>Dickinson previous Dist</t>
  </si>
  <si>
    <t>account. Renewal disabled</t>
  </si>
  <si>
    <t>CREDIT FROM NCS PEARSON FOR</t>
  </si>
  <si>
    <t>GED EXAMS IN THE PREVIOUS</t>
  </si>
  <si>
    <t>MONTH</t>
  </si>
  <si>
    <t>Central Office Holiday</t>
  </si>
  <si>
    <t>Breakfast Tacos</t>
  </si>
  <si>
    <t>Services - 12/2020</t>
  </si>
  <si>
    <t>Cart and power strip</t>
  </si>
  <si>
    <t>645669895543 438594356458</t>
  </si>
  <si>
    <t>MATH SUPPLIES 453545773755</t>
  </si>
  <si>
    <t>office supplies 696496655454</t>
  </si>
  <si>
    <t>supplies 589337463778</t>
  </si>
  <si>
    <t>577677454499   Mathews</t>
  </si>
  <si>
    <t>Supplies - Haas 839388766855</t>
  </si>
  <si>
    <t>THORPE: BOOKS/CLASS SUPPLIES</t>
  </si>
  <si>
    <t>735849868567 639943886763</t>
  </si>
  <si>
    <t>Character Council Supplies</t>
  </si>
  <si>
    <t>734597586833 456884976357</t>
  </si>
  <si>
    <t>Class Materials 567565573388</t>
  </si>
  <si>
    <t>466498949354 453758483539</t>
  </si>
  <si>
    <t>SUPPLIES - MISC TEACHING KPSF</t>
  </si>
  <si>
    <t>RAMIREZ</t>
  </si>
  <si>
    <t>CARTS</t>
  </si>
  <si>
    <t>hydraulic kit</t>
  </si>
  <si>
    <t>Explode the Code 4 Books Set</t>
  </si>
  <si>
    <t>Lessons for Phonics  Mastery</t>
  </si>
  <si>
    <t>THS Food Production</t>
  </si>
  <si>
    <t>Management Order for Amanda</t>
  </si>
  <si>
    <t>Spraberry Culinary Class</t>
  </si>
  <si>
    <t>BOOKS 795734955973</t>
  </si>
  <si>
    <t>673466349948 439375484637</t>
  </si>
  <si>
    <t>438445486437 435689479637</t>
  </si>
  <si>
    <t>7 Steps to a Language Rich</t>
  </si>
  <si>
    <t>Interactive Classroom Books</t>
  </si>
  <si>
    <t>for Staff Development</t>
  </si>
  <si>
    <t>TV</t>
  </si>
  <si>
    <t>BOOKS AND SUPPLIES</t>
  </si>
  <si>
    <t>895594459478 876639534337</t>
  </si>
  <si>
    <t>735936753333 473876864887</t>
  </si>
  <si>
    <t>473749674934 466396389957</t>
  </si>
  <si>
    <t>Math night Supplies</t>
  </si>
  <si>
    <t>RECESS EQUIPMENT</t>
  </si>
  <si>
    <t>Jan.21 HS Office supplies</t>
  </si>
  <si>
    <t>S.A.</t>
  </si>
  <si>
    <t>THS Media Technology Order</t>
  </si>
  <si>
    <t>for Donna Hale 8 Cannon Power</t>
  </si>
  <si>
    <t>Shot  Digital Cameras</t>
  </si>
  <si>
    <t>Jan. 21 medical supplies</t>
  </si>
  <si>
    <t>PK-HS/ Maunders</t>
  </si>
  <si>
    <t>Staff Treats</t>
  </si>
  <si>
    <t>SUPPLIES - PLAYGROUND</t>
  </si>
  <si>
    <t>EQUIPMENT</t>
  </si>
  <si>
    <t>BATTERY</t>
  </si>
  <si>
    <t>Feb. 21 Reimbursment S.</t>
  </si>
  <si>
    <t>Water Upstairs</t>
  </si>
  <si>
    <t>SUPPLIES FOR ADMIN OFFICE</t>
  </si>
  <si>
    <t>monthly supply - JANUARY 2021</t>
  </si>
  <si>
    <t>for JANUARY</t>
  </si>
  <si>
    <t>Consultant Services  December</t>
  </si>
  <si>
    <t>BOERNE HIGH SCHOOL</t>
  </si>
  <si>
    <t>UIL REGISTRATION FEES</t>
  </si>
  <si>
    <t>Training supplies</t>
  </si>
  <si>
    <t>CANYON ATHLETIC DEPARTMENT</t>
  </si>
  <si>
    <t>Attn: Jim Blair/Baseball</t>
  </si>
  <si>
    <t>CGM DESIGNS AND GRAPHICS</t>
  </si>
  <si>
    <t>Logo Design Fee</t>
  </si>
  <si>
    <t>Tivy HS SAT School 227</t>
  </si>
  <si>
    <t>students SAT Testing and SAT</t>
  </si>
  <si>
    <t>School Site Inv #ES00014413</t>
  </si>
  <si>
    <t>Inv# 21598</t>
  </si>
  <si>
    <t>Service (Jan)</t>
  </si>
  <si>
    <t>unit rental for Athletics</t>
  </si>
  <si>
    <t>TIVY/Softball</t>
  </si>
  <si>
    <t>DRIPPING SPRINGS ATHLETIC BOOSTER CLUB</t>
  </si>
  <si>
    <t>Attn: Wade Womack/Softball</t>
  </si>
  <si>
    <t>FINAL BILLING FOR 2019-2020</t>
  </si>
  <si>
    <t>AUDIT</t>
  </si>
  <si>
    <t>DSP Region 20 MOY LPAC</t>
  </si>
  <si>
    <t>training @ ESC20 Jan. 5, 2021</t>
  </si>
  <si>
    <t>STAAR ALT  2 UPDATES- WEBINAR</t>
  </si>
  <si>
    <t>EWELL EDUCATION SVCS</t>
  </si>
  <si>
    <t>THS - Ag Deparment Order for</t>
  </si>
  <si>
    <t>C. Harris/C.Callender AET</t>
  </si>
  <si>
    <t>2020-2021 and Judging Contest</t>
  </si>
  <si>
    <t>Fees</t>
  </si>
  <si>
    <t>ACCOUNT 1514-8145-0</t>
  </si>
  <si>
    <t>FHS RED-HOTT BOOSTER CLUB</t>
  </si>
  <si>
    <t>Kerrville Tivy Golden Girls</t>
  </si>
  <si>
    <t>JROTC Sweatshirt Supplemental</t>
  </si>
  <si>
    <t>Order</t>
  </si>
  <si>
    <t>PE Supplies</t>
  </si>
  <si>
    <t>SUPPLIES - PE</t>
  </si>
  <si>
    <t>PE Equipment</t>
  </si>
  <si>
    <t>Jan. 21 Time sheet for HS</t>
  </si>
  <si>
    <t>Nutrionist- Jo Ann</t>
  </si>
  <si>
    <t>TIMESHEET 01/05/21-01/21/21</t>
  </si>
  <si>
    <t>TIMESHEET 1/5/21-01/28/21</t>
  </si>
  <si>
    <t>GIFT CARD FOR CLASSROOM</t>
  </si>
  <si>
    <t>SERVICE 02/01/21-02/28/21</t>
  </si>
  <si>
    <t>2/01/21-2/28/21</t>
  </si>
  <si>
    <t>INTECH SOUTHWEST SERVICES LLC</t>
  </si>
  <si>
    <t>KPSF Grant 2020-2021 5th</t>
  </si>
  <si>
    <t>Grade Team ViewSonic, Cart</t>
  </si>
  <si>
    <t>and Viewboard Quote 407937</t>
  </si>
  <si>
    <t>KPSF Fall Grant 20-21 5th</t>
  </si>
  <si>
    <t>Grade Team Viewsonic, Cart</t>
  </si>
  <si>
    <t>and ViewBoard</t>
  </si>
  <si>
    <t>KPSF Fall Grant 2020 5th</t>
  </si>
  <si>
    <t>Grade Team Viewsonic w/Cart</t>
  </si>
  <si>
    <t>and Viewboard</t>
  </si>
  <si>
    <t>1 HALF DAY CANINE VISIT</t>
  </si>
  <si>
    <t>12/22/20-01/26/21 CUSTOMER</t>
  </si>
  <si>
    <t>24J65</t>
  </si>
  <si>
    <t>JUAREZ, AARON</t>
  </si>
  <si>
    <t>HPMS TRAFFIC CONTROL 01/25/21</t>
  </si>
  <si>
    <t>01/26/21 01/27/21</t>
  </si>
  <si>
    <t>T.H.S. SECURITY 01/27/21</t>
  </si>
  <si>
    <t>KISD ACTIVITY PETTY CASH - TALLY</t>
  </si>
  <si>
    <t>Petty Cash Reimbursement</t>
  </si>
  <si>
    <t>air hammer</t>
  </si>
  <si>
    <t>MARENEM INC.</t>
  </si>
  <si>
    <t>READING INTERVENTION SUPPLIES</t>
  </si>
  <si>
    <t>FOR INCLUSION</t>
  </si>
  <si>
    <t>TIMESHEET 1/11/21-1/28/21</t>
  </si>
  <si>
    <t>MATH WARM-UPS.COM</t>
  </si>
  <si>
    <t>Countdown to Math 4th</t>
  </si>
  <si>
    <t>THS Ag/Welding  Order for</t>
  </si>
  <si>
    <t>Cody Callender Replacement of</t>
  </si>
  <si>
    <t>Grinding Wheels and Plasma</t>
  </si>
  <si>
    <t>Cutter Parts</t>
  </si>
  <si>
    <t>TIMESHEET 1/12/21-01/27/21</t>
  </si>
  <si>
    <t>Reading Supplies</t>
  </si>
  <si>
    <t>Jan. 21 HS-Librarian time</t>
  </si>
  <si>
    <t>shett- M. Micheal</t>
  </si>
  <si>
    <t>GT Testing Materials NNAT 3</t>
  </si>
  <si>
    <t>Level B Grades 1-12</t>
  </si>
  <si>
    <t>PROTOCOLS FOR ASSESSMENT</t>
  </si>
  <si>
    <t>NEW READERS PRESS</t>
  </si>
  <si>
    <t>GED Pre-Tests for GED</t>
  </si>
  <si>
    <t>DIAGS SUPPLIES (EVALS AND</t>
  </si>
  <si>
    <t>ASSESSMENTS)</t>
  </si>
  <si>
    <t>TIMESHEET 1/11/21-01/28/21</t>
  </si>
  <si>
    <t>PETERSON REGIONAL MEDICAL CENTER</t>
  </si>
  <si>
    <t>Jan. 21 Mediacal Care Service</t>
  </si>
  <si>
    <t>for HS student #SA</t>
  </si>
  <si>
    <t>STAMPS FOR ALL CAMPUSES</t>
  </si>
  <si>
    <t>Stamps</t>
  </si>
  <si>
    <t>PTI SPORTS &amp; RECREATION CONSTRUCTION</t>
  </si>
  <si>
    <t>Kerrville Tivy/Antler Stadium</t>
  </si>
  <si>
    <t>SAN MARCOS HIGH SCHOOL</t>
  </si>
  <si>
    <t>Attn:Bryan Webb/Baseball</t>
  </si>
  <si>
    <t>1st Grade Supplies -</t>
  </si>
  <si>
    <t>Duckworth</t>
  </si>
  <si>
    <t>DSP, Deandra Ramirez, &amp;</t>
  </si>
  <si>
    <t>Melinda Herrada attend</t>
  </si>
  <si>
    <t>Seidlitz webinar Moving EL's</t>
  </si>
  <si>
    <t>forward on TELPAS grades</t>
  </si>
  <si>
    <t>3-12; January 21 &amp; 22,</t>
  </si>
  <si>
    <t>8:30--3:30</t>
  </si>
  <si>
    <t>Health Consultant January</t>
  </si>
  <si>
    <t>Mental Health consultant/K.</t>
  </si>
  <si>
    <t>1/11/21-01/28/21</t>
  </si>
  <si>
    <t>1/13/21-01/29/21</t>
  </si>
  <si>
    <t>Jan.21 HS-parent liaison time</t>
  </si>
  <si>
    <t>sheet-E. Torres</t>
  </si>
  <si>
    <t>TSPRA Annual Conference for</t>
  </si>
  <si>
    <t>Lauren Jette Withdraw Fee</t>
  </si>
  <si>
    <t>Invoice #5358</t>
  </si>
  <si>
    <t>timesheet for 1-20 through</t>
  </si>
  <si>
    <t>VEURINK, CHARLA</t>
  </si>
  <si>
    <t>TIMESHEET 01/07/21-01/28/21</t>
  </si>
  <si>
    <t>HPMS TRAFFIC CONTROL 01/20/21</t>
  </si>
  <si>
    <t>01/28/21 01/29/21</t>
  </si>
  <si>
    <t>Feb.21 time sheet for</t>
  </si>
  <si>
    <t>HS-Instructional Coach-B.L.</t>
  </si>
  <si>
    <t>TIMESHEET 01/05/21-01/28/21</t>
  </si>
  <si>
    <t>WPS</t>
  </si>
  <si>
    <t>protocols for diags</t>
  </si>
  <si>
    <t>Attn: Brent McCuiston/ Golf</t>
  </si>
  <si>
    <t>ANATOMICAL WORLDWIDE LLC</t>
  </si>
  <si>
    <t>HPMS - Health Science  Order</t>
  </si>
  <si>
    <t>for Brig Gerlich Class</t>
  </si>
  <si>
    <t>equipment - human skeleton</t>
  </si>
  <si>
    <t>IPAD APPS FOR TRACY FLOWERS</t>
  </si>
  <si>
    <t>OZARKA WATER DELIVERY JANUARY</t>
  </si>
  <si>
    <t>2021 ACCT NO 021390</t>
  </si>
  <si>
    <t>Coaching Support Sec</t>
  </si>
  <si>
    <t>Inclusion SS 1 day-Feb. 5</t>
  </si>
  <si>
    <t>Inv#201012D</t>
  </si>
  <si>
    <t>BTWilson ELAR Classroom</t>
  </si>
  <si>
    <t>Observation and Coaching 2</t>
  </si>
  <si>
    <t>days-Feb. 3-4 Inv#200902O</t>
  </si>
  <si>
    <t>REPAIRS</t>
  </si>
  <si>
    <t>Consultant Services January</t>
  </si>
  <si>
    <t>BEST OF TEXAS</t>
  </si>
  <si>
    <t>BLUE TARP FINANCIAL, INC.</t>
  </si>
  <si>
    <t>Phones for new HPMS</t>
  </si>
  <si>
    <t>CANYON LAKE HIGH SCHOOL</t>
  </si>
  <si>
    <t>Attn: Baseball</t>
  </si>
  <si>
    <t>Math Dept. Staff Development</t>
  </si>
  <si>
    <t>Tivy High School 2 days  Jan</t>
  </si>
  <si>
    <t>7 and Jan 20, 2021 Inv#6141</t>
  </si>
  <si>
    <t>SERVICE 12/12/20-1/9/21</t>
  </si>
  <si>
    <t>COMFORT HIGH SCHOOL</t>
  </si>
  <si>
    <t>COMPUTER SCREEN</t>
  </si>
  <si>
    <t>EDWARDS, TRINITIDEE</t>
  </si>
  <si>
    <t>JUDGE FEES</t>
  </si>
  <si>
    <t>Online Workshop</t>
  </si>
  <si>
    <t>WEBINAR REGISTRATION FOR</t>
  </si>
  <si>
    <t>DIAGS</t>
  </si>
  <si>
    <t>FAIRWAY SUPPLY INC.</t>
  </si>
  <si>
    <t>FIRST IN TEXAS</t>
  </si>
  <si>
    <t>First Lego League  Alamo</t>
  </si>
  <si>
    <t>Qualifier April 17, 2021 6</t>
  </si>
  <si>
    <t>teams</t>
  </si>
  <si>
    <t>First Lego League Alamo</t>
  </si>
  <si>
    <t>Qualifier April 17-Tivy HS 1</t>
  </si>
  <si>
    <t>team-Tally El</t>
  </si>
  <si>
    <t>FLORES, LEAH</t>
  </si>
  <si>
    <t>02/02/21 01/15/21</t>
  </si>
  <si>
    <t>SERVICE/SUPPLY</t>
  </si>
  <si>
    <t>HALPIN, JUSTIN</t>
  </si>
  <si>
    <t>mileage reimbursement</t>
  </si>
  <si>
    <t>HOLLOWAY, SARA</t>
  </si>
  <si>
    <t>REIMBURSEMENT FOR OFFICE</t>
  </si>
  <si>
    <t>Medicaid/Shars Billings Jan 1</t>
  </si>
  <si>
    <t>- Jan. 31, 2021</t>
  </si>
  <si>
    <t>Inv#2021MFCS00420</t>
  </si>
  <si>
    <t>Diploma Covers Seniors</t>
  </si>
  <si>
    <t>Tivy Golden Girls</t>
  </si>
  <si>
    <t>PIZZA UIL MEET</t>
  </si>
  <si>
    <t>MDS LAND SURVEY COMPANY, INC</t>
  </si>
  <si>
    <t>FIELD WORK- TOM DANIELS DEED</t>
  </si>
  <si>
    <t>RESEARCH</t>
  </si>
  <si>
    <t>MORROW, CODY</t>
  </si>
  <si>
    <t>MUSGROVE, STEELE</t>
  </si>
  <si>
    <t>OKOLO, ARIZECHUKWU</t>
  </si>
  <si>
    <t>PHELPS, RUSSELL</t>
  </si>
  <si>
    <t>MEET DIRECTOR FEES</t>
  </si>
  <si>
    <t>Paper supplies   Wentrcek</t>
  </si>
  <si>
    <t>CONTRACTED SERVICES -</t>
  </si>
  <si>
    <t>BEHAVIOR- IN-HOME LIAZON</t>
  </si>
  <si>
    <t>CONTRACTED SERVICES- KISD</t>
  </si>
  <si>
    <t>SPEECH SERVICES-JANUARY</t>
  </si>
  <si>
    <t>SCHILLING OVERHEAD DOOR CO INC</t>
  </si>
  <si>
    <t>overhead door repair</t>
  </si>
  <si>
    <t>SHIFFLER EQUIPMENT SALES INC</t>
  </si>
  <si>
    <t>TPT supplies for Counseling</t>
  </si>
  <si>
    <t>VELA, EVELYN</t>
  </si>
  <si>
    <t>TUTORING 01/11/21-01/27/21</t>
  </si>
  <si>
    <t>WILLIS, WALTER</t>
  </si>
  <si>
    <t>02/01/21-02/28/21</t>
  </si>
  <si>
    <t>SERVICE 02/01/-02/28/21</t>
  </si>
  <si>
    <t>042-111-4062</t>
  </si>
  <si>
    <t>830-257-2073 SERVICE 2/1-2/28</t>
  </si>
  <si>
    <t>SERVICE DATES 02/01-02/28</t>
  </si>
  <si>
    <t>2/1-02/28</t>
  </si>
  <si>
    <t>SERVICE 2/1-2/28 FOR</t>
  </si>
  <si>
    <t>WOLF, BENJAMIN</t>
  </si>
  <si>
    <t>NDCS P Hyatt Title I tutoring</t>
  </si>
  <si>
    <t>services for 1-26 through</t>
  </si>
  <si>
    <t>SUPPLIES  465534886467</t>
  </si>
  <si>
    <t>Feb. 21 HS Classroom</t>
  </si>
  <si>
    <t>supplies-LG 885568536794</t>
  </si>
  <si>
    <t>Nursing Supplies</t>
  </si>
  <si>
    <t>Coffee, paper bowls for</t>
  </si>
  <si>
    <t>Business Office 988855538873</t>
  </si>
  <si>
    <t>688445756684 594975599864</t>
  </si>
  <si>
    <t>LG 935373666369 435839585846</t>
  </si>
  <si>
    <t>Flash Feedback: Responding to</t>
  </si>
  <si>
    <t>Student Writing Better and</t>
  </si>
  <si>
    <t>Faster-Without Burning Out</t>
  </si>
  <si>
    <t>Order for Katlin Derrick, ITS</t>
  </si>
  <si>
    <t>Nursing supplies</t>
  </si>
  <si>
    <t>OFFICE, WORKROOM SUPPLIES</t>
  </si>
  <si>
    <t>ADAPTERS</t>
  </si>
  <si>
    <t>ADAPTIVE FEEDING EQUIPMENT</t>
  </si>
  <si>
    <t>Student Council  Valentine</t>
  </si>
  <si>
    <t>HPMS Investigating Careers</t>
  </si>
  <si>
    <t>Order for Venissa Rodriguez</t>
  </si>
  <si>
    <t>Classroom Project Supplies</t>
  </si>
  <si>
    <t>black ink cartridge</t>
  </si>
  <si>
    <t>Boolen Box Build a Computer</t>
  </si>
  <si>
    <t>Science Kits for Kids</t>
  </si>
  <si>
    <t>SUPPLIES FOR DES</t>
  </si>
  <si>
    <t>Smitherman</t>
  </si>
  <si>
    <t>for Cody Callender</t>
  </si>
  <si>
    <t>Retractable Extension Cord</t>
  </si>
  <si>
    <t>Reel 50Ft</t>
  </si>
  <si>
    <t>HPMS CTE Health Science</t>
  </si>
  <si>
    <t>Order for Brig Gerlich Class</t>
  </si>
  <si>
    <t>Instruction Materials</t>
  </si>
  <si>
    <t>PT SUPPLIES</t>
  </si>
  <si>
    <t>Hearts</t>
  </si>
  <si>
    <t>THS AV/Industrial Tech Order</t>
  </si>
  <si>
    <t>for Lee Pool Light Bulbs for</t>
  </si>
  <si>
    <t>Classroom Studio</t>
  </si>
  <si>
    <t>SUPPLIES/FUEL FOR CN VEHICLE</t>
  </si>
  <si>
    <t>Job Fair - Mint Containers w</t>
  </si>
  <si>
    <t>Logo</t>
  </si>
  <si>
    <t>track plaque</t>
  </si>
  <si>
    <t>ACADEMIC THERAPY PUBLICATIONS</t>
  </si>
  <si>
    <t>Students retention Form</t>
  </si>
  <si>
    <t>ACCU/CUT</t>
  </si>
  <si>
    <t>Jan. 21 HS-PK Supplies LG</t>
  </si>
  <si>
    <t>Award Pencils</t>
  </si>
  <si>
    <t>licensing for (50) iPads</t>
  </si>
  <si>
    <t>SPEECH APP FOR THERAPY</t>
  </si>
  <si>
    <t>THS-9/10 Grade STAAR</t>
  </si>
  <si>
    <t>Reading/Writing PD Feb. 11,</t>
  </si>
  <si>
    <t>BAYLOR UNIVERSITY</t>
  </si>
  <si>
    <t>NELSON PUETT SCHOLARSHIP</t>
  </si>
  <si>
    <t>BAILEY HAVIS</t>
  </si>
  <si>
    <t>Feb. 21 HS/PK Office Supplies</t>
  </si>
  <si>
    <t>12/25/20-1/22/21 29-0320-00</t>
  </si>
  <si>
    <t>12/31/20-2/1/21</t>
  </si>
  <si>
    <t>added solos for Kerrville</t>
  </si>
  <si>
    <t>Tivy</t>
  </si>
  <si>
    <t>ASSIST WITH W2 PROCESS</t>
  </si>
  <si>
    <t>TRAINING FOR TEACHER</t>
  </si>
  <si>
    <t>ESC 20 - College Preparatory</t>
  </si>
  <si>
    <t>Course Partnership</t>
  </si>
  <si>
    <t>Cooperative 2020-2021</t>
  </si>
  <si>
    <t>FIBER 20 SERVICE FEBRUARY</t>
  </si>
  <si>
    <t>Feb. 21 Registration fee</t>
  </si>
  <si>
    <t>payment TW</t>
  </si>
  <si>
    <t>FAMILY PRACTICE ASSOCIATES P.A.</t>
  </si>
  <si>
    <t>Service - AFJROTC Flight</t>
  </si>
  <si>
    <t>Physicals</t>
  </si>
  <si>
    <t>GBB playoff T's</t>
  </si>
  <si>
    <t>GBC</t>
  </si>
  <si>
    <t>LAMINATOR PARTS</t>
  </si>
  <si>
    <t>Feb. 21 HS-Reimbursment - L.</t>
  </si>
  <si>
    <t>Gongora</t>
  </si>
  <si>
    <t>HPMS TRAFFIC CONTROL 12/1/20</t>
  </si>
  <si>
    <t>Feb. 21 HS-Classroom supplies</t>
  </si>
  <si>
    <t>Leadership Meetings - Food</t>
  </si>
  <si>
    <t>SODAS - TEACHER'S LOUNGE</t>
  </si>
  <si>
    <t>Reading Medals</t>
  </si>
  <si>
    <t>Reece Zunker 2 Saw Brake Stop</t>
  </si>
  <si>
    <t>Cartridges</t>
  </si>
  <si>
    <t>supply.  Buy Board 577-15.</t>
  </si>
  <si>
    <t>exp. 11/30/21</t>
  </si>
  <si>
    <t>INDECO SALES INC.</t>
  </si>
  <si>
    <t>CHAIRS - LIBRARY</t>
  </si>
  <si>
    <t>KIKISTEES.COM</t>
  </si>
  <si>
    <t>JROTC Althletic Gear -</t>
  </si>
  <si>
    <t>Reimbursable for HQ AFJROTC</t>
  </si>
  <si>
    <t>MCNEIL, JANIE</t>
  </si>
  <si>
    <t>Reimburse for Mary's Tacos</t>
  </si>
  <si>
    <t>Order - Leadership 2-11-2021</t>
  </si>
  <si>
    <t>GT Testing Supplies Stanford</t>
  </si>
  <si>
    <t>10 Advance 1 and Advance 2</t>
  </si>
  <si>
    <t>testing documents and</t>
  </si>
  <si>
    <t>booklets Quote #106202</t>
  </si>
  <si>
    <t>GT Testing Materials NNAT3</t>
  </si>
  <si>
    <t>Handscore Guides Ouantity 5</t>
  </si>
  <si>
    <t>NNAT 3 Level F Test Booklets</t>
  </si>
  <si>
    <t>Grades 7-8 Order #6971</t>
  </si>
  <si>
    <t>Instructional Supplies -  New</t>
  </si>
  <si>
    <t>Readers Press  Ready Vouchers</t>
  </si>
  <si>
    <t>(Practice tests)</t>
  </si>
  <si>
    <t>classroom supplies    Miller</t>
  </si>
  <si>
    <t>SUPPLIES - OFFICE CHAIR</t>
  </si>
  <si>
    <t>ROBERT BOSCH TOOL CORPORATION</t>
  </si>
  <si>
    <t>HPMS - Pre Applied</t>
  </si>
  <si>
    <t>Rodriguez 3D Printer</t>
  </si>
  <si>
    <t>Filaments and Supplies Dremel</t>
  </si>
  <si>
    <t>DigiLab</t>
  </si>
  <si>
    <t>SAFARI MONTAGE</t>
  </si>
  <si>
    <t>Software Upgrade Plan</t>
  </si>
  <si>
    <t>Renewal: 6/24/21-6/23/22 Core</t>
  </si>
  <si>
    <t>K-8 Content Package Renewal:</t>
  </si>
  <si>
    <t>4/20/21-4/19/22 Quote #26120</t>
  </si>
  <si>
    <t>TEXAS TECH UNIVERSITY STUDENT FINANCIAL AID</t>
  </si>
  <si>
    <t>NELSON PUETT SHOLARSHIP</t>
  </si>
  <si>
    <t>KELSEY KLEYPAS</t>
  </si>
  <si>
    <t>WILLIAMS, CAROLINE</t>
  </si>
  <si>
    <t>Feb. 21 HS- Reimbursement for</t>
  </si>
  <si>
    <t>Caroline Williams</t>
  </si>
  <si>
    <t>02/04/21-03/03/21</t>
  </si>
  <si>
    <t>SERVICE DATES 2/7/20-3/6/21</t>
  </si>
  <si>
    <t>Fours Supplies - January</t>
  </si>
  <si>
    <t>teacher Appreciation Supplies</t>
  </si>
  <si>
    <t>Feb. 21 PK classroom</t>
  </si>
  <si>
    <t>Threes Supplies - February</t>
  </si>
  <si>
    <t>TCDC - February supplies</t>
  </si>
  <si>
    <t>Two's Supplies - February</t>
  </si>
  <si>
    <t>Feb. 21 HS-classroom</t>
  </si>
  <si>
    <t>Classroom supplies   Boyer</t>
  </si>
  <si>
    <t>SUPPLIES FOR THS LIFESKILLS</t>
  </si>
  <si>
    <t>Feb. 21 HS-Classsroom</t>
  </si>
  <si>
    <t>supplies-Carroll</t>
  </si>
  <si>
    <t>supplies- Torrez</t>
  </si>
  <si>
    <t>supplies- England</t>
  </si>
  <si>
    <t>Infant Supplies - January</t>
  </si>
  <si>
    <t>Twos Supplies - January</t>
  </si>
  <si>
    <t>Jan. 21 HS- Classroom</t>
  </si>
  <si>
    <t>supplies- Munoz</t>
  </si>
  <si>
    <t>Jan. 21 HS- Nutrition Lesson</t>
  </si>
  <si>
    <t>distilled water &amp; airtight</t>
  </si>
  <si>
    <t>container</t>
  </si>
  <si>
    <t>supplies- Kaitlyn</t>
  </si>
  <si>
    <t>supplies- Mendoza</t>
  </si>
  <si>
    <t>THS Family Consumer Science</t>
  </si>
  <si>
    <t>Order for Amanda Sprayberry</t>
  </si>
  <si>
    <t>Human Growth-Education Trng</t>
  </si>
  <si>
    <t>Preschool Project Supplies</t>
  </si>
  <si>
    <t>Pearson - GED Test JP Morgan</t>
  </si>
  <si>
    <t>Chase</t>
  </si>
  <si>
    <t>IdentoGO Services</t>
  </si>
  <si>
    <t>Northern Communications -</t>
  </si>
  <si>
    <t>Monitoring Services -</t>
  </si>
  <si>
    <t>January Service Student</t>
  </si>
  <si>
    <t>Protect</t>
  </si>
  <si>
    <t>Services - 01/2021</t>
  </si>
  <si>
    <t>Breakfast Date of Purchase:</t>
  </si>
  <si>
    <t>1/29/21 Vendor: Rita Famous</t>
  </si>
  <si>
    <t>Sign Up Genius</t>
  </si>
  <si>
    <t>THS-Ag/Welding Class Order C.</t>
  </si>
  <si>
    <t>Callender Welding Oxygen and</t>
  </si>
  <si>
    <t>Acetylene Quote #23606134-00</t>
  </si>
  <si>
    <t>SERVICE 12/20/20-01/19/21</t>
  </si>
  <si>
    <t>SERVICE 01/20/21-02/19/21</t>
  </si>
  <si>
    <t>new scanner/Athletics</t>
  </si>
  <si>
    <t>Name Badge for Amber Davis</t>
  </si>
  <si>
    <t>ITS - Specialist Quote</t>
  </si>
  <si>
    <t>147965-0</t>
  </si>
  <si>
    <t>ART SUPPLIES</t>
  </si>
  <si>
    <t>SUPPLIES AND MATERIALS</t>
  </si>
  <si>
    <t>Athletic expenses</t>
  </si>
  <si>
    <t>THS Aviation Technology Order</t>
  </si>
  <si>
    <t>for A. Cook FAA Certification</t>
  </si>
  <si>
    <t>Test for Lee McDonald</t>
  </si>
  <si>
    <t>Purchase Test 1/20/21</t>
  </si>
  <si>
    <t>INSERVICE BREAKFAST</t>
  </si>
  <si>
    <t>Jan. HS- supplies TW</t>
  </si>
  <si>
    <t>THS-Ag/Welding Class  Order</t>
  </si>
  <si>
    <t>for C. Callender Replacement</t>
  </si>
  <si>
    <t>cords for grinder Vendor:</t>
  </si>
  <si>
    <t>Ereplacement parts.com Date</t>
  </si>
  <si>
    <t>of purchase: 1/8/21</t>
  </si>
  <si>
    <t>THS Robotics order for Carlos</t>
  </si>
  <si>
    <t>Lopez 2020-2021 Season North</t>
  </si>
  <si>
    <t>San Antonio League Vendor:</t>
  </si>
  <si>
    <t>first in texas date: 1/13/21</t>
  </si>
  <si>
    <t>THS-Aviation Tech Order for</t>
  </si>
  <si>
    <t>Aaron Cook Class Instruction</t>
  </si>
  <si>
    <t>Materials Vendor: Flite Test</t>
  </si>
  <si>
    <t>Date of Purchase: 1/5/2021</t>
  </si>
  <si>
    <t>LAW CONFERENCE FOR SPED</t>
  </si>
  <si>
    <t>DIRECTOR</t>
  </si>
  <si>
    <t>BESL Supplement Purchase HPMS</t>
  </si>
  <si>
    <t>order for D. Ramirez GimKit</t>
  </si>
  <si>
    <t>Pro Renewal Jan 2020 - Dec.</t>
  </si>
  <si>
    <t>31, 2021 Vendor: Gimkit.com</t>
  </si>
  <si>
    <t>Date of Purchase: 1/7/21</t>
  </si>
  <si>
    <t>THS Ag/Welding Order for C.</t>
  </si>
  <si>
    <t>Callender Saw Blade Vendor:</t>
  </si>
  <si>
    <t>Grand Blan Industries Date:</t>
  </si>
  <si>
    <t>THS: Intro to Culinary Order</t>
  </si>
  <si>
    <t>Culinary Class Supplies</t>
  </si>
  <si>
    <t>Vendor: HEB Date of Purchase:</t>
  </si>
  <si>
    <t>PROJECTORS AND MOUNTS</t>
  </si>
  <si>
    <t>Texas A&amp;M - San Antonio</t>
  </si>
  <si>
    <t>Educator Job Fair - April 16,</t>
  </si>
  <si>
    <t>4th grade Readiness kit</t>
  </si>
  <si>
    <t>Membership Dues for Heather</t>
  </si>
  <si>
    <t>Engstrom Jan. 1 - Dec. 2021</t>
  </si>
  <si>
    <t>Vendor: NAEA Date of</t>
  </si>
  <si>
    <t>Purchase: 1/6/21</t>
  </si>
  <si>
    <t>THS Health Science  Order for</t>
  </si>
  <si>
    <t>Sharon Pintsch EKG Study</t>
  </si>
  <si>
    <t>Guides and Students</t>
  </si>
  <si>
    <t>Certification Test Date of</t>
  </si>
  <si>
    <t>Purchase: 1/20/21</t>
  </si>
  <si>
    <t>Office Supplies for</t>
  </si>
  <si>
    <t>Curriculum Dept. Vendor:</t>
  </si>
  <si>
    <t>Office Depot Date of</t>
  </si>
  <si>
    <t>Purchase: 1/11/21</t>
  </si>
  <si>
    <t>annual subscription for One</t>
  </si>
  <si>
    <t>Educator Plus plan  for Smore</t>
  </si>
  <si>
    <t>Pro Account for Library</t>
  </si>
  <si>
    <t>THS-Health Science Order for</t>
  </si>
  <si>
    <t>Sharon Pintsch CNA Student</t>
  </si>
  <si>
    <t>Certification Skills Retest</t>
  </si>
  <si>
    <t>Adair Walker-19-20</t>
  </si>
  <si>
    <t>THS-Health Science Department</t>
  </si>
  <si>
    <t>Order for Sharon Pintsch 4</t>
  </si>
  <si>
    <t>students CNA  certification</t>
  </si>
  <si>
    <t>testing Date of Purchase:</t>
  </si>
  <si>
    <t>THS Health Science Dept Order</t>
  </si>
  <si>
    <t>for Sharon Pintsch 2-students</t>
  </si>
  <si>
    <t>CNA testing certification</t>
  </si>
  <si>
    <t>Vendor: Schroeder Measurement</t>
  </si>
  <si>
    <t>Tech, Inc. Date of Purchase:</t>
  </si>
  <si>
    <t>Annual PRO Subscription for</t>
  </si>
  <si>
    <t>Library Web Page Resources</t>
  </si>
  <si>
    <t>KPSF: HOYER BOOKS</t>
  </si>
  <si>
    <t>Band Students instrument face</t>
  </si>
  <si>
    <t>masks</t>
  </si>
  <si>
    <t>GT NNAT3 Kinder Test Document</t>
  </si>
  <si>
    <t>Shipment Vendor: UPS Date of</t>
  </si>
  <si>
    <t>Purchase: 1/22/21</t>
  </si>
  <si>
    <t>STAFF BADGES</t>
  </si>
  <si>
    <t>ribbons for MS track meet</t>
  </si>
  <si>
    <t>ACE MART RESTAURANT SUPPLY</t>
  </si>
  <si>
    <t>THS Culinary Dept Order for</t>
  </si>
  <si>
    <t>Mario Estrada Classroom</t>
  </si>
  <si>
    <t>Equipment Project Code</t>
  </si>
  <si>
    <t>#4452317</t>
  </si>
  <si>
    <t>Feb. 21 HS-Reimbursement -J.</t>
  </si>
  <si>
    <t>Aguilar</t>
  </si>
  <si>
    <t>ALERT SERVICES INC</t>
  </si>
  <si>
    <t>NELSON PUETT SCHOLLARSHIP</t>
  </si>
  <si>
    <t>BELLA KING</t>
  </si>
  <si>
    <t>OZARKA WATER DELIVERY FEB</t>
  </si>
  <si>
    <t>ACCT NO 021390 INV# 306742</t>
  </si>
  <si>
    <t>monthly supply - Feb 2021</t>
  </si>
  <si>
    <t>BT Wilson Classroom</t>
  </si>
  <si>
    <t>Observations and Coaching 2</t>
  </si>
  <si>
    <t>days - Feb. 24-25 Inv#200902P</t>
  </si>
  <si>
    <t>CTE Dept. Truck Oil Change</t>
  </si>
  <si>
    <t>and Maintenance Repair Order</t>
  </si>
  <si>
    <t>#0109352</t>
  </si>
  <si>
    <t>BANE, SLOAN</t>
  </si>
  <si>
    <t>Nimitz El 2nd Grade Science</t>
  </si>
  <si>
    <t>Class Project Succulent</t>
  </si>
  <si>
    <t>Plants Qty: 100</t>
  </si>
  <si>
    <t>CONTRACTED SERVICES SIGN</t>
  </si>
  <si>
    <t>Softball entry fee refund</t>
  </si>
  <si>
    <t>check</t>
  </si>
  <si>
    <t>DONATION</t>
  </si>
  <si>
    <t>CALLENDER, CODY</t>
  </si>
  <si>
    <t>Attn: TRACK Coach/Gamez</t>
  </si>
  <si>
    <t>FOOD FOR MONTH OF JAN. 2021</t>
  </si>
  <si>
    <t>SERVICE FROM 01/9/21-02/08/21</t>
  </si>
  <si>
    <t>DAVENPORT DANCE TEAM BOOSTER CLUB</t>
  </si>
  <si>
    <t>Invoice # 104/Kerrville Tivy</t>
  </si>
  <si>
    <t>Golden Girls</t>
  </si>
  <si>
    <t>desk top for Boys Coaches</t>
  </si>
  <si>
    <t>office at THS</t>
  </si>
  <si>
    <t>DELL SOFTWARE INC.</t>
  </si>
  <si>
    <t>New computer for Executive</t>
  </si>
  <si>
    <t>Assistance Desk  OptiPlex</t>
  </si>
  <si>
    <t>7480 All-in-one</t>
  </si>
  <si>
    <t>Human Trafficking Training</t>
  </si>
  <si>
    <t>Region 20 Mike Tackett</t>
  </si>
  <si>
    <t>Andree Hayes</t>
  </si>
  <si>
    <t>DSP State Compensatory</t>
  </si>
  <si>
    <t>Education: Powering Up Your</t>
  </si>
  <si>
    <t>LEA's Policies and Procedures</t>
  </si>
  <si>
    <t>Region 20 online webinar,</t>
  </si>
  <si>
    <t>Attn: Track Coach/Aldrich</t>
  </si>
  <si>
    <t>PACS COLLECTIONS TAX OFFICE</t>
  </si>
  <si>
    <t>COVERAGE PERIOD 4/1-6/30-21</t>
  </si>
  <si>
    <t>Contracted Tutor</t>
  </si>
  <si>
    <t>HEIMANN, BRENDA</t>
  </si>
  <si>
    <t>Feb. 21 HS-Community</t>
  </si>
  <si>
    <t>Assesment time sheet B.</t>
  </si>
  <si>
    <t>Heimann</t>
  </si>
  <si>
    <t>03/01/21-03/31/21</t>
  </si>
  <si>
    <t>830-257-2212 SERVICE DATES</t>
  </si>
  <si>
    <t>3/1/21-03/31/21</t>
  </si>
  <si>
    <t>01/27/21-02/23/21</t>
  </si>
  <si>
    <t>02/01/21-02/26/21</t>
  </si>
  <si>
    <t>diesel fuel antigel</t>
  </si>
  <si>
    <t>KISD ACTIVITY PETTY CASH - NIMITZ</t>
  </si>
  <si>
    <t>PETTY CASH CHECK TO BE CASHED</t>
  </si>
  <si>
    <t>BY MELODY BASKIN</t>
  </si>
  <si>
    <t>HPMS Robotics Club kits</t>
  </si>
  <si>
    <t>Quote# QUO-48922-W7C4V4/0</t>
  </si>
  <si>
    <t>Venissa Rodriguez Co-op: Tips</t>
  </si>
  <si>
    <t>Attn: Mason Tennis Assoc.</t>
  </si>
  <si>
    <t>Feb. 21 HS librariqan time</t>
  </si>
  <si>
    <t>sheet- M. Michel</t>
  </si>
  <si>
    <t>FLAG</t>
  </si>
  <si>
    <t>NBTASO</t>
  </si>
  <si>
    <t>2021 Scrimmage Total/Baseball</t>
  </si>
  <si>
    <t>PARTS-PEOPLE.COM, INC.</t>
  </si>
  <si>
    <t>Dell Latitude touchpad</t>
  </si>
  <si>
    <t>Keyboards</t>
  </si>
  <si>
    <t>CONTRACTED SERVICES - PARENT</t>
  </si>
  <si>
    <t>LIAZON</t>
  </si>
  <si>
    <t>CONTRACTED SERVICES-PARENT</t>
  </si>
  <si>
    <t>SAN ANGELO I.S.D.</t>
  </si>
  <si>
    <t>Softball Tournament REFUND</t>
  </si>
  <si>
    <t>SECOR FENCE CO.</t>
  </si>
  <si>
    <t>FENCE FOR DANIELS ELEMENTARY</t>
  </si>
  <si>
    <t>network monitor license</t>
  </si>
  <si>
    <t>ECC Silerio, Kim Mental</t>
  </si>
  <si>
    <t>Health Consultant February</t>
  </si>
  <si>
    <t>Feb. 21 HS-Mental Health</t>
  </si>
  <si>
    <t>consultant Time sheet/K.</t>
  </si>
  <si>
    <t>SPRINGHILL SUITES BY MARRIOTT WACO WOODWAY</t>
  </si>
  <si>
    <t>Hotel Stay for SRO - Active</t>
  </si>
  <si>
    <t>Shooter Training in Waco</t>
  </si>
  <si>
    <t>SERVICE 1/15/20-2/14/21</t>
  </si>
  <si>
    <t>TASB LOCALIZED UPDATE 114</t>
  </si>
  <si>
    <t>TASB LOCALIZED UPDATE 115</t>
  </si>
  <si>
    <t>TEACHING STRATEGIES LLC</t>
  </si>
  <si>
    <t>ECC Ready Rosie Buyboard</t>
  </si>
  <si>
    <t>Contract #579-19. Parent &amp;</t>
  </si>
  <si>
    <t>Family Engagement Program for</t>
  </si>
  <si>
    <t>6 PreK classrooms.</t>
  </si>
  <si>
    <t>Dec. 20 HS- Ready Rosie</t>
  </si>
  <si>
    <t>classroom resources-LG</t>
  </si>
  <si>
    <t>Clearing House Record</t>
  </si>
  <si>
    <t>Retrieval - January Services</t>
  </si>
  <si>
    <t>TEXAS HEALTH OCCUPATION ASSOC</t>
  </si>
  <si>
    <t>THOA Summer  Hybrid</t>
  </si>
  <si>
    <t>Conference July 19-22,2021</t>
  </si>
  <si>
    <t>Sharon Pintsch and Melissa</t>
  </si>
  <si>
    <t>Frazier</t>
  </si>
  <si>
    <t>Student Credit by Exam 2</t>
  </si>
  <si>
    <t>Subject Test Test Date: March</t>
  </si>
  <si>
    <t>2021 Order for A.</t>
  </si>
  <si>
    <t>Ahrens/VanHoozer</t>
  </si>
  <si>
    <t>Feb. 21 HS-Parent Liason time</t>
  </si>
  <si>
    <t>sheet. Elia Torres</t>
  </si>
  <si>
    <t>timesheet for 2-3 through</t>
  </si>
  <si>
    <t>THS Orchestra UIL Solo and</t>
  </si>
  <si>
    <t>Ensemble Entries 17 students</t>
  </si>
  <si>
    <t>02/04/21-03/03/21 SERVICE 830</t>
  </si>
  <si>
    <t>Antler Classic 2021 - Food</t>
  </si>
  <si>
    <t>Xerox leases - Dec 2020</t>
  </si>
  <si>
    <t>Xerox leases - Jan 2021</t>
  </si>
  <si>
    <t>Suppllies 754596373835</t>
  </si>
  <si>
    <t>GYM SUPPLIES</t>
  </si>
  <si>
    <t>Books 999746957433</t>
  </si>
  <si>
    <t>Feb. 21 HS-Pk-Classroom</t>
  </si>
  <si>
    <t>supplies L.G. 735667839457</t>
  </si>
  <si>
    <t>534954398667 437686859835</t>
  </si>
  <si>
    <t>SUPPLY 845786937964</t>
  </si>
  <si>
    <t>459954393745 444564998886</t>
  </si>
  <si>
    <t>Board Appreciation -January</t>
  </si>
  <si>
    <t>Meeting  Books- Amazon</t>
  </si>
  <si>
    <t>955588984345 639347544847</t>
  </si>
  <si>
    <t>SUPPLIES FOR DIAG AT THS</t>
  </si>
  <si>
    <t>HDMI to DVI adapters</t>
  </si>
  <si>
    <t>THS-Media Tech Order for Lee</t>
  </si>
  <si>
    <t>Pool Camera Motorized Slider</t>
  </si>
  <si>
    <t>Class Equipment</t>
  </si>
  <si>
    <t>Stereo Headsets with</t>
  </si>
  <si>
    <t>Headphones for testing</t>
  </si>
  <si>
    <t>Personnel Supplies</t>
  </si>
  <si>
    <t>Januwati - KPSF</t>
  </si>
  <si>
    <t>Miller - KPSF</t>
  </si>
  <si>
    <t>Duckworth - KPSF Office</t>
  </si>
  <si>
    <t>Supplies   Davidson KPSF</t>
  </si>
  <si>
    <t>Grant</t>
  </si>
  <si>
    <t>hoses, clamps, shop supply</t>
  </si>
  <si>
    <t>888479996893 748465563736</t>
  </si>
  <si>
    <t>556698359694 453938496399</t>
  </si>
  <si>
    <t>HPMS Applied Engineering and</t>
  </si>
  <si>
    <t>Investing Careers  Order for</t>
  </si>
  <si>
    <t>Venissa Rodriguez Class</t>
  </si>
  <si>
    <t>THS Ag Welding Technology</t>
  </si>
  <si>
    <t>Order for Cody Callender</t>
  </si>
  <si>
    <t>Welding Helmets and Lens</t>
  </si>
  <si>
    <t>Covers</t>
  </si>
  <si>
    <t>- RAMBO, YANEZ, 1ST GRADE</t>
  </si>
  <si>
    <t>THS Culinary Arts  Order for</t>
  </si>
  <si>
    <t>Mario Estrada Classroom and</t>
  </si>
  <si>
    <t>Culinary  Kitchen Supplies</t>
  </si>
  <si>
    <t>867969479996 765794344797</t>
  </si>
  <si>
    <t>675558469786 658598999775</t>
  </si>
  <si>
    <t>587666966469 557584375775</t>
  </si>
  <si>
    <t>Microphone</t>
  </si>
  <si>
    <t>technology supply</t>
  </si>
  <si>
    <t>Number Sense Book</t>
  </si>
  <si>
    <t>Geometric Solids</t>
  </si>
  <si>
    <t>PENCILS,POUCHES</t>
  </si>
  <si>
    <t>Toner for TCDC</t>
  </si>
  <si>
    <t>SUPPLIES FOR SPED OFFICE</t>
  </si>
  <si>
    <t>ONE YEAR SUBSCRIPTION CENTRAL</t>
  </si>
  <si>
    <t>OFFICE</t>
  </si>
  <si>
    <t>HILL COUNTRY SEPTIC SERVICE</t>
  </si>
  <si>
    <t>services timesheet for 2-9</t>
  </si>
  <si>
    <t>through 2-25-21</t>
  </si>
  <si>
    <t>HPMS SRO Travel to Active</t>
  </si>
  <si>
    <t>Shooter Training in Waco, TX</t>
  </si>
  <si>
    <t>Bmk Essay Scoring 2 days-Feb.</t>
  </si>
  <si>
    <t>25-26</t>
  </si>
  <si>
    <t>SECOND QUARTER BUDGET</t>
  </si>
  <si>
    <t>ALLOCATION 2021</t>
  </si>
  <si>
    <t>Charter ID 64435</t>
  </si>
  <si>
    <t>CONTTRACTED SERVIC ES-VI</t>
  </si>
  <si>
    <t>mail, shop supply, fuel</t>
  </si>
  <si>
    <t>Hopson - KPSF</t>
  </si>
  <si>
    <t>Kinder supplies</t>
  </si>
  <si>
    <t>LIGHTNING PREDICTION SALES &amp; SERVICE,INC</t>
  </si>
  <si>
    <t>March 21 HS-TEA reimbursement</t>
  </si>
  <si>
    <t>J. Littrell</t>
  </si>
  <si>
    <t>02/01/21-02/25/21</t>
  </si>
  <si>
    <t>screen protector</t>
  </si>
  <si>
    <t>THS-AG/WELDING Order for Cody</t>
  </si>
  <si>
    <t>Callender Bench Grinder</t>
  </si>
  <si>
    <t>Wheels Qty-2 Quote #23860447</t>
  </si>
  <si>
    <t>TIMESHEET 2/2/21-02/24/21</t>
  </si>
  <si>
    <t>NASCO SCIENCE</t>
  </si>
  <si>
    <t>THS-Adv Animal/Vet Tech Order</t>
  </si>
  <si>
    <t>for Cailtyn Harris Class</t>
  </si>
  <si>
    <t>Educational Materials</t>
  </si>
  <si>
    <t>reimbursement</t>
  </si>
  <si>
    <t>OAK HILL PUBLISHING CO.</t>
  </si>
  <si>
    <t>TCDC Christmas crafts &amp;</t>
  </si>
  <si>
    <t>Supplies  Toys Partners</t>
  </si>
  <si>
    <t>Contract 18/058 KC-24 Exp.</t>
  </si>
  <si>
    <t>REGION XIII ESC</t>
  </si>
  <si>
    <t>Texas Stem Conference 2021 -</t>
  </si>
  <si>
    <t>Virtual Venissa Rodriguez</t>
  </si>
  <si>
    <t>HPMS</t>
  </si>
  <si>
    <t>2021 Texas Stem Conference</t>
  </si>
  <si>
    <t>Web-based Virtual Event Feb.</t>
  </si>
  <si>
    <t>11-12, 2021 4 Elem Challenge</t>
  </si>
  <si>
    <t>Lab Teachers Workshop ID</t>
  </si>
  <si>
    <t>SP2144926</t>
  </si>
  <si>
    <t>PRIVATE SCHOOLS</t>
  </si>
  <si>
    <t>CONTRACTED SERVICES KISD</t>
  </si>
  <si>
    <t>SPEECH</t>
  </si>
  <si>
    <t>THS Robotic Club  Club</t>
  </si>
  <si>
    <t>Equipment/Supplies Order for</t>
  </si>
  <si>
    <t>SAAABE</t>
  </si>
  <si>
    <t>SES Alita Davis SAAABE</t>
  </si>
  <si>
    <t>Conference registration for</t>
  </si>
  <si>
    <t>SES Paola Compean SAAABE</t>
  </si>
  <si>
    <t>Registration Feb. 26, 2021</t>
  </si>
  <si>
    <t>SES Melinda Herrada SAAABE</t>
  </si>
  <si>
    <t>absorbant pads, wipers</t>
  </si>
  <si>
    <t>SES Bilingual Certification</t>
  </si>
  <si>
    <t>Online Zoom class for M.</t>
  </si>
  <si>
    <t>Herrada Feb. 8 &amp; 9, 2021 from</t>
  </si>
  <si>
    <t>Seidlitz Education</t>
  </si>
  <si>
    <t>Policy Online Maintenance For</t>
  </si>
  <si>
    <t>09-01-2020-8-31-2021</t>
  </si>
  <si>
    <t>TASB Legal Assistance Fund</t>
  </si>
  <si>
    <t>TASB Localized Update 116</t>
  </si>
  <si>
    <t>Supplemental activities for</t>
  </si>
  <si>
    <t>reading-Mohnke-kpsf</t>
  </si>
  <si>
    <t>timesheet for 2-16 through</t>
  </si>
  <si>
    <t>02/01/21-02/24/21</t>
  </si>
  <si>
    <t>TIMESHEET 02/1/21-02/25/21</t>
  </si>
  <si>
    <t>Feb. 21 HS-Instructional</t>
  </si>
  <si>
    <t>Coach time sheet/B. Washburn</t>
  </si>
  <si>
    <t>Music supplies</t>
  </si>
  <si>
    <t>SERVICE 03/01/21-03/31/21 FOR</t>
  </si>
  <si>
    <t>02/02/21-02/24/21</t>
  </si>
  <si>
    <t>Engraved Plates for Books</t>
  </si>
  <si>
    <t>THS Culinary Dept. Order for</t>
  </si>
  <si>
    <t>Mario Estrada Culinary</t>
  </si>
  <si>
    <t>Student Kitchen Equipment and</t>
  </si>
  <si>
    <t>Supplies Project Code</t>
  </si>
  <si>
    <t>#44452309</t>
  </si>
  <si>
    <t>DSP ACET Conference &amp;</t>
  </si>
  <si>
    <t>Pre-Conference April 27-30</t>
  </si>
  <si>
    <t>Feb. 21 Reimbursement for S.</t>
  </si>
  <si>
    <t>ALOE SOFTWARE GROUP</t>
  </si>
  <si>
    <t>OnData Suite Software Renewal</t>
  </si>
  <si>
    <t>for 2021-2022 Region 20 ESC</t>
  </si>
  <si>
    <t>Quote #2551-B</t>
  </si>
  <si>
    <t>IPAD</t>
  </si>
  <si>
    <t>for HCHS</t>
  </si>
  <si>
    <t>Water for Upstairs</t>
  </si>
  <si>
    <t>BT Wilson Campus ELAR</t>
  </si>
  <si>
    <t>Observation 1 day-3/3/21 HPMS</t>
  </si>
  <si>
    <t>Campus 7&amp;8 ELAR Observation 1</t>
  </si>
  <si>
    <t>day-3/4/21</t>
  </si>
  <si>
    <t>Select Membership for  Nancy</t>
  </si>
  <si>
    <t>Gawryszewski Member #2700908</t>
  </si>
  <si>
    <t>CONTRACTED SERVICES-SIGN</t>
  </si>
  <si>
    <t>LANGUAGE INTERPRETER SES</t>
  </si>
  <si>
    <t>Consultant Services February</t>
  </si>
  <si>
    <t>MATH TUTOR  1/20/21-02/25/21</t>
  </si>
  <si>
    <t>Tivy Track Meet</t>
  </si>
  <si>
    <t>Jan. 21 Teacher Guides</t>
  </si>
  <si>
    <t>PK-HS-LG</t>
  </si>
  <si>
    <t>Feb. 21 HS-Office Supplies</t>
  </si>
  <si>
    <t>DIDAX EDUCATION RESOURCES INC.</t>
  </si>
  <si>
    <t>Freight</t>
  </si>
  <si>
    <t>DRAMATISTS PLAY SERVICE</t>
  </si>
  <si>
    <t>SCRIPTS AND RIGHTS</t>
  </si>
  <si>
    <t>DRIPPING SPRINGS HIGH SCHOOL</t>
  </si>
  <si>
    <t>TRAINING FOR SPED COUNSELOR</t>
  </si>
  <si>
    <t>FIBER 20  MARCH 2021</t>
  </si>
  <si>
    <t>Writing Bmk Scoring 2 days</t>
  </si>
  <si>
    <t>Feb. 25-26</t>
  </si>
  <si>
    <t>GAME ONE</t>
  </si>
  <si>
    <t>helmts/HPMS</t>
  </si>
  <si>
    <t>3rd supplies</t>
  </si>
  <si>
    <t>GRONA, WENDY</t>
  </si>
  <si>
    <t>FOOD COST FOR FEBRUARY 2021</t>
  </si>
  <si>
    <t>ATTAINMENT COMPANY INC.</t>
  </si>
  <si>
    <t>KPSF: DREFKE</t>
  </si>
  <si>
    <t>AYALA, VICTORIA</t>
  </si>
  <si>
    <t>Tivy Cheer Judge 2021/22</t>
  </si>
  <si>
    <t>02/01/21-03/01/21</t>
  </si>
  <si>
    <t>FERRANTE, RAQUEL</t>
  </si>
  <si>
    <t>Cheer Tryout Judge</t>
  </si>
  <si>
    <t>4th Supplies</t>
  </si>
  <si>
    <t>Job Fair Advertising - 4</t>
  </si>
  <si>
    <t>Publications</t>
  </si>
  <si>
    <t>Full Page Advertisement</t>
  </si>
  <si>
    <t>Chamber Directory Inv #62393</t>
  </si>
  <si>
    <t>THS Orchestra Instrument</t>
  </si>
  <si>
    <t>Repair Quote 3.2.21</t>
  </si>
  <si>
    <t>Attn:/Basketball playoff game</t>
  </si>
  <si>
    <t>CONTRACTED SERVICES MENTORING</t>
  </si>
  <si>
    <t>2nd grade supplies</t>
  </si>
  <si>
    <t>NES Melissa Grubb SAAABE</t>
  </si>
  <si>
    <t>Instrument Repairs #709597,</t>
  </si>
  <si>
    <t>#709591, #709584</t>
  </si>
  <si>
    <t>Instructional Posters</t>
  </si>
  <si>
    <t>SOUTHERLY, SARAH</t>
  </si>
  <si>
    <t>Tivy Cheer Tryout Judge</t>
  </si>
  <si>
    <t>PLAN FUNDING UBA FINALIZATION</t>
  </si>
  <si>
    <t>Haas - KPSF</t>
  </si>
  <si>
    <t>Dirt for BSB field</t>
  </si>
  <si>
    <t>WILEY PUBLISHING</t>
  </si>
  <si>
    <t>TELE-ASSESSMENT</t>
  </si>
  <si>
    <t>Antler Classic 2021 Trophy</t>
  </si>
  <si>
    <t>Labels</t>
  </si>
  <si>
    <t>ACEVEDO, MANUEL</t>
  </si>
  <si>
    <t>SERVICE 01/31/21-03/02/21</t>
  </si>
  <si>
    <t>41-2230-00 1-2275-01</t>
  </si>
  <si>
    <t>TIVY - Team DEPOSIT</t>
  </si>
  <si>
    <t>Dell Premium Active Pen</t>
  </si>
  <si>
    <t>BESL Coaching and Planning</t>
  </si>
  <si>
    <t>2020-2021 25 days (Sept.-Mar)</t>
  </si>
  <si>
    <t>ESC Contract #83539</t>
  </si>
  <si>
    <t>Elementary Math Support DES,</t>
  </si>
  <si>
    <t>SES, TES and NES Sept. 28,</t>
  </si>
  <si>
    <t>2020 - March 31, 2021 ESC</t>
  </si>
  <si>
    <t>Contact #85468</t>
  </si>
  <si>
    <t>Secondary Science Support ESC</t>
  </si>
  <si>
    <t>Cont #87648 15 days Oct 20,</t>
  </si>
  <si>
    <t>2020- Mar, 2021</t>
  </si>
  <si>
    <t>Region 20 Online Webinar</t>
  </si>
  <si>
    <t>THS Adv. Sciences Equipment</t>
  </si>
  <si>
    <t>Flinn Scientific, Inc. Quote</t>
  </si>
  <si>
    <t>#230931</t>
  </si>
  <si>
    <t>FOUST, SHANNON</t>
  </si>
  <si>
    <t>BUSINESS OFFICE MATTERS</t>
  </si>
  <si>
    <t>HAND2MIND INC</t>
  </si>
  <si>
    <t>Warren - KPSF</t>
  </si>
  <si>
    <t>Snacks</t>
  </si>
  <si>
    <t>March 21- PK/HS Medial</t>
  </si>
  <si>
    <t>supplies-Nurse Kally</t>
  </si>
  <si>
    <t>NDCS P Hyatt Title I tutor</t>
  </si>
  <si>
    <t>timesheet for 3-2 through</t>
  </si>
  <si>
    <t>March 21 KPSF-Grant Stem</t>
  </si>
  <si>
    <t>Materias PK-Rios</t>
  </si>
  <si>
    <t>LONE STAR ATHLETIC EQUIPMENT</t>
  </si>
  <si>
    <t>Vaulting Pole</t>
  </si>
  <si>
    <t>Drug Screening - Due 4/9/2021</t>
  </si>
  <si>
    <t>PROTOCOLS FOR DIAGNOSTICIANS</t>
  </si>
  <si>
    <t>batteries</t>
  </si>
  <si>
    <t>PARCHMENT 24#</t>
  </si>
  <si>
    <t>OVERDRIVE INC.</t>
  </si>
  <si>
    <t>A Long Walk to Water e book</t>
  </si>
  <si>
    <t>for ELAR classes</t>
  </si>
  <si>
    <t>WORKSHOP - ROBINSON</t>
  </si>
  <si>
    <t>workshop jenna summers</t>
  </si>
  <si>
    <t>SUPPLIES/PARTS (KPSF -LOPEZ)</t>
  </si>
  <si>
    <t>SUPPLIES FOR ASSISTANT</t>
  </si>
  <si>
    <t>March 21 PK-HS office</t>
  </si>
  <si>
    <t>supplies S. Alejandro</t>
  </si>
  <si>
    <t>SYSCO FOOD SERVICE</t>
  </si>
  <si>
    <t>SERVICE 02/15/21-03/14/21</t>
  </si>
  <si>
    <t>HR Service Renewal 2020-21</t>
  </si>
  <si>
    <t>timesheet for 3-3 through</t>
  </si>
  <si>
    <t>03/04/21-04/03/21</t>
  </si>
  <si>
    <t>3/07/21-04/06/21</t>
  </si>
  <si>
    <t>PROTOCOLS FOR SPEECH THERAPY</t>
  </si>
  <si>
    <t>SERVICE 830 315 2617</t>
  </si>
  <si>
    <t>Nimitz 2nd Grade Science</t>
  </si>
  <si>
    <t>Spring Project 12 packets of</t>
  </si>
  <si>
    <t>Radish Seeds Order for Ann</t>
  </si>
  <si>
    <t>Schroeder</t>
  </si>
  <si>
    <t>GT Instructional Supplies</t>
  </si>
  <si>
    <t>Order for Melissa Martin</t>
  </si>
  <si>
    <t>Dept: CNA-S.Pintsch Purchase</t>
  </si>
  <si>
    <t>Date: 2/5/21</t>
  </si>
  <si>
    <t>Griffin - Reading Recovery</t>
  </si>
  <si>
    <t>689466333647 585965844689</t>
  </si>
  <si>
    <t>Stanard / Kinder 556895973388</t>
  </si>
  <si>
    <t>Lego Sets, Magnetic building</t>
  </si>
  <si>
    <t>blocks and tiles 855748556798</t>
  </si>
  <si>
    <t>track supplies 846768488564</t>
  </si>
  <si>
    <t>Kinder supplies 735493378789</t>
  </si>
  <si>
    <t>447435448476 445966575464</t>
  </si>
  <si>
    <t>SUPPLIES FOR BTW</t>
  </si>
  <si>
    <t>3rd Grade 979664959593</t>
  </si>
  <si>
    <t>469376857883 446335353787</t>
  </si>
  <si>
    <t>Thomas - KPSF 845656735969</t>
  </si>
  <si>
    <t>593634687648 459976874494</t>
  </si>
  <si>
    <t>Brown - KPSF</t>
  </si>
  <si>
    <t>Number of stars - Book</t>
  </si>
  <si>
    <t>Robinett - KPSF</t>
  </si>
  <si>
    <t>Califone - 3068-Style Headset</t>
  </si>
  <si>
    <t>w/Boom Mic (3068MUSB) - (10)</t>
  </si>
  <si>
    <t>headsets</t>
  </si>
  <si>
    <t>Classroom Supplies  KPSF -</t>
  </si>
  <si>
    <t>Compean</t>
  </si>
  <si>
    <t>5th Supplies 855745576649</t>
  </si>
  <si>
    <t>646646668455 483684436883</t>
  </si>
  <si>
    <t>473639695936 463579434735</t>
  </si>
  <si>
    <t>Counseling Supplies</t>
  </si>
  <si>
    <t>SUPPLIES FOR OT</t>
  </si>
  <si>
    <t>Classroom</t>
  </si>
  <si>
    <t>supplies-KPSF-KUEHLER</t>
  </si>
  <si>
    <t>SUPPLIES FOR SPEECH THERAPY</t>
  </si>
  <si>
    <t>CLASSROOM SUPPLIES -SES</t>
  </si>
  <si>
    <t>Number Talks Book</t>
  </si>
  <si>
    <t>Duckworth - KPSF</t>
  </si>
  <si>
    <t>Power Supply's for Desk Tops</t>
  </si>
  <si>
    <t>PENS, BOOKS AND IPAD CASES</t>
  </si>
  <si>
    <t>(KPSF - MCCRAE)</t>
  </si>
  <si>
    <t>Bush - KPSF</t>
  </si>
  <si>
    <t>Lamar Uni. Virtual Educator's</t>
  </si>
  <si>
    <t>Career Fair 4/15/2021</t>
  </si>
  <si>
    <t>(Handshake)</t>
  </si>
  <si>
    <t>acetylene tank fill up</t>
  </si>
  <si>
    <t>Softball T shirts</t>
  </si>
  <si>
    <t>CareerEco - Houston Area Job</t>
  </si>
  <si>
    <t>Fair 4/6/2021</t>
  </si>
  <si>
    <t>Professional Development</t>
  </si>
  <si>
    <t>Supplies Vendor: Dollar Tree</t>
  </si>
  <si>
    <t>Date: 2/10/21</t>
  </si>
  <si>
    <t>Stem Con</t>
  </si>
  <si>
    <t>THS - Cybersecurity Class</t>
  </si>
  <si>
    <t>Order for Lee Pool Vendor:</t>
  </si>
  <si>
    <t>Hak5 Wifi Pineapple Class</t>
  </si>
  <si>
    <t>Equipment Date of Purchase:</t>
  </si>
  <si>
    <t>THS Intro Culinary Class</t>
  </si>
  <si>
    <t>Class Supplies Vendor: HEB</t>
  </si>
  <si>
    <t>Date of Purchase: 1/28/21</t>
  </si>
  <si>
    <t>THS-Intro to Culinary Order</t>
  </si>
  <si>
    <t>for Amanda Sprayberry Vendor:</t>
  </si>
  <si>
    <t>HEB Class Project Supplies</t>
  </si>
  <si>
    <t>THS-Culinary 1 Order for</t>
  </si>
  <si>
    <t>Amanda Sprayberry Class</t>
  </si>
  <si>
    <t>Project Supplies Vendor: HEB</t>
  </si>
  <si>
    <t>Date: 2/9/21</t>
  </si>
  <si>
    <t>COURSE CATALOGS</t>
  </si>
  <si>
    <t>Post Cards (200 of 4)-</t>
  </si>
  <si>
    <t>Students Credits</t>
  </si>
  <si>
    <t>SPEECH ASSESS/EVAL</t>
  </si>
  <si>
    <t>THS Health Science Order for</t>
  </si>
  <si>
    <t>Sharon Pintsch 1-CNA Student</t>
  </si>
  <si>
    <t>Testing Date of Purchase:</t>
  </si>
  <si>
    <t>1967-001</t>
  </si>
  <si>
    <t>GT Testing Materials Shipment</t>
  </si>
  <si>
    <t>Vendor: UPS Date of Purchase:</t>
  </si>
  <si>
    <t>March 21 HS- Reimbursement/</t>
  </si>
  <si>
    <t>classroom supplies-L. Gongora</t>
  </si>
  <si>
    <t>UIL Concert and Sightreading</t>
  </si>
  <si>
    <t>for Honors and Symphonic</t>
  </si>
  <si>
    <t>Bands ($390.00 each)</t>
  </si>
  <si>
    <t>BT Wilson Campus 6th Grade</t>
  </si>
  <si>
    <t>ELAR  Observation and</t>
  </si>
  <si>
    <t>Co-teaching 2 days- Mar. 24 &amp;</t>
  </si>
  <si>
    <t>25 Inv #200902R</t>
  </si>
  <si>
    <t>Para Appreciation Day</t>
  </si>
  <si>
    <t>CERTIFIED WELDING AND TESTING CO.</t>
  </si>
  <si>
    <t>THS-Ag/Welding Tech Order for</t>
  </si>
  <si>
    <t>C. Callender Welding</t>
  </si>
  <si>
    <t>Certifications 18 students</t>
  </si>
  <si>
    <t>COOK, LYSLEE</t>
  </si>
  <si>
    <t>postage refund</t>
  </si>
  <si>
    <t>PETTY CASH</t>
  </si>
  <si>
    <t>MEAL - PARA PROFESSIONAL DAY</t>
  </si>
  <si>
    <t>Randee Storts - Reimbursement</t>
  </si>
  <si>
    <t>Student Credit by Exam 6</t>
  </si>
  <si>
    <t>subject tests order for M.</t>
  </si>
  <si>
    <t>Van Hoozer</t>
  </si>
  <si>
    <t>5th Grade Math Anglegs Class</t>
  </si>
  <si>
    <t>Pk 6 sets - 4 elem</t>
  </si>
  <si>
    <t>Plastic Food Containers for</t>
  </si>
  <si>
    <t>lounge and Board Meetings</t>
  </si>
  <si>
    <t>IDentoGo - Feb Services</t>
  </si>
  <si>
    <t>Visual Charts</t>
  </si>
  <si>
    <t>Monitoring February</t>
  </si>
  <si>
    <t>Services - 02/2021</t>
  </si>
  <si>
    <t>Pearson - GED Testing for</t>
  </si>
  <si>
    <t>HCHS Students</t>
  </si>
  <si>
    <t>TASRO Registration Order for</t>
  </si>
  <si>
    <t>Aaron Juarez Active Shooter</t>
  </si>
  <si>
    <t>Training Course 3/6/21 - Waco</t>
  </si>
  <si>
    <t>TX</t>
  </si>
  <si>
    <t>Support Secondary Inclusion &amp;</t>
  </si>
  <si>
    <t>ELAR Teachers 1 day-Mar. 26</t>
  </si>
  <si>
    <t>Inv #201012E</t>
  </si>
  <si>
    <t>Headphone jack</t>
  </si>
  <si>
    <t>DEWINNE EQUIPMENT CO.</t>
  </si>
  <si>
    <t>EXPLORE LEARNING LLC.</t>
  </si>
  <si>
    <t>SITE LICENSE FOR REFLEX MATH</t>
  </si>
  <si>
    <t>ESPED SUBSCRIPTION  RENEWAL</t>
  </si>
  <si>
    <t>G D CONCRETE</t>
  </si>
  <si>
    <t>GILBREATH, GARNET</t>
  </si>
  <si>
    <t>Tivy Golden Girls tryout</t>
  </si>
  <si>
    <t>judge</t>
  </si>
  <si>
    <t>STAAR REFRESHMENTS</t>
  </si>
  <si>
    <t>Band Supplies(mouthpieces)</t>
  </si>
  <si>
    <t>#1264567 &amp; #1263755</t>
  </si>
  <si>
    <t>Tivy BBB/BSB</t>
  </si>
  <si>
    <t>SUBSCRIPTION RENEWAL</t>
  </si>
  <si>
    <t>ThinkUp Math</t>
  </si>
  <si>
    <t>ThinkUp ELAR Bundle</t>
  </si>
  <si>
    <t>PATTERSON, KELLY</t>
  </si>
  <si>
    <t>Tryout Judge</t>
  </si>
  <si>
    <t>HPMS - CTE Dept Applied Eng.</t>
  </si>
  <si>
    <t>Tech Order for V. Rodriguez</t>
  </si>
  <si>
    <t>Class Project Materials Quote</t>
  </si>
  <si>
    <t>SG66937-1</t>
  </si>
  <si>
    <t>breakroom and office supplies</t>
  </si>
  <si>
    <t>REALITY WORKS</t>
  </si>
  <si>
    <t>THS-Health Science Tech Order</t>
  </si>
  <si>
    <t>for Sharon Pintsch Pressure</t>
  </si>
  <si>
    <t>Injury Simulation Kit for CNA</t>
  </si>
  <si>
    <t>Class Quote #102561</t>
  </si>
  <si>
    <t>2nd Supplies</t>
  </si>
  <si>
    <t>CONTRACTED SPEECH THERAPY</t>
  </si>
  <si>
    <t>Cogat Testing Scoring Grades</t>
  </si>
  <si>
    <t>6th-8th 30 tests Material</t>
  </si>
  <si>
    <t>#1483567</t>
  </si>
  <si>
    <t>SAVAGE, GAIL</t>
  </si>
  <si>
    <t>Golden Girls tryout judge</t>
  </si>
  <si>
    <t>SENOR WOOLY LLC</t>
  </si>
  <si>
    <t>Annual Subscription to Senor</t>
  </si>
  <si>
    <t>Wooly  For Spanish</t>
  </si>
  <si>
    <t>SERVPRO OF FLOWER MOUND</t>
  </si>
  <si>
    <t>sanitizing Football Pads</t>
  </si>
  <si>
    <t>SHAR PRODUCTS CO.</t>
  </si>
  <si>
    <t>Order for Orchestra Dept.</t>
  </si>
  <si>
    <t>K.Billingsley/P.Lee</t>
  </si>
  <si>
    <t>Instrument Cleaning and</t>
  </si>
  <si>
    <t>Maintenance Supplies</t>
  </si>
  <si>
    <t>Cisco SmartNet</t>
  </si>
  <si>
    <t>STRENGTH TRACKER</t>
  </si>
  <si>
    <t>renewal/Inv# 2021117</t>
  </si>
  <si>
    <t>Background checks - Feb</t>
  </si>
  <si>
    <t>TRESONA MULTIMEDIA LLC</t>
  </si>
  <si>
    <t>LICENSING/ARRANGEMENTS</t>
  </si>
  <si>
    <t>TESTING KIT</t>
  </si>
  <si>
    <t>April 21  HS-Reimbersement</t>
  </si>
  <si>
    <t>T-TESS- L. Gongora</t>
  </si>
  <si>
    <t>ECC K. Silerio mental Health</t>
  </si>
  <si>
    <t>consultant timesheet for 3-3</t>
  </si>
  <si>
    <t>through 3-12-2021</t>
  </si>
  <si>
    <t>March 21 time sheet for HS</t>
  </si>
  <si>
    <t>Mental Health Consultant-KS</t>
  </si>
  <si>
    <t>Kitchen Equipment and</t>
  </si>
  <si>
    <t>supplies 957983685537</t>
  </si>
  <si>
    <t>947938978786 885979839884</t>
  </si>
  <si>
    <t>839579757749 747344994557</t>
  </si>
  <si>
    <t>684665563896 677543896365</t>
  </si>
  <si>
    <t>644685568873 458994364788</t>
  </si>
  <si>
    <t>KPSF Grant J.Turner</t>
  </si>
  <si>
    <t>473793838894 437833659953</t>
  </si>
  <si>
    <t>HPMS-Investigating Careers</t>
  </si>
  <si>
    <t>Order for V. Rodriguez</t>
  </si>
  <si>
    <t>Classroom Materials and</t>
  </si>
  <si>
    <t>Supplies 848488356534</t>
  </si>
  <si>
    <t>golf equipment 939655495569</t>
  </si>
  <si>
    <t>454646685368 453534785684</t>
  </si>
  <si>
    <t>KPSF Instant Impact</t>
  </si>
  <si>
    <t>Sayer/Martin 775875779659</t>
  </si>
  <si>
    <t>754965386979 484748976658</t>
  </si>
  <si>
    <t>hoses and clamps.Omnia</t>
  </si>
  <si>
    <t>Partners.  Contract</t>
  </si>
  <si>
    <t>#R-TC-17006. Business</t>
  </si>
  <si>
    <t>Products &amp; Services.  Exp</t>
  </si>
  <si>
    <t>A. Cook Class Instruction</t>
  </si>
  <si>
    <t>KPSF Grant Russ</t>
  </si>
  <si>
    <t>Books</t>
  </si>
  <si>
    <t>THS Robotic Club Order for</t>
  </si>
  <si>
    <t>Carlos Lopez Club Materials</t>
  </si>
  <si>
    <t>and Supplies</t>
  </si>
  <si>
    <t>Dictionary</t>
  </si>
  <si>
    <t>velcro for VB</t>
  </si>
  <si>
    <t>technology dept supplies</t>
  </si>
  <si>
    <t>THS D. Yanez ESL</t>
  </si>
  <si>
    <t>headphones/dictionaries Omnia</t>
  </si>
  <si>
    <t>Contract R-TC-170006</t>
  </si>
  <si>
    <t>THS Foundation Cyber Sec</t>
  </si>
  <si>
    <t>Order for Lee Pool Ethernet</t>
  </si>
  <si>
    <t>Switch for Class Instruction</t>
  </si>
  <si>
    <t>THS AV/VideoPro Order for Lee</t>
  </si>
  <si>
    <t>Pool SD Memory Storage Cards</t>
  </si>
  <si>
    <t>Little Free Libraries</t>
  </si>
  <si>
    <t>Community Project Decals &amp;</t>
  </si>
  <si>
    <t>Stencils Inv#INV21-0333</t>
  </si>
  <si>
    <t>Improvement Plans Spanish</t>
  </si>
  <si>
    <t>Translation Services Quote</t>
  </si>
  <si>
    <t>#4026</t>
  </si>
  <si>
    <t>SUPPLIES FOR OFFICE STAFF AND</t>
  </si>
  <si>
    <t>FAMILIES</t>
  </si>
  <si>
    <t>monthly supply - Mar 2021</t>
  </si>
  <si>
    <t>OZARKA WATER DELIVERY 3/9/21</t>
  </si>
  <si>
    <t>ACCT#021390 INV#309010</t>
  </si>
  <si>
    <t>IPAD Battery</t>
  </si>
  <si>
    <t>BEGGIN, GLENN</t>
  </si>
  <si>
    <t>ANNOUNCER TIVY GIRLS SOCCER</t>
  </si>
  <si>
    <t>SEASON</t>
  </si>
  <si>
    <t>BETA TECHNOLOGY</t>
  </si>
  <si>
    <t>bus dome lights</t>
  </si>
  <si>
    <t>Attn: Heather Sanders</t>
  </si>
  <si>
    <t>CAROLINA BIOLOGICAL SUPPLY CO.</t>
  </si>
  <si>
    <t>SERVICE 02/10/21-03/10/21</t>
  </si>
  <si>
    <t>CPR/AED Instructor Review</t>
  </si>
  <si>
    <t>Service</t>
  </si>
  <si>
    <t>WATER AND RENTAL FEES</t>
  </si>
  <si>
    <t>WATER AND RENTAL</t>
  </si>
  <si>
    <t>Tivy Athletics Office</t>
  </si>
  <si>
    <t>DORIAN BUSINESS SYSTEMS INC</t>
  </si>
  <si>
    <t>TRAINING FOR AI TEACHER</t>
  </si>
  <si>
    <t>TRAINING FOR OT/PT</t>
  </si>
  <si>
    <t>April 21 HS Nutritionist time</t>
  </si>
  <si>
    <t>sheet JoAnn</t>
  </si>
  <si>
    <t>March 21 Time sheet for</t>
  </si>
  <si>
    <t>HS-Community Assesment/Brenda</t>
  </si>
  <si>
    <t>H.</t>
  </si>
  <si>
    <t>04/01/21-04/30/21</t>
  </si>
  <si>
    <t>4/1/21-04/30/21</t>
  </si>
  <si>
    <t>HPMS Orchestra Instrument</t>
  </si>
  <si>
    <t>Repair &amp; Maintenance Quote</t>
  </si>
  <si>
    <t>#3.12.21</t>
  </si>
  <si>
    <t>2/1/21-2/28/21</t>
  </si>
  <si>
    <t>Inv#2021MFCS00545</t>
  </si>
  <si>
    <t>NDCS P Hyatt Title I Tutor</t>
  </si>
  <si>
    <t>timesheet for 3-23 through</t>
  </si>
  <si>
    <t>2 HALF DAY CANINE DETECTION</t>
  </si>
  <si>
    <t>VISISTS</t>
  </si>
  <si>
    <t>Cancelled May Election -KISD</t>
  </si>
  <si>
    <t>Board</t>
  </si>
  <si>
    <t>Golden Girl T's</t>
  </si>
  <si>
    <t>HPMS Tennis</t>
  </si>
  <si>
    <t>Classified Ads - March</t>
  </si>
  <si>
    <t>Classified Ads - January 2021</t>
  </si>
  <si>
    <t>Job Fair Flyer - 2021</t>
  </si>
  <si>
    <t>RFCSP #2021-202 Phase 3 ADA</t>
  </si>
  <si>
    <t>and Drainage Improvement Pkg</t>
  </si>
  <si>
    <t>Classified Ads - February</t>
  </si>
  <si>
    <t>Required RFP posting</t>
  </si>
  <si>
    <t>Cleaning</t>
  </si>
  <si>
    <t>showerhead replacement</t>
  </si>
  <si>
    <t>TIMESHEET 03/02/21-03/31/21</t>
  </si>
  <si>
    <t>April 21 HS librarian time</t>
  </si>
  <si>
    <t>sheet -Michel</t>
  </si>
  <si>
    <t>MONOPRICE INC</t>
  </si>
  <si>
    <t>Ethernet Patch Cable - New</t>
  </si>
  <si>
    <t>HPMS - Bond Money</t>
  </si>
  <si>
    <t>MUSEUM OF WESTERN ART</t>
  </si>
  <si>
    <t>RENEWAL OF NEWS TO YOU</t>
  </si>
  <si>
    <t>SUBSCRIPTION</t>
  </si>
  <si>
    <t>RENEWAL DUES NURSE</t>
  </si>
  <si>
    <t>NATIONAL AWARDS INC./AATSP STORE</t>
  </si>
  <si>
    <t>CORDS</t>
  </si>
  <si>
    <t>SUBSCRIPTIONS FOR</t>
  </si>
  <si>
    <t>DIAGNOSTICIAN ASSESSMENT</t>
  </si>
  <si>
    <t>RECORDING AND REPORTING</t>
  </si>
  <si>
    <t>Charging Port</t>
  </si>
  <si>
    <t>POSTAGE MACHINE CENTRAL</t>
  </si>
  <si>
    <t>POSTAGE MACHINE LEASE- TAX</t>
  </si>
  <si>
    <t>POSTAGE MACHINE LEASE- THS</t>
  </si>
  <si>
    <t>RAILS RESTAURANT</t>
  </si>
  <si>
    <t>CATERING PROM</t>
  </si>
  <si>
    <t>ROBERTSON, GENA</t>
  </si>
  <si>
    <t>Reimbursement - Pizza Teacher</t>
  </si>
  <si>
    <t>Appreciation</t>
  </si>
  <si>
    <t>SCHOOL MATE</t>
  </si>
  <si>
    <t>Planners</t>
  </si>
  <si>
    <t>(4) WAP licenses</t>
  </si>
  <si>
    <t>Crystal Reports</t>
  </si>
  <si>
    <t>03/01/21-03/26/21</t>
  </si>
  <si>
    <t>Service Agreement for</t>
  </si>
  <si>
    <t>Employee Survey 2020-21</t>
  </si>
  <si>
    <t>HCHS Tull, Leah Social</t>
  </si>
  <si>
    <t>Workers timesheet 3-24</t>
  </si>
  <si>
    <t>through 4-1-21</t>
  </si>
  <si>
    <t>VAN HOOZER, MICHELLE</t>
  </si>
  <si>
    <t>VC VECTOR  CONCEPTS</t>
  </si>
  <si>
    <t>TIMESHEET 03/01/21-04/01/21</t>
  </si>
  <si>
    <t>Xerox leases - Feb 2021</t>
  </si>
  <si>
    <t>Texas Pro Sound &amp; Video - 1st</t>
  </si>
  <si>
    <t>Qtr 2021</t>
  </si>
  <si>
    <t>Consultant Services March</t>
  </si>
  <si>
    <t>MATERIALS AND SUPPLIES</t>
  </si>
  <si>
    <t>THS Orchestra  Order for Pat</t>
  </si>
  <si>
    <t>Lee State UIL Solo Contest 4</t>
  </si>
  <si>
    <t>entries Inv #21-76003</t>
  </si>
  <si>
    <t>Attn: Emily Durell/TRACK</t>
  </si>
  <si>
    <t>TRAINING FOR SPED DIRECTOR</t>
  </si>
  <si>
    <t>Teacher Leadership Academy</t>
  </si>
  <si>
    <t>Cohort 3 ESC #83573 Oct.</t>
  </si>
  <si>
    <t>2020-Mar. 2021</t>
  </si>
  <si>
    <t>ENVELOPES AND PASSES</t>
  </si>
  <si>
    <t>ID ZONE</t>
  </si>
  <si>
    <t>MILEAGE</t>
  </si>
  <si>
    <t>Jump drives for teachers and</t>
  </si>
  <si>
    <t>memory cards</t>
  </si>
  <si>
    <t>GT Testing CogAT Grades 1-8</t>
  </si>
  <si>
    <t>Scoring-2021</t>
  </si>
  <si>
    <t>PROJECTORS</t>
  </si>
  <si>
    <t>INVITATIONS</t>
  </si>
  <si>
    <t>SPORTS IMPORTS INC.</t>
  </si>
  <si>
    <t>quote# 56179</t>
  </si>
  <si>
    <t>Feb. 21 HS-Nutrition Lessons</t>
  </si>
  <si>
    <t>March 21 HS classroom</t>
  </si>
  <si>
    <t>March 21 PK Classroom</t>
  </si>
  <si>
    <t>TCDC March snack and supplies</t>
  </si>
  <si>
    <t>KPSF: ALONZO</t>
  </si>
  <si>
    <t>STAAR test training Teacher</t>
  </si>
  <si>
    <t>snacks</t>
  </si>
  <si>
    <t>supplies/Munoz</t>
  </si>
  <si>
    <t>VOCATIONAL GROCERIES</t>
  </si>
  <si>
    <t>SUPPLIES FOR TES INCENTIVE</t>
  </si>
  <si>
    <t>supplies-carlisle</t>
  </si>
  <si>
    <t>Infant Supplies - February</t>
  </si>
  <si>
    <t>SUPPLIES  638734748389</t>
  </si>
  <si>
    <t>Warren - KPSF 576376596939</t>
  </si>
  <si>
    <t>KPSF - Klein 998395375658</t>
  </si>
  <si>
    <t>SUPPLIES (KPSF - STURM)</t>
  </si>
  <si>
    <t>979463369774 965689758649</t>
  </si>
  <si>
    <t>865873775979 858393959596</t>
  </si>
  <si>
    <t>PT MEDICAL/HYGIENE SUPPLIES</t>
  </si>
  <si>
    <t>Volleyball order</t>
  </si>
  <si>
    <t>March 21 KPSF- HS Grant/</t>
  </si>
  <si>
    <t>Mendoza</t>
  </si>
  <si>
    <t>SUPPLIES  958943473936</t>
  </si>
  <si>
    <t>475376733754 469657595847</t>
  </si>
  <si>
    <t>468697694387 453388637387</t>
  </si>
  <si>
    <t>Office Supplies Coffee,</t>
  </si>
  <si>
    <t>forks, pencils, creamer</t>
  </si>
  <si>
    <t>DRAWING TABLET (KPSF -</t>
  </si>
  <si>
    <t>MCCRAE)</t>
  </si>
  <si>
    <t>tire repairs</t>
  </si>
  <si>
    <t>ACCO BRANDS DIRECT</t>
  </si>
  <si>
    <t>planner</t>
  </si>
  <si>
    <t>ARREDONDO ENTERTAINMENT</t>
  </si>
  <si>
    <t>SERVICE FEE</t>
  </si>
  <si>
    <t>REPAIR</t>
  </si>
  <si>
    <t>CONTRACT TUTOR TIMESHEET</t>
  </si>
  <si>
    <t>03/04/21-04/08/21</t>
  </si>
  <si>
    <t>WATER SERVICE TIVY</t>
  </si>
  <si>
    <t>03/01/21-04/1/21</t>
  </si>
  <si>
    <t>SERVICE 02/23/21-03/23/21</t>
  </si>
  <si>
    <t>College Board Membership Fee</t>
  </si>
  <si>
    <t>COMPUTERS</t>
  </si>
  <si>
    <t>HEAT &amp; TREAT OF SOUTH TEXAS LLC</t>
  </si>
  <si>
    <t>HEB Card Purchase Curr Dept</t>
  </si>
  <si>
    <t>April 21-HS Family meeting</t>
  </si>
  <si>
    <t>PARTS AND REPAIRS</t>
  </si>
  <si>
    <t>Medicaid/Shars Billings Mar</t>
  </si>
  <si>
    <t>1- Mar 31, 2021</t>
  </si>
  <si>
    <t>INV#2021MFCS00670</t>
  </si>
  <si>
    <t>Elem and Middle School</t>
  </si>
  <si>
    <t>Orchestra Music Order for K.</t>
  </si>
  <si>
    <t>Billingsley Cart #43071519</t>
  </si>
  <si>
    <t>air brake lines</t>
  </si>
  <si>
    <t>CONTRACTED SERVICES VI</t>
  </si>
  <si>
    <t>Christmas Door decor</t>
  </si>
  <si>
    <t>award/incentive</t>
  </si>
  <si>
    <t>03/1/21-03/31/21</t>
  </si>
  <si>
    <t>C. Callender Griding Wheels</t>
  </si>
  <si>
    <t>and Shop Supplies</t>
  </si>
  <si>
    <t>CONTRACTED SERVICES- MENTOR</t>
  </si>
  <si>
    <t>PINS</t>
  </si>
  <si>
    <t>PANORAMA EDUCATION INC.</t>
  </si>
  <si>
    <t>District-wide SEL survey</t>
  </si>
  <si>
    <t>system with support; Year 1</t>
  </si>
  <si>
    <t>Partnership Agreement</t>
  </si>
  <si>
    <t>CONTRACTED SERVICES PARENT</t>
  </si>
  <si>
    <t>CONTRACTED SERVICES- SPEECH</t>
  </si>
  <si>
    <t>THERAPY - PRIVATE SCHOOLS</t>
  </si>
  <si>
    <t>SPEECH THERAPY</t>
  </si>
  <si>
    <t>Carlos Lopez Club Equipment</t>
  </si>
  <si>
    <t>SATTERFIELD&amp;PONTIKES CONSTRUCTION</t>
  </si>
  <si>
    <t>03/03/21-03/31/21</t>
  </si>
  <si>
    <t>TRANSFINDER</t>
  </si>
  <si>
    <t>Annual technical support</t>
  </si>
  <si>
    <t>THS-ORCHESTRA Order for Pat</t>
  </si>
  <si>
    <t>Lee 926-String Orch Sr</t>
  </si>
  <si>
    <t>Varsity</t>
  </si>
  <si>
    <t>Boy's &amp; Advanced Girls choirs</t>
  </si>
  <si>
    <t>UIL Fees</t>
  </si>
  <si>
    <t>April 21-PK/HS Air Service</t>
  </si>
  <si>
    <t>Mist SA</t>
  </si>
  <si>
    <t>US GAMES</t>
  </si>
  <si>
    <t>FitnessGram 7 campus licenses</t>
  </si>
  <si>
    <t>2021-2022 Quote #2164900</t>
  </si>
  <si>
    <t>VATAT</t>
  </si>
  <si>
    <t>VATAT Membership Dues</t>
  </si>
  <si>
    <t>2021-20211 Cody Callender</t>
  </si>
  <si>
    <t>Caitlyn Harris</t>
  </si>
  <si>
    <t>April 21-HS Instructional</t>
  </si>
  <si>
    <t>Coach time sheet /Washburn</t>
  </si>
  <si>
    <t>04/01/21-04/31/21</t>
  </si>
  <si>
    <t>SERVICE 04/01/21-04/31/21 FOR</t>
  </si>
  <si>
    <t>04/04/21-05/03/21</t>
  </si>
  <si>
    <t>FIBER 20 SERVICE (APRIL 2021)</t>
  </si>
  <si>
    <t>Shoe Tags</t>
  </si>
  <si>
    <t>SCHOOL SPECIALTY INC</t>
  </si>
  <si>
    <t>Marcum KPSF Grant</t>
  </si>
  <si>
    <t>SANCHEZ, GILBERT</t>
  </si>
  <si>
    <t>band Pre UIL Judge/Clinician</t>
  </si>
  <si>
    <t>UIL FEES</t>
  </si>
  <si>
    <t>UT AUSTIN</t>
  </si>
  <si>
    <t>SOCIAL WORKER TRAINING</t>
  </si>
  <si>
    <t>VIRIDIAN DESIGN STUDIO INC.</t>
  </si>
  <si>
    <t>AC compressor</t>
  </si>
  <si>
    <t>IPADS, LICENSES AND APPS</t>
  </si>
  <si>
    <t>(KPSF GRANT -MCCRAE)</t>
  </si>
  <si>
    <t>for HCHS (March)</t>
  </si>
  <si>
    <t>ELAR Class Observation and</t>
  </si>
  <si>
    <t>Coaching 2 days-3/31 &amp; 4/1</t>
  </si>
  <si>
    <t>Inv #200902S</t>
  </si>
  <si>
    <t>CLARKE DISTRIBUTING CO.</t>
  </si>
  <si>
    <t>HPMS athletic equipment</t>
  </si>
  <si>
    <t>EOC Testing Breakfast for</t>
  </si>
  <si>
    <t>Students week of April 5-9</t>
  </si>
  <si>
    <t>E-CONOLIGHT</t>
  </si>
  <si>
    <t>ENGLAND, SILVIA</t>
  </si>
  <si>
    <t>April 21 PK</t>
  </si>
  <si>
    <t>reimbursement-England</t>
  </si>
  <si>
    <t>ESC REGION 13</t>
  </si>
  <si>
    <t>Instructional Technology</t>
  </si>
  <si>
    <t>Coaching Institute  Jim</t>
  </si>
  <si>
    <t>Knight Training 5 sessions-</t>
  </si>
  <si>
    <t>Session #FA2043254 5 IT</t>
  </si>
  <si>
    <t>specialist staff Oct. 2020 -</t>
  </si>
  <si>
    <t>April, 2021</t>
  </si>
  <si>
    <t>FORTRESS SOFTWARE INC.</t>
  </si>
  <si>
    <t>ORCHESTRA SHIRTS</t>
  </si>
  <si>
    <t>Orchestra T-shirts</t>
  </si>
  <si>
    <t>Band Polos</t>
  </si>
  <si>
    <t>Band Uniforms</t>
  </si>
  <si>
    <t>UIL Invoice 2021 Shipping of</t>
  </si>
  <si>
    <t>Awards</t>
  </si>
  <si>
    <t>#9 WINDOW ENVELOPES</t>
  </si>
  <si>
    <t>Name Badge for Tana Althaus</t>
  </si>
  <si>
    <t>JROTC DOG TAGS INC.</t>
  </si>
  <si>
    <t>JROTC Medallions and Stoles</t>
  </si>
  <si>
    <t>(Graduation)</t>
  </si>
  <si>
    <t>KISD ACTIVITY PETTY CASH - HPMS</t>
  </si>
  <si>
    <t>KISD G.O. PETTY CASH - TALLY</t>
  </si>
  <si>
    <t>LAZY HILLS RETREAT &amp; CONFERENCE CENTER</t>
  </si>
  <si>
    <t>RENTAL FEES</t>
  </si>
  <si>
    <t>LOOKOUT BOOKS</t>
  </si>
  <si>
    <t>BOOKS - LIBRARY</t>
  </si>
  <si>
    <t>MCCOURT MANUFACTURING</t>
  </si>
  <si>
    <t>Chairs for graduation</t>
  </si>
  <si>
    <t>MIDAMERICA BOOKS</t>
  </si>
  <si>
    <t>Art Supplies  KPSF Instant</t>
  </si>
  <si>
    <t>Impact Grant</t>
  </si>
  <si>
    <t>REIMBURSEMENT FOR WORKSHOP</t>
  </si>
  <si>
    <t>Living Science Order Starkey</t>
  </si>
  <si>
    <t>Elementary Order for Hailey</t>
  </si>
  <si>
    <t>Mohnke Green Tree Frog Inv#8</t>
  </si>
  <si>
    <t>Office Supplies and Break</t>
  </si>
  <si>
    <t>Room Supplies</t>
  </si>
  <si>
    <t>PROMAXIMA MANUFACTURING INC.</t>
  </si>
  <si>
    <t>Raptor Supplies</t>
  </si>
  <si>
    <t>lubricant</t>
  </si>
  <si>
    <t>SCHREINER UNIVERSITY</t>
  </si>
  <si>
    <t>Adjunct Professor Services</t>
  </si>
  <si>
    <t>THS Dual Credit Course Bio</t>
  </si>
  <si>
    <t>2301 and Bio 2102 A. Sralla</t>
  </si>
  <si>
    <t>Instructor 2020-2021 yr</t>
  </si>
  <si>
    <t>Tablet and Keyboard  for</t>
  </si>
  <si>
    <t>Board Members</t>
  </si>
  <si>
    <t>Policy service subscription</t>
  </si>
  <si>
    <t>for 09/1/2020-08/31/2021</t>
  </si>
  <si>
    <t>TASRO</t>
  </si>
  <si>
    <t>TASRO - School Safety</t>
  </si>
  <si>
    <t>Conference for SRO's - Paul</t>
  </si>
  <si>
    <t>Gonzales TIVY HS</t>
  </si>
  <si>
    <t>TEMPLETON, MONICA</t>
  </si>
  <si>
    <t>REISSUE CHECK FOR VOIDED</t>
  </si>
  <si>
    <t>CHECK 103133- 9/22/20</t>
  </si>
  <si>
    <t>BACKGROUND CHECK</t>
  </si>
  <si>
    <t>Inv. 101859</t>
  </si>
  <si>
    <t>Flooring for DES</t>
  </si>
  <si>
    <t>JROTC "Top Staff" Dinner - 24</t>
  </si>
  <si>
    <t>April 2021 at Billy Jeans</t>
  </si>
  <si>
    <t>Gas Purchase CNA Student</t>
  </si>
  <si>
    <t>Certification Test Date:</t>
  </si>
  <si>
    <t>3/11/12 Purchased by:</t>
  </si>
  <si>
    <t>S.Pintsch</t>
  </si>
  <si>
    <t>ENVELOPES, ADDRESSED</t>
  </si>
  <si>
    <t>April 21 HS Reimbusement for</t>
  </si>
  <si>
    <t>Headphone jack repair</t>
  </si>
  <si>
    <t>window latches</t>
  </si>
  <si>
    <t>SERVICE 03/04/21-04/01/21</t>
  </si>
  <si>
    <t>COCKRILL, LEIGH</t>
  </si>
  <si>
    <t>TIVY HS PROM SECURITY 4/17/21</t>
  </si>
  <si>
    <t>TIVY PROM SECURITY 04/17/21</t>
  </si>
  <si>
    <t>April 21 HS-Policy council</t>
  </si>
  <si>
    <t>meeting supplies/SA</t>
  </si>
  <si>
    <t>HEXCO INC</t>
  </si>
  <si>
    <t>NDCS P. Hyatt Title I tutor</t>
  </si>
  <si>
    <t>timesheet for 4-6 through</t>
  </si>
  <si>
    <t>Dell Lattitude Touchpad</t>
  </si>
  <si>
    <t>Keyboard Assembly Back</t>
  </si>
  <si>
    <t>SANCHEZ, CLAUDIA</t>
  </si>
  <si>
    <t>SERVICE 3/15/20-4/14/21</t>
  </si>
  <si>
    <t>TEJEDA, LOAMMI</t>
  </si>
  <si>
    <t>TIVY HS PROM SECURITY</t>
  </si>
  <si>
    <t>Motorola product</t>
  </si>
  <si>
    <t>BRITT, THERESA</t>
  </si>
  <si>
    <t>Violin For UIL, 2 Pieces</t>
  </si>
  <si>
    <t>rehearsal, performance</t>
  </si>
  <si>
    <t>MARCH</t>
  </si>
  <si>
    <t>BREAKFAST</t>
  </si>
  <si>
    <t>FOOD</t>
  </si>
  <si>
    <t>Cohort 2 -Year 2 ESC #89009</t>
  </si>
  <si>
    <t>Nov. 17, 2020 &amp; Feb. 23, 2021</t>
  </si>
  <si>
    <t>Alamo FLL Championship DES- 1</t>
  </si>
  <si>
    <t>Team HPMS - 2 Teams</t>
  </si>
  <si>
    <t>GREEN, BARBARA</t>
  </si>
  <si>
    <t>CONTRACTED SERVICES-EVALS</t>
  </si>
  <si>
    <t>TIMESHEET 02/02/21-03/23/21</t>
  </si>
  <si>
    <t>Teacher appreciation</t>
  </si>
  <si>
    <t>THE INSTRUMENTALIST CO.</t>
  </si>
  <si>
    <t>AWARDS</t>
  </si>
  <si>
    <t>invoice 22000813</t>
  </si>
  <si>
    <t>UIL Recordings</t>
  </si>
  <si>
    <t>UIL Sound Recordings for 2</t>
  </si>
  <si>
    <t>Choirs</t>
  </si>
  <si>
    <t>MATTESON, SUSAN</t>
  </si>
  <si>
    <t>UIL Flautist, rehearsal and</t>
  </si>
  <si>
    <t>concert</t>
  </si>
  <si>
    <t>PRUFROCK PRESS</t>
  </si>
  <si>
    <t>Hope Teacher Rating Scale</t>
  </si>
  <si>
    <t>Manual-Product Code 4522</t>
  </si>
  <si>
    <t>order for GT Challenge Lab</t>
  </si>
  <si>
    <t>Teachers - 5 books Order</t>
  </si>
  <si>
    <t>#70792</t>
  </si>
  <si>
    <t>Robotic Shirts</t>
  </si>
  <si>
    <t>Instrument repairs Invoice</t>
  </si>
  <si>
    <t>#971963 and #709600</t>
  </si>
  <si>
    <t>SCHOLASTIC INC.</t>
  </si>
  <si>
    <t>BOOK FAIR</t>
  </si>
  <si>
    <t>Teacher Download - Butler</t>
  </si>
  <si>
    <t>Teacher Download(s)</t>
  </si>
  <si>
    <t>Retrieval - March</t>
  </si>
  <si>
    <t>TEXAS SCHOOL SAFETY CENTER</t>
  </si>
  <si>
    <t>2021 Virtual Texas School</t>
  </si>
  <si>
    <t>Safety Conference - (Paul</t>
  </si>
  <si>
    <t>-THS, Aaron- HMPS)</t>
  </si>
  <si>
    <t>timesheet 4-12 through</t>
  </si>
  <si>
    <t>Reimbursement for Conference</t>
  </si>
  <si>
    <t>to Leah Tull - Feb 25 &amp; 26,</t>
  </si>
  <si>
    <t>THS Orchestra Non Varsity</t>
  </si>
  <si>
    <t>String Orchestra Contest Fee</t>
  </si>
  <si>
    <t>Quote # 0040026927</t>
  </si>
  <si>
    <t>Music Supplies - Crittenden</t>
  </si>
  <si>
    <t>THS Construction Tech Order</t>
  </si>
  <si>
    <t>for Reece Zunker and K.</t>
  </si>
  <si>
    <t>Kniffen Class Instruction</t>
  </si>
  <si>
    <t>Supplies and Equipment Date</t>
  </si>
  <si>
    <t>of Purchase: 3/30/21</t>
  </si>
  <si>
    <t>SUPPLY 664853985887</t>
  </si>
  <si>
    <t>554458657683 479746743567</t>
  </si>
  <si>
    <t>Nurse appreciation</t>
  </si>
  <si>
    <t>754549388758 578796367646</t>
  </si>
  <si>
    <t>Supplies 667546397988</t>
  </si>
  <si>
    <t>April 21 PK-HS Office</t>
  </si>
  <si>
    <t>supplies-SA</t>
  </si>
  <si>
    <t>A.Burley KPSF Grant</t>
  </si>
  <si>
    <t>898558968576 584639886958</t>
  </si>
  <si>
    <t>Nichols - KPSF Campus -</t>
  </si>
  <si>
    <t>Speakers 567374475945</t>
  </si>
  <si>
    <t>COUNSELING SUPPLIES</t>
  </si>
  <si>
    <t>743938764864 737364353883</t>
  </si>
  <si>
    <t>supplies 479837899586</t>
  </si>
  <si>
    <t>887654386966 573453636485</t>
  </si>
  <si>
    <t>Supplies 835886393985</t>
  </si>
  <si>
    <t>Science Instruction Class</t>
  </si>
  <si>
    <t>Supplies order for  Tammy</t>
  </si>
  <si>
    <t>Gonzalez DES 585388945445</t>
  </si>
  <si>
    <t>497773574574 465439768954</t>
  </si>
  <si>
    <t>April 21 PK- HS Classroom</t>
  </si>
  <si>
    <t>supplies-LG 989698347333</t>
  </si>
  <si>
    <t>689533939543 457643397766</t>
  </si>
  <si>
    <t>- KPSF - GEBHARD 798688798994</t>
  </si>
  <si>
    <t>578989538884 439659978548</t>
  </si>
  <si>
    <t>March 21 PK-HS Classroom</t>
  </si>
  <si>
    <t>supplies 838477964767</t>
  </si>
  <si>
    <t>469536463534 438337544957</t>
  </si>
  <si>
    <t>April 21-PK-HS Classroom</t>
  </si>
  <si>
    <t>supplies LG 468895387356</t>
  </si>
  <si>
    <t>447946739549 437934367673</t>
  </si>
  <si>
    <t>SUPPLIES  885577584337</t>
  </si>
  <si>
    <t>598445838387 445338556937</t>
  </si>
  <si>
    <t>CLASSROOM SUPPLIES- BTW</t>
  </si>
  <si>
    <t>CAMPUS SUPPLIES 835359886749</t>
  </si>
  <si>
    <t>684659884433 444975386699</t>
  </si>
  <si>
    <t>THS Health Science Tech</t>
  </si>
  <si>
    <t>Supplies for CNA, EKG and BLS</t>
  </si>
  <si>
    <t>Classes 967994848333</t>
  </si>
  <si>
    <t>965933759337 659388886936</t>
  </si>
  <si>
    <t>THS AV/Media Technology Order</t>
  </si>
  <si>
    <t>for Lee Pool Classroom</t>
  </si>
  <si>
    <t>Equipment for Student</t>
  </si>
  <si>
    <t>Certifications 584753776737</t>
  </si>
  <si>
    <t>583543599458 469534778366</t>
  </si>
  <si>
    <t>CLASSROOM SUPPLIES- DES</t>
  </si>
  <si>
    <t>Nurses supply</t>
  </si>
  <si>
    <t>supplies for STEM</t>
  </si>
  <si>
    <t>classes-kpsf/rodriguez</t>
  </si>
  <si>
    <t>(KPSF-BURCHERS)</t>
  </si>
  <si>
    <t>Kinder Supplies - Thomas</t>
  </si>
  <si>
    <t>medical supplies</t>
  </si>
  <si>
    <t>THS Culinary Arts Dept Order</t>
  </si>
  <si>
    <t>for Mario Estrada Student</t>
  </si>
  <si>
    <t>Food Safety Gloves and</t>
  </si>
  <si>
    <t>Hairnets 935986836948</t>
  </si>
  <si>
    <t>866356676438 556556585664</t>
  </si>
  <si>
    <t>546777895744 454476734545</t>
  </si>
  <si>
    <t>Nursing Supplies 974494547769</t>
  </si>
  <si>
    <t>473785886937 464777765349</t>
  </si>
  <si>
    <t>455989634743 444345957986</t>
  </si>
  <si>
    <t>OT EQUIPMENT</t>
  </si>
  <si>
    <t>2nd Grade Supplies - Peschel</t>
  </si>
  <si>
    <t>April 21-KPSF/HS-Rowan OSMO</t>
  </si>
  <si>
    <t>for I-pads</t>
  </si>
  <si>
    <t>Screen</t>
  </si>
  <si>
    <t>Headsets for testing</t>
  </si>
  <si>
    <t>5th Grade Supplies - Butler</t>
  </si>
  <si>
    <t>tech dept supplies/THS Camera</t>
  </si>
  <si>
    <t>project</t>
  </si>
  <si>
    <t>April 21-KPSF Grant</t>
  </si>
  <si>
    <t>HS-Williams</t>
  </si>
  <si>
    <t>THS Audio Visual Tech Order</t>
  </si>
  <si>
    <t>for Lee Pool Video Recording</t>
  </si>
  <si>
    <t>Equipment</t>
  </si>
  <si>
    <t>THS-Culinary I &amp; II  Order</t>
  </si>
  <si>
    <t>for Mario Estrada Class</t>
  </si>
  <si>
    <t>Equipment Food Handler Gloves</t>
  </si>
  <si>
    <t>THS - AV/Industry Tech Order</t>
  </si>
  <si>
    <t>for Lee Pool Student Drawing</t>
  </si>
  <si>
    <t>Tablets for Animation Class</t>
  </si>
  <si>
    <t>ACCOUNT 00177999-9  SERVICE</t>
  </si>
  <si>
    <t>2/20/21-03/19/21</t>
  </si>
  <si>
    <t>Feb.21 PK-HS Classroom</t>
  </si>
  <si>
    <t>supplies/ L.G.</t>
  </si>
  <si>
    <t>Winter book order</t>
  </si>
  <si>
    <t>reconditioning</t>
  </si>
  <si>
    <t>THS Audio/Video Production</t>
  </si>
  <si>
    <t>Order for Lee Pool BOYA</t>
  </si>
  <si>
    <t>Microphone Vendor: B&amp;H Foto &amp;</t>
  </si>
  <si>
    <t>Electronics Date of Purchase:</t>
  </si>
  <si>
    <t>THS-Aviation Class Order for</t>
  </si>
  <si>
    <t>C. Cook Class Instruction</t>
  </si>
  <si>
    <t>Equipment and Supplies</t>
  </si>
  <si>
    <t>Vendor: Flite Test Store Date</t>
  </si>
  <si>
    <t>of Purchase: 3/26/21</t>
  </si>
  <si>
    <t>THS-Culinary I Order for</t>
  </si>
  <si>
    <t>Date of Purchase: 3-2-21</t>
  </si>
  <si>
    <t>THS-Intro Culinary order for</t>
  </si>
  <si>
    <t>A.Sprayberry Class Project</t>
  </si>
  <si>
    <t>Supplies Vendor: HEB Date of</t>
  </si>
  <si>
    <t>Purchase: 3-23-21</t>
  </si>
  <si>
    <t>THS-Culinary Arts Order for</t>
  </si>
  <si>
    <t>Mario Estrada Class Project</t>
  </si>
  <si>
    <t>Purchase: 3/2/21</t>
  </si>
  <si>
    <t>scanner</t>
  </si>
  <si>
    <t>Adv Academic/GT Kodaly</t>
  </si>
  <si>
    <t>Training - Virtual Alysse</t>
  </si>
  <si>
    <t>O'Brien June 21-July 2, 2021</t>
  </si>
  <si>
    <t>Vendor: Midwestern State Univ</t>
  </si>
  <si>
    <t>Date of Purchase: 3/11/2021</t>
  </si>
  <si>
    <t>LEADERSHIP SHIRTS</t>
  </si>
  <si>
    <t>Schlotzsky's - Elementary</t>
  </si>
  <si>
    <t>Interviews 3-4-2021</t>
  </si>
  <si>
    <t>Online STEM Conference</t>
  </si>
  <si>
    <t>SUPPLIES AND TEACHING</t>
  </si>
  <si>
    <t>MATERIALS - KPSF GRANT - DEAN</t>
  </si>
  <si>
    <t>SPEECH EVAL ASSESS</t>
  </si>
  <si>
    <t>GT Testing Document Shipment</t>
  </si>
  <si>
    <t>Vendor:  UPS Date: 3/11/21</t>
  </si>
  <si>
    <t>KPSF Grant Russ Walmart.com</t>
  </si>
  <si>
    <t>tech dept/Prime renewal</t>
  </si>
  <si>
    <t>Pearson - HCHS GED Tests for</t>
  </si>
  <si>
    <t>March Statement of JP Morgan</t>
  </si>
  <si>
    <t>IndenToGo - March 2021</t>
  </si>
  <si>
    <t>zoom Services Renewal - Dr.</t>
  </si>
  <si>
    <t>Foust</t>
  </si>
  <si>
    <t>STAFF INCENTIVE, REFRESHMENTS</t>
  </si>
  <si>
    <t>SUPPLIES (KPSF - GOODWYN)</t>
  </si>
  <si>
    <t>VOCATIONAL GROCERIES FOR TWO</t>
  </si>
  <si>
    <t>WEEKS 2/9/2021</t>
  </si>
  <si>
    <t>TCDC April Supplies</t>
  </si>
  <si>
    <t>Classroom Incentive</t>
  </si>
  <si>
    <t>SUPPLIES PROM</t>
  </si>
  <si>
    <t>April 21 HS-Classroom</t>
  </si>
  <si>
    <t>March 21 HS Classroom</t>
  </si>
  <si>
    <t>Infant Supplies - March</t>
  </si>
  <si>
    <t>CLOTHING - CLINIC -</t>
  </si>
  <si>
    <t>Twos Supplies - March</t>
  </si>
  <si>
    <t>March 21 HS-Classroom</t>
  </si>
  <si>
    <t>supplies-Munoz</t>
  </si>
  <si>
    <t>Supplies     Wentrcek</t>
  </si>
  <si>
    <t>April 21 PK Classroom</t>
  </si>
  <si>
    <t>Threes Supplies - March</t>
  </si>
  <si>
    <t>supplies-11-A/Floyd</t>
  </si>
  <si>
    <t>parts #37</t>
  </si>
  <si>
    <t>alignment</t>
  </si>
  <si>
    <t>Radio Equipment</t>
  </si>
  <si>
    <t>monthly radio usage.</t>
  </si>
  <si>
    <t>medical/training supplies</t>
  </si>
  <si>
    <t>monthly supply - Apr 2021</t>
  </si>
  <si>
    <t>ARBOR SCIENTIFIC</t>
  </si>
  <si>
    <t>MATERIALS AND SUPPLIES (KPSF</t>
  </si>
  <si>
    <t>- DUNIGAN)</t>
  </si>
  <si>
    <t>ELAR Observations &amp; Coaching</t>
  </si>
  <si>
    <t>3 days-4/14, 21, 28</t>
  </si>
  <si>
    <t>Inv#200902T</t>
  </si>
  <si>
    <t>K-2 Teacher PD Literacy</t>
  </si>
  <si>
    <t>Overview 4 days Apr 13, 20-22</t>
  </si>
  <si>
    <t>Inv#210413A</t>
  </si>
  <si>
    <t>Ipad Battery</t>
  </si>
  <si>
    <t>BIVONE, MELANIE</t>
  </si>
  <si>
    <t>dance judge</t>
  </si>
  <si>
    <t>seat cushions</t>
  </si>
  <si>
    <t>Complete Color Toner Set</t>
  </si>
  <si>
    <t>CICI'S PIZZA</t>
  </si>
  <si>
    <t>May 21 PK/HS Teacher</t>
  </si>
  <si>
    <t>appreciation week supplies/SA</t>
  </si>
  <si>
    <t>THS - SAT Test Spring Makeup</t>
  </si>
  <si>
    <t>Test Mar. 24, 2021</t>
  </si>
  <si>
    <t>Inv#ES00027500</t>
  </si>
  <si>
    <t>THS-SAT Testing Spring 2021</t>
  </si>
  <si>
    <t>Mar. 3, 2021 Inv#ES00025321</t>
  </si>
  <si>
    <t>Service (May)</t>
  </si>
  <si>
    <t>DRAMATIC PUBLISHING</t>
  </si>
  <si>
    <t>Theatre Scripts</t>
  </si>
  <si>
    <t>quote# QS11942</t>
  </si>
  <si>
    <t>FIRST BOOK</t>
  </si>
  <si>
    <t>Books for ELAR Classes</t>
  </si>
  <si>
    <t>FUN AND FUNCTION</t>
  </si>
  <si>
    <t>CLASSROOM SUPPLIES - BTW</t>
  </si>
  <si>
    <t>04/01/21-04/29/21</t>
  </si>
  <si>
    <t>April 21 HS-Policy Council</t>
  </si>
  <si>
    <t>NDCS P. Hyatt Title I Tutor</t>
  </si>
  <si>
    <t>timesheet 4-20 through</t>
  </si>
  <si>
    <t>2 HALF DAY VISITS</t>
  </si>
  <si>
    <t>JONES SCHOOL SUPPLY CO</t>
  </si>
  <si>
    <t>Mustang Pin</t>
  </si>
  <si>
    <t>04/05/21-04/29/21</t>
  </si>
  <si>
    <t>THS Orchestra Order for Pat</t>
  </si>
  <si>
    <t>Lee Audio &amp; Video Recording 2</t>
  </si>
  <si>
    <t>UIL Contests Quote # 4.1.21</t>
  </si>
  <si>
    <t>04/16/21-04/28/21</t>
  </si>
  <si>
    <t>Living Science Order Tally</t>
  </si>
  <si>
    <t>Elementary Order for H.</t>
  </si>
  <si>
    <t>Miller Reptile/Animal Use 1</t>
  </si>
  <si>
    <t>wk-May 3-7 Inv#09</t>
  </si>
  <si>
    <t>STYLUS PENS</t>
  </si>
  <si>
    <t>Student keyboard laptop</t>
  </si>
  <si>
    <t>PASCO SCIENTIFIC</t>
  </si>
  <si>
    <t>(KPSF-DUNIGAN)</t>
  </si>
  <si>
    <t>GT Testing Materials Home</t>
  </si>
  <si>
    <t>Rating Scales 9 packages of</t>
  </si>
  <si>
    <t>25 forms</t>
  </si>
  <si>
    <t>Badges</t>
  </si>
  <si>
    <t>engine oil &amp; transmission</t>
  </si>
  <si>
    <t>fluid</t>
  </si>
  <si>
    <t>TIMESHEET 04/10/21-04/23/21</t>
  </si>
  <si>
    <t>Scope Magazine for ELAR</t>
  </si>
  <si>
    <t>Books for ELAR</t>
  </si>
  <si>
    <t>SHI - Licenses for camera</t>
  </si>
  <si>
    <t>software at THS for switches.</t>
  </si>
  <si>
    <t>Projector(s)</t>
  </si>
  <si>
    <t>April 21 - HS-Time sheet for</t>
  </si>
  <si>
    <t>Kimberlee Silerio</t>
  </si>
  <si>
    <t>04/05/21-04/30/21</t>
  </si>
  <si>
    <t>TABC</t>
  </si>
  <si>
    <t>Kerrville/Tivy</t>
  </si>
  <si>
    <t>Dues/registration</t>
  </si>
  <si>
    <t>TES G. Robertson TEPSA</t>
  </si>
  <si>
    <t>Registration Summer 2021</t>
  </si>
  <si>
    <t>NES J. Johnson TEPSA</t>
  </si>
  <si>
    <t>NES E. Ramirez TEPSA</t>
  </si>
  <si>
    <t>DES A. Billeiter TEPSA</t>
  </si>
  <si>
    <t>SES J. Wentrcek TEPSA</t>
  </si>
  <si>
    <t>TEXAS HIGH SCHOOL COACHES ASSOC</t>
  </si>
  <si>
    <t>dues/registration</t>
  </si>
  <si>
    <t>REIMBURSEMENT FOR SOCIAL</t>
  </si>
  <si>
    <t>WORKER</t>
  </si>
  <si>
    <t>UNIVERSITY OF TEXAS AT AUSTIN ONRAMPS</t>
  </si>
  <si>
    <t>UT Austin OnRamps Tivy HS</t>
  </si>
  <si>
    <t>Fall/Spring 2020-2021</t>
  </si>
  <si>
    <t>Inv#1573</t>
  </si>
  <si>
    <t>04/5/21-04/28/21</t>
  </si>
  <si>
    <t>TIMESHEET 04/05/21-04/29/21</t>
  </si>
  <si>
    <t>dance team judge</t>
  </si>
  <si>
    <t>WALKIE BATTERY</t>
  </si>
  <si>
    <t>air dryers</t>
  </si>
  <si>
    <t>tech dept/phone system</t>
  </si>
  <si>
    <t>license renewal</t>
  </si>
  <si>
    <t>Pat Burns Contract Srvs</t>
  </si>
  <si>
    <t>BUSH, KENNA</t>
  </si>
  <si>
    <t>Bush Reimbursement</t>
  </si>
  <si>
    <t>CARTE WHEELS CATERERS</t>
  </si>
  <si>
    <t>CATHOLIC CHARITIES ARCHDIOCESE SAN ANTONIO</t>
  </si>
  <si>
    <t>CONTRACT SERVICES -</t>
  </si>
  <si>
    <t>VIATNAMESE TRANSLATOR</t>
  </si>
  <si>
    <t>1 Complete Set Black/Color</t>
  </si>
  <si>
    <t>Toner - Bush</t>
  </si>
  <si>
    <t>CHICKEN EXPRESS KERRVILLE</t>
  </si>
  <si>
    <t>SERVICE 03/12/21-04/09/21</t>
  </si>
  <si>
    <t>CORNISH MEDICAL ELECTRONICS CORPORATION</t>
  </si>
  <si>
    <t>quote # 4830</t>
  </si>
  <si>
    <t>CPR/AED &amp; First Aid - AHA</t>
  </si>
  <si>
    <t>Certification Cards - Staff</t>
  </si>
  <si>
    <t>THS-Health Sci Tech Order</t>
  </si>
  <si>
    <t>Sharon Pintsch BLS and First</t>
  </si>
  <si>
    <t>Aid CNA Student Cards</t>
  </si>
  <si>
    <t>Invoice 21598 b and 21695 b</t>
  </si>
  <si>
    <t>Supply/THS PALS laptop</t>
  </si>
  <si>
    <t>annual Dues for Theatre</t>
  </si>
  <si>
    <t>FIBER SERVICE MAY 2021</t>
  </si>
  <si>
    <t>FAMILY &amp; CONSUMER SCIENCE TEACHERS ASSOC.</t>
  </si>
  <si>
    <t>FCSTAT 2021 Summer Conference</t>
  </si>
  <si>
    <t>Reg: Amanda Sprayberry 2</t>
  </si>
  <si>
    <t>days-Jul 21-22 Inv#45-7080</t>
  </si>
  <si>
    <t>Fritztown Invite/Attn: Girls</t>
  </si>
  <si>
    <t>Soccer</t>
  </si>
  <si>
    <t>STUCO/LEADERSHIP INCENTIVE</t>
  </si>
  <si>
    <t>May 21 Nutrition lesson</t>
  </si>
  <si>
    <t>supplies for HS-LG</t>
  </si>
  <si>
    <t>Retirement Cake (Debbie</t>
  </si>
  <si>
    <t>Marusak) and beginning of</t>
  </si>
  <si>
    <t>school year supplies for</t>
  </si>
  <si>
    <t>teachers HCHS and DAEP</t>
  </si>
  <si>
    <t>TAX OFFICE ENVELOPES</t>
  </si>
  <si>
    <t>SERVICE 05/01/21-05/31/21</t>
  </si>
  <si>
    <t>05/01/21-05/31/21</t>
  </si>
  <si>
    <t>ACCOUNT 4319600 832-315-5806</t>
  </si>
  <si>
    <t>HILTON PALACEO DEL RIO</t>
  </si>
  <si>
    <t>Hotel Stay for Paul Gonzales</t>
  </si>
  <si>
    <t>- conference (8th annual</t>
  </si>
  <si>
    <t>School safety conference)</t>
  </si>
  <si>
    <t>HOLCOMB, JANETT</t>
  </si>
  <si>
    <t>May21 HS reimbursement-</t>
  </si>
  <si>
    <t>Holcomb</t>
  </si>
  <si>
    <t>Medicaid/Shars Billing April</t>
  </si>
  <si>
    <t>1-30, 2021 Inv#2021MFCS00794</t>
  </si>
  <si>
    <t>JMP MANAGEMENT</t>
  </si>
  <si>
    <t>physical</t>
  </si>
  <si>
    <t>TIMESHEET 04/01/21-04/30/21</t>
  </si>
  <si>
    <t>STUCO SHIRTS</t>
  </si>
  <si>
    <t>Classified Ad - April</t>
  </si>
  <si>
    <t>SUPPLY/FEE</t>
  </si>
  <si>
    <t>LIBERTY OFFICE PRODUCTS</t>
  </si>
  <si>
    <t>MARCY COOK MATH</t>
  </si>
  <si>
    <t>MOHR, DANIELA</t>
  </si>
  <si>
    <t>DIAG/SLP APPRECIATION</t>
  </si>
  <si>
    <t>REGISTRATION FEES NURSE CINDY</t>
  </si>
  <si>
    <t>PRUITT</t>
  </si>
  <si>
    <t>NATIONAL INSTITUTE EXCELLENCE IN TEACHING</t>
  </si>
  <si>
    <t>NIET- Educator Preparation</t>
  </si>
  <si>
    <t>and Support System 2021-2022</t>
  </si>
  <si>
    <t>Project ID-1561</t>
  </si>
  <si>
    <t>EVALUATION MATERIALS</t>
  </si>
  <si>
    <t>Elementary Brittany Moss 1st</t>
  </si>
  <si>
    <t>grade science animal lesson</t>
  </si>
  <si>
    <t>Inv #10</t>
  </si>
  <si>
    <t>office supply</t>
  </si>
  <si>
    <t>PLANT HAUS</t>
  </si>
  <si>
    <t>Living Science Order Order</t>
  </si>
  <si>
    <t>for Hunter Miller-TES Live</t>
  </si>
  <si>
    <t>plants for science challenge</t>
  </si>
  <si>
    <t>lab project</t>
  </si>
  <si>
    <t>for Leslie Gongora ECC Plants</t>
  </si>
  <si>
    <t>and plant material</t>
  </si>
  <si>
    <t>Coffee PTO</t>
  </si>
  <si>
    <t>SPEECH SERVICES</t>
  </si>
  <si>
    <t>CONTRACTED SERVICES - SPEECH</t>
  </si>
  <si>
    <t>SERVICES FOR PRIVATE SCHOOLS</t>
  </si>
  <si>
    <t>TSHIRTS FOR FIELD DAY</t>
  </si>
  <si>
    <t>SCHOOL SERVICE</t>
  </si>
  <si>
    <t>April 21 White &amp; yellow tardy</t>
  </si>
  <si>
    <t>slip for HS-PK-SA</t>
  </si>
  <si>
    <t>SECURITY STATE BANK &amp; TRUST</t>
  </si>
  <si>
    <t>DEPOSIT SLIPS FOR ACCOUNT</t>
  </si>
  <si>
    <t>ENDING 0603.</t>
  </si>
  <si>
    <t>Acrobat Pro - CPL, L3</t>
  </si>
  <si>
    <t>service agreement</t>
  </si>
  <si>
    <t>05/03/21-05/07/21</t>
  </si>
  <si>
    <t>TASA Mid-Winter Conference -</t>
  </si>
  <si>
    <t>Wade Ivy</t>
  </si>
  <si>
    <t>Training: Managing Personnel</t>
  </si>
  <si>
    <t>Records - T. Crawford</t>
  </si>
  <si>
    <t>5/5-6/2021</t>
  </si>
  <si>
    <t>Student Credit by Exam 5</t>
  </si>
  <si>
    <t>TNJ ENGRAVING</t>
  </si>
  <si>
    <t>Students Awards</t>
  </si>
  <si>
    <t>HCHS L. Tull Social Worker</t>
  </si>
  <si>
    <t>timesheet for 4-26 through</t>
  </si>
  <si>
    <t>UCA SUMMER CAMP</t>
  </si>
  <si>
    <t>INV#0010684028 (TIVY)</t>
  </si>
  <si>
    <t>UIL-ACADEMICS</t>
  </si>
  <si>
    <t>UIL APPS</t>
  </si>
  <si>
    <t>May 21 HS Instructional Coach</t>
  </si>
  <si>
    <t>time sheet-B. Wahsburn</t>
  </si>
  <si>
    <t>May 21-HS Reimbursement for</t>
  </si>
  <si>
    <t>C. Williams</t>
  </si>
  <si>
    <t>SERVICE 05/01/21-05/31/21 FOR</t>
  </si>
  <si>
    <t>Xerox leases - Mar 2021</t>
  </si>
  <si>
    <t>GENERAL RENTAL CENTER</t>
  </si>
  <si>
    <t>Dunking Booth</t>
  </si>
  <si>
    <t>SUPPLIES FOR SCIENCE (KPSF -</t>
  </si>
  <si>
    <t>DUNIGAN) 558943548868</t>
  </si>
  <si>
    <t>Supplies - Stanard</t>
  </si>
  <si>
    <t>933883779835 458947774574</t>
  </si>
  <si>
    <t>SUPPLIES  865789449896</t>
  </si>
  <si>
    <t>AU AND OFFICE SUPPLIES</t>
  </si>
  <si>
    <t>978863485949 977575565697</t>
  </si>
  <si>
    <t>SUPPLIES PLAYGROUND</t>
  </si>
  <si>
    <t>SUPPLY 668349875778</t>
  </si>
  <si>
    <t>SUPPLIES  638385854798</t>
  </si>
  <si>
    <t>538376744583 436685849637</t>
  </si>
  <si>
    <t>BOOKS  785784655396</t>
  </si>
  <si>
    <t>473489364555 454635858448</t>
  </si>
  <si>
    <t>REMOTE, OFFICE SUPPLIES</t>
  </si>
  <si>
    <t>986948356353 545376863684</t>
  </si>
  <si>
    <t>SUPPLY 994859486356</t>
  </si>
  <si>
    <t>566959373795 476553499595</t>
  </si>
  <si>
    <t>Supplies 634757897988</t>
  </si>
  <si>
    <t>459968363587 435466485446</t>
  </si>
  <si>
    <t>THS Business &amp; Marketing</t>
  </si>
  <si>
    <t>Order for S. Vecchico</t>
  </si>
  <si>
    <t>Supplies  643654535453</t>
  </si>
  <si>
    <t>464794644386 449756738869</t>
  </si>
  <si>
    <t>Books 775595957499</t>
  </si>
  <si>
    <t>466944934447 439364553744</t>
  </si>
  <si>
    <t>Counselor Supplies (STAAR)</t>
  </si>
  <si>
    <t>974454889767 965584644438</t>
  </si>
  <si>
    <t>644543836767 467985555599</t>
  </si>
  <si>
    <t>SpEd Supplies 775649348369</t>
  </si>
  <si>
    <t>654953687449 497638634488</t>
  </si>
  <si>
    <t>THS-Health Sci Tech Order for</t>
  </si>
  <si>
    <t>S. Pintsch CNA Class</t>
  </si>
  <si>
    <t>993734935587 556553679958</t>
  </si>
  <si>
    <t>Office supplies:cups, plates,</t>
  </si>
  <si>
    <t>printer cartridges, wipes</t>
  </si>
  <si>
    <t>593448945348 589456853786</t>
  </si>
  <si>
    <t>453446769799 438856375643</t>
  </si>
  <si>
    <t>Reading Recovery</t>
  </si>
  <si>
    <t>tech supplies/new HPMS</t>
  </si>
  <si>
    <t>GLOVES</t>
  </si>
  <si>
    <t>ice machine</t>
  </si>
  <si>
    <t>for T.Gonzalez-DES Science</t>
  </si>
  <si>
    <t>Magnifiers Class Set</t>
  </si>
  <si>
    <t>SUPPLIES (KPSF - DUNIGAN)</t>
  </si>
  <si>
    <t>Student Supplies</t>
  </si>
  <si>
    <t>Kinder Supplies</t>
  </si>
  <si>
    <t>SUPPLIES WEINHEIMER</t>
  </si>
  <si>
    <t>Retirement Party</t>
  </si>
  <si>
    <t>Supplies/STAAR Supplies</t>
  </si>
  <si>
    <t>Counseling supplies</t>
  </si>
  <si>
    <t>HPMS Robotic Team Order for</t>
  </si>
  <si>
    <t>V. Rodriguez Robotic Team</t>
  </si>
  <si>
    <t>Storage Containers</t>
  </si>
  <si>
    <t>3rd Supplies</t>
  </si>
  <si>
    <t>Ink Cartridge</t>
  </si>
  <si>
    <t>MEDALS FOR FIELD DAY</t>
  </si>
  <si>
    <t>CLASSROOM SUPPLIES-BTW</t>
  </si>
  <si>
    <t>April 21 HS-office</t>
  </si>
  <si>
    <t>supplies/OG</t>
  </si>
  <si>
    <t>Floats</t>
  </si>
  <si>
    <t>Tally Elem Challenge Lab</t>
  </si>
  <si>
    <t>Order for Hunter Miller Class</t>
  </si>
  <si>
    <t>3rd Grade Supplies - Brady</t>
  </si>
  <si>
    <t>Dog Tags for HCHS Students</t>
  </si>
  <si>
    <t>fix flats</t>
  </si>
  <si>
    <t>instructional Supplies for</t>
  </si>
  <si>
    <t>HCHS</t>
  </si>
  <si>
    <t>Consultant Services APRIL</t>
  </si>
  <si>
    <t>STAAR Reimbursement</t>
  </si>
  <si>
    <t>CABRERA, PETRA</t>
  </si>
  <si>
    <t>UIL Celebration and</t>
  </si>
  <si>
    <t>Preconcert Food for Choir</t>
  </si>
  <si>
    <t>SERVICE 03/25/21-04/22/21</t>
  </si>
  <si>
    <t>ACCOUNTS  29-0320-00</t>
  </si>
  <si>
    <t>04/1/21-04/30/21</t>
  </si>
  <si>
    <t>2020-2021 FISCAL YEAR SRO</t>
  </si>
  <si>
    <t>Instructional supplies</t>
  </si>
  <si>
    <t>EDUCATIONAL ENTERPRISES</t>
  </si>
  <si>
    <t>MUSIC</t>
  </si>
  <si>
    <t>AAC Grant Opportunity-SPEECH</t>
  </si>
  <si>
    <t>PATHOLGIST</t>
  </si>
  <si>
    <t>TIVY AWARDS CEREMONY 05/10/21</t>
  </si>
  <si>
    <t>Tutor &amp; STAAR</t>
  </si>
  <si>
    <t>Band t-shirts</t>
  </si>
  <si>
    <t>STAFF REFRESHMENTS</t>
  </si>
  <si>
    <t>Invoices for UIL awards</t>
  </si>
  <si>
    <t>shipments</t>
  </si>
  <si>
    <t>Supplies(#1253047)</t>
  </si>
  <si>
    <t>HSM Instrument Swaps</t>
  </si>
  <si>
    <t>Reeds #1260784</t>
  </si>
  <si>
    <t>NDCS P Hyatt Title I</t>
  </si>
  <si>
    <t>Contracted Tutor timesheet</t>
  </si>
  <si>
    <t>5-4- through 5-13-21</t>
  </si>
  <si>
    <t>IMAGE MARKET</t>
  </si>
  <si>
    <t>TIVY AWARD CEREMONY 05/10/21</t>
  </si>
  <si>
    <t>SHEET MUSIC</t>
  </si>
  <si>
    <t>Concert Music for Band</t>
  </si>
  <si>
    <t>air dryer purge valves</t>
  </si>
  <si>
    <t>KISD PETTY CASH - CHILD NUTRITION</t>
  </si>
  <si>
    <t>PETTY CASH MELISSA AGUILERA</t>
  </si>
  <si>
    <t>WILL CASH THIS CHECK</t>
  </si>
  <si>
    <t>supplies-LG</t>
  </si>
  <si>
    <t>TIVY AWARDS CEREMONY 05/17/21</t>
  </si>
  <si>
    <t>Lexia Licenses Quote #</t>
  </si>
  <si>
    <t>Q-403840-2 for 295 Core5</t>
  </si>
  <si>
    <t>licenses and 108 PowerUp</t>
  </si>
  <si>
    <t>licenses. Buy Board Contract</t>
  </si>
  <si>
    <t>#573-18</t>
  </si>
  <si>
    <t>SPEAKERS AND CARTS</t>
  </si>
  <si>
    <t>Phonics Tools</t>
  </si>
  <si>
    <t>05/03/21-05/10/21</t>
  </si>
  <si>
    <t>TACOS</t>
  </si>
  <si>
    <t>MCCREA KILN REPAIR LLC</t>
  </si>
  <si>
    <t>Art supplies SETX COOP</t>
  </si>
  <si>
    <t>#20201001 11/20/21</t>
  </si>
  <si>
    <t>DYS Q Global subscription</t>
  </si>
  <si>
    <t>renewal for Reading</t>
  </si>
  <si>
    <t>PERFECTION LEARNING CORPORATION</t>
  </si>
  <si>
    <t>POSTAGE NEOPOST</t>
  </si>
  <si>
    <t>Desktop Helpers</t>
  </si>
  <si>
    <t>RICE UNIVERSITY</t>
  </si>
  <si>
    <t>AP Calculus AB Online</t>
  </si>
  <si>
    <t>Workshop Andrea Broussard</t>
  </si>
  <si>
    <t>APSI 2021-Week3 July 26, 2021</t>
  </si>
  <si>
    <t>Conf #G9N3FFD2KQV</t>
  </si>
  <si>
    <t>CONTRACT SPEECH SERVICES</t>
  </si>
  <si>
    <t>THS Robotic Team Order for</t>
  </si>
  <si>
    <t>Carlos Lopez Team Supplies</t>
  </si>
  <si>
    <t>for Regional Contest</t>
  </si>
  <si>
    <t>TIMESHEET 04/24/21-05/08/21</t>
  </si>
  <si>
    <t>Instrument repairs #971971</t>
  </si>
  <si>
    <t>Kerrville Tivy 7 on 7</t>
  </si>
  <si>
    <t>04/05/21-05/10/21</t>
  </si>
  <si>
    <t>TEXAS A&amp;M HOTEL &amp; CONFERENCE CENTER</t>
  </si>
  <si>
    <t>Hotel Conf#85415 THOA Summer</t>
  </si>
  <si>
    <t>Conf Sharon Pintsch Melissa</t>
  </si>
  <si>
    <t>Frazier Hotel - 4 nights July</t>
  </si>
  <si>
    <t>18-22, 2021 Conf#85415</t>
  </si>
  <si>
    <t>TEXAS CHRISTIAN UNIVERSITY</t>
  </si>
  <si>
    <t>AP Comparative Govt Online</t>
  </si>
  <si>
    <t>Workshop Michelle Yanez Week</t>
  </si>
  <si>
    <t>1: Jun 21-25</t>
  </si>
  <si>
    <t>AP World Hist Online Workshop</t>
  </si>
  <si>
    <t>Donna Tolbert Week 4-July</t>
  </si>
  <si>
    <t>19-23</t>
  </si>
  <si>
    <t>Inv#218919 THS Ag Dept Texas</t>
  </si>
  <si>
    <t>FFA Convention Student</t>
  </si>
  <si>
    <t>Registration and Meal</t>
  </si>
  <si>
    <t>banners</t>
  </si>
  <si>
    <t>Contracted Tutor  05/04/21</t>
  </si>
  <si>
    <t>03/20-21-04/19/21</t>
  </si>
  <si>
    <t>American Heart Assoc.</t>
  </si>
  <si>
    <t>Training</t>
  </si>
  <si>
    <t>THS-CNA Order for Sharon</t>
  </si>
  <si>
    <t>Pintsch BLS Manuals and</t>
  </si>
  <si>
    <t>Videos Vendor: American Heat</t>
  </si>
  <si>
    <t>Assn Date of Purchase:</t>
  </si>
  <si>
    <t>Heartsaver First Aid CPR AED</t>
  </si>
  <si>
    <t>Student Online Modules THS</t>
  </si>
  <si>
    <t>Athletic Trainers Order for</t>
  </si>
  <si>
    <t>Janie McNeill Vendor:</t>
  </si>
  <si>
    <t>American Heart Assoc. Date of</t>
  </si>
  <si>
    <t>Purchase: 04/16/21</t>
  </si>
  <si>
    <t>American Heart Assoc -</t>
  </si>
  <si>
    <t>Training Supplies</t>
  </si>
  <si>
    <t>Cody Callender Student OSHA</t>
  </si>
  <si>
    <t>Certification</t>
  </si>
  <si>
    <t>Card-Replacement</t>
  </si>
  <si>
    <t>REGISTRATION - STEM CON -</t>
  </si>
  <si>
    <t>KOENIG</t>
  </si>
  <si>
    <t>THS Culinary Arts Order for</t>
  </si>
  <si>
    <t>Mario Estrada Class</t>
  </si>
  <si>
    <t>Instruction Lab Supplies</t>
  </si>
  <si>
    <t>THS-Culinary Class I &amp; II</t>
  </si>
  <si>
    <t>Order for Mario Estrada Class</t>
  </si>
  <si>
    <t>Lab Supplies Vendor: HEB Date</t>
  </si>
  <si>
    <t>of Purchase: 4/1/21</t>
  </si>
  <si>
    <t>THS-Culinary I  Order for A.</t>
  </si>
  <si>
    <t>Sprayberry Class Supplies for</t>
  </si>
  <si>
    <t>Pastry Lab Project Vendor:</t>
  </si>
  <si>
    <t>HEB Date of Purchase: 3/30/21</t>
  </si>
  <si>
    <t>Mario Estrada Class Supplies</t>
  </si>
  <si>
    <t>and Materials Vendor: HEB</t>
  </si>
  <si>
    <t>Date of Purchase: 4/23/21</t>
  </si>
  <si>
    <t>BANQUET</t>
  </si>
  <si>
    <t>Instruction Supplies Vendor:</t>
  </si>
  <si>
    <t>HEB Date of Purchase: 4/8/21</t>
  </si>
  <si>
    <t>MATERIALS AND SUPLIES</t>
  </si>
  <si>
    <t>tennis stickers</t>
  </si>
  <si>
    <t>Kagan Structures for Social</t>
  </si>
  <si>
    <t>Studies</t>
  </si>
  <si>
    <t>HPMS MakerSpace MakerBot</t>
  </si>
  <si>
    <t>Sketch Classroom Plus</t>
  </si>
  <si>
    <t>Sketchkit - qty 2 Vendor:</t>
  </si>
  <si>
    <t>MakerBot Date of Purchase</t>
  </si>
  <si>
    <t>REGISTRATION - ONLINE MUSIC</t>
  </si>
  <si>
    <t>CONFERENCE - O'BRIEN</t>
  </si>
  <si>
    <t>DSP NABE Registration Virtual</t>
  </si>
  <si>
    <t>Conference April 28-29, 2021</t>
  </si>
  <si>
    <t>FAA 007 Drone Certification</t>
  </si>
  <si>
    <t>THS Aviation Tech Student</t>
  </si>
  <si>
    <t>Maxwell Kludt Order for Aaron</t>
  </si>
  <si>
    <t>Cook Vendor: PSI Exams Date:</t>
  </si>
  <si>
    <t>CURRICULUM AND SUPPLIES FOR</t>
  </si>
  <si>
    <t>DES</t>
  </si>
  <si>
    <t>sam's Club</t>
  </si>
  <si>
    <t>- 3RD DIERINGER</t>
  </si>
  <si>
    <t>- 3RD-5TH</t>
  </si>
  <si>
    <t>SPEECH THERAPY EVAL ASSESS</t>
  </si>
  <si>
    <t>Shipment of GT Testing</t>
  </si>
  <si>
    <t>Materials - Grade 7-8 Vendor:</t>
  </si>
  <si>
    <t>UPS Date: 04/05/21</t>
  </si>
  <si>
    <t>HPMS-GT Order for A. Baehre</t>
  </si>
  <si>
    <t>Supplies VENDOR: Walmart</t>
  </si>
  <si>
    <t>Callcott KPSF Grant  Books</t>
  </si>
  <si>
    <t>644466345959 533453553938</t>
  </si>
  <si>
    <t>886849754353 586475383466</t>
  </si>
  <si>
    <t>Hale KPSF / Grade Level</t>
  </si>
  <si>
    <t>Supplies 579958574584</t>
  </si>
  <si>
    <t>438574974497 435763538836</t>
  </si>
  <si>
    <t>Starkey Robotic Team Order</t>
  </si>
  <si>
    <t>for B. Moss Storage</t>
  </si>
  <si>
    <t>Containers for Robotic Team</t>
  </si>
  <si>
    <t>Equipment 795657694396</t>
  </si>
  <si>
    <t>533993878648 443969669975</t>
  </si>
  <si>
    <t>GT Testing Supplies Student</t>
  </si>
  <si>
    <t>Testing Pencils and Dry Erase</t>
  </si>
  <si>
    <t>Markers 688949486963</t>
  </si>
  <si>
    <t>Character Council</t>
  </si>
  <si>
    <t>949586949944 765776679476</t>
  </si>
  <si>
    <t>Golden Girl Senior gifts</t>
  </si>
  <si>
    <t>997775495854 439936393497</t>
  </si>
  <si>
    <t>BOOKS 737636885473</t>
  </si>
  <si>
    <t>598945694995 443556497694</t>
  </si>
  <si>
    <t>767738534745 568777885495</t>
  </si>
  <si>
    <t>1st Grade - Daniels</t>
  </si>
  <si>
    <t>739485966536 643677656895</t>
  </si>
  <si>
    <t>THS-AV/Industry Tech Order</t>
  </si>
  <si>
    <t>for Lee Pool Class</t>
  </si>
  <si>
    <t>Instruction Supplies for AV</t>
  </si>
  <si>
    <t>Tech Class 955635685464</t>
  </si>
  <si>
    <t>665886844737 457546935444</t>
  </si>
  <si>
    <t>CLASSROOM SUPPLIES-SM</t>
  </si>
  <si>
    <t>774647569674 573574555763</t>
  </si>
  <si>
    <t>HPMS-Applied Engineering</t>
  </si>
  <si>
    <t>Supplies 463499944799</t>
  </si>
  <si>
    <t>447748373859 446434769754</t>
  </si>
  <si>
    <t>Retirement Party Supplies</t>
  </si>
  <si>
    <t>846966397977 578653689895</t>
  </si>
  <si>
    <t>Supplies AFJROTC 865354644446</t>
  </si>
  <si>
    <t>797583795946 453474867337</t>
  </si>
  <si>
    <t>tech dept/supplies for vape</t>
  </si>
  <si>
    <t>sensor 939897348798</t>
  </si>
  <si>
    <t>654599537764 583455983575</t>
  </si>
  <si>
    <t>CALENDAR PLANNERS FOR OFFICE</t>
  </si>
  <si>
    <t>2nd Grade Supplies</t>
  </si>
  <si>
    <t>THS-Family Consumer Sci</t>
  </si>
  <si>
    <t>Culinary I and II Order for</t>
  </si>
  <si>
    <t>Equipment and Kitchen</t>
  </si>
  <si>
    <t>5th Grade Party</t>
  </si>
  <si>
    <t>HARD DRIVE - LAPTOP</t>
  </si>
  <si>
    <t>HPMS-GT  Order for Amanda</t>
  </si>
  <si>
    <t>Baehre Class instruction</t>
  </si>
  <si>
    <t>5th Grade Supplies</t>
  </si>
  <si>
    <t>Document Camera</t>
  </si>
  <si>
    <t>SIGN LANGUAGE DICTIONARY</t>
  </si>
  <si>
    <t>KPSF Kellner</t>
  </si>
  <si>
    <t>Device for Switch</t>
  </si>
  <si>
    <t>Supplies - 1st Grade</t>
  </si>
  <si>
    <t>flags for Field House</t>
  </si>
  <si>
    <t>GT Challenge Lab Teachers</t>
  </si>
  <si>
    <t>Class Instruction Supplies</t>
  </si>
  <si>
    <t>ELAR SUPPLIES, THORPE</t>
  </si>
  <si>
    <t>SUPPLIES/EQUIPMENT</t>
  </si>
  <si>
    <t>Medallions</t>
  </si>
  <si>
    <t>Nitrile Gloves</t>
  </si>
  <si>
    <t>April</t>
  </si>
  <si>
    <t>Cake, plates, and Napkins for</t>
  </si>
  <si>
    <t>Board Meeting</t>
  </si>
  <si>
    <t>IndentoGo - April</t>
  </si>
  <si>
    <t>SERVICE FOR may 2021</t>
  </si>
  <si>
    <t>Northern Communication P-3</t>
  </si>
  <si>
    <t>Monitoring - March 2021</t>
  </si>
  <si>
    <t>Living Sci Order DES - B.</t>
  </si>
  <si>
    <t>Roberts and M. Seyer 70 sm</t>
  </si>
  <si>
    <t>Barn Owl Pellets Vendor:</t>
  </si>
  <si>
    <t>Pellets Inc Date of Purchase:</t>
  </si>
  <si>
    <t>April 21- Hs classroom</t>
  </si>
  <si>
    <t>travel</t>
  </si>
  <si>
    <t>SMALL SOUND SYSTEM FOR BOARD</t>
  </si>
  <si>
    <t>MEETING AT BTW DUE TO COVID</t>
  </si>
  <si>
    <t>Invoice #219413B May 17:</t>
  </si>
  <si>
    <t>Grade 3-5 Teacher PD Literacy</t>
  </si>
  <si>
    <t>Overview May 18-21 Scope and</t>
  </si>
  <si>
    <t>Sequence Grade 3-5</t>
  </si>
  <si>
    <t>ASSOCIATES OF AUDIOLOGY</t>
  </si>
  <si>
    <t>AUDIOLOGY SUPPLIES/ASSISTANCE</t>
  </si>
  <si>
    <t>FOR THS STUDENT</t>
  </si>
  <si>
    <t>CASTANON, ERICA</t>
  </si>
  <si>
    <t>APRIL</t>
  </si>
  <si>
    <t>SERVICE 04/3/21-05/1/21</t>
  </si>
  <si>
    <t>STEPHANIE DRAKE-WOODS</t>
  </si>
  <si>
    <t>LICENSURE FEE FOR</t>
  </si>
  <si>
    <t>OCCUPATIONAL THERAPIST</t>
  </si>
  <si>
    <t>EARTH'S BIRTHDAY PROJECT</t>
  </si>
  <si>
    <t>March 21 -PK/HS Classroom</t>
  </si>
  <si>
    <t>EULER, JEATON</t>
  </si>
  <si>
    <t>DIAGNOSTICIAN TEDA DUES</t>
  </si>
  <si>
    <t>Inv#430-12558 THS Ag Dept</t>
  </si>
  <si>
    <t>Hill District Area 7 Degree</t>
  </si>
  <si>
    <t>Check Student Registration</t>
  </si>
  <si>
    <t>SLP ASHA DUES REIMBURSEMENT</t>
  </si>
  <si>
    <t>Inv#INVESP11846 Medicaid</t>
  </si>
  <si>
    <t>Recovery Svc Yearly Cost</t>
  </si>
  <si>
    <t>Report 2019</t>
  </si>
  <si>
    <t>TIMESHEET 05/18/21 KISD BOARD</t>
  </si>
  <si>
    <t>MEETING SECURITY</t>
  </si>
  <si>
    <t>GONZALEZ, TIMOTHY</t>
  </si>
  <si>
    <t>Beginner Tester</t>
  </si>
  <si>
    <t>ASHA DUES</t>
  </si>
  <si>
    <t>EVALUATION/ASSESSMENT</t>
  </si>
  <si>
    <t>05/4/21-05/05/21</t>
  </si>
  <si>
    <t>Aug. 21 HS-parent meeting</t>
  </si>
  <si>
    <t>supplies TW</t>
  </si>
  <si>
    <t>May 21 HS-Classroom supplies</t>
  </si>
  <si>
    <t>May 21 HS-Parent meeting</t>
  </si>
  <si>
    <t>STAFF DEVELOPMENT NEEDS</t>
  </si>
  <si>
    <t>GT Supplies</t>
  </si>
  <si>
    <t>HEINEMANN</t>
  </si>
  <si>
    <t>DSP Bilingual Supplies order</t>
  </si>
  <si>
    <t>for F&amp;P BAS kits for NES-SES</t>
  </si>
  <si>
    <t>HERNANDEZ, MEGAN</t>
  </si>
  <si>
    <t>Judge for Cheer Try-outs</t>
  </si>
  <si>
    <t>April 9th</t>
  </si>
  <si>
    <t>Tuba/Case Repair</t>
  </si>
  <si>
    <t>April 21 HS classroom</t>
  </si>
  <si>
    <t>supplies Mendoza</t>
  </si>
  <si>
    <t>KISD BOARD MEETING SECURITY</t>
  </si>
  <si>
    <t>fuel &amp; shop supplies</t>
  </si>
  <si>
    <t>KISD G.O.PETTY CASH-TECHNOLOGY DEPT</t>
  </si>
  <si>
    <t>petty cash reimbursement</t>
  </si>
  <si>
    <t>Linda Kneese will be cashing</t>
  </si>
  <si>
    <t>this check</t>
  </si>
  <si>
    <t>KISD G.O. PETTY CASH-ASSISTANT SUPT</t>
  </si>
  <si>
    <t>JANIE MCNEIL WILL BE CASHING</t>
  </si>
  <si>
    <t>CHECK Petty Cash</t>
  </si>
  <si>
    <t>LINDA MANN</t>
  </si>
  <si>
    <t>VI MEMBERSHIP DUES</t>
  </si>
  <si>
    <t>MARTINEZ, JONI</t>
  </si>
  <si>
    <t>CHEER REFUND FOR EVELYN</t>
  </si>
  <si>
    <t>BRONDO</t>
  </si>
  <si>
    <t>MCDANIEL, BRYANN</t>
  </si>
  <si>
    <t>Judge for Cheer Tryouts April</t>
  </si>
  <si>
    <t>9th</t>
  </si>
  <si>
    <t>MCDONALD, LISA</t>
  </si>
  <si>
    <t>ASHA DUES REIMBURSEMENT FOR</t>
  </si>
  <si>
    <t>SLP</t>
  </si>
  <si>
    <t>MO RANCH</t>
  </si>
  <si>
    <t>father son retreat - Tivy FB</t>
  </si>
  <si>
    <t>MORTON, MAKENZIE</t>
  </si>
  <si>
    <t>Judge for Cheer try-outs</t>
  </si>
  <si>
    <t>3rd Grade Supplies - Lewis</t>
  </si>
  <si>
    <t>PSAT/NMSQT</t>
  </si>
  <si>
    <t>Inv#392181140A PSAT Testing</t>
  </si>
  <si>
    <t>HPMS-March 21 109 Students</t>
  </si>
  <si>
    <t>REGION X EDUCATION SERVICE CENTER</t>
  </si>
  <si>
    <t>DYS Handbooks for Elementary</t>
  </si>
  <si>
    <t>Libraries from Region 10</t>
  </si>
  <si>
    <t>RIEDERER, KATHRYN</t>
  </si>
  <si>
    <t>EVALUATION MATERIAL</t>
  </si>
  <si>
    <t>SCHOLASTIC TEACHING RESOURCES</t>
  </si>
  <si>
    <t>ECC Scholastic Kinder</t>
  </si>
  <si>
    <t>transition book order P &amp;FE</t>
  </si>
  <si>
    <t>May 21 HS Mental Health</t>
  </si>
  <si>
    <t>Consultant time sheet-K.</t>
  </si>
  <si>
    <t>Swivl  Pro Team Renewal 125</t>
  </si>
  <si>
    <t>units Quote #20953</t>
  </si>
  <si>
    <t>SERVICE 4/15/21-5/14/21</t>
  </si>
  <si>
    <t>Webinar: Understanding</t>
  </si>
  <si>
    <t>Compensation in Schools</t>
  </si>
  <si>
    <t>TASPA</t>
  </si>
  <si>
    <t>TASPA 2021 Summer Conference</t>
  </si>
  <si>
    <t>TASPA Summer Law Conference</t>
  </si>
  <si>
    <t>TCASE</t>
  </si>
  <si>
    <t>TCASE MEMBERSHIP DUES</t>
  </si>
  <si>
    <t>TRAINING REIMBURSEMENT FOR</t>
  </si>
  <si>
    <t>COUNSELOR</t>
  </si>
  <si>
    <t>Clearinghouse Records - April</t>
  </si>
  <si>
    <t>Inv#1067 TODA Summer</t>
  </si>
  <si>
    <t>Convention Reg. K.Billingsley</t>
  </si>
  <si>
    <t>July 22-24, 2021</t>
  </si>
  <si>
    <t>Engraving 4 UIL plaques</t>
  </si>
  <si>
    <t>PE Awards</t>
  </si>
  <si>
    <t>Services timesheet for 5-10</t>
  </si>
  <si>
    <t>through 5-21-21</t>
  </si>
  <si>
    <t>UNIVERSITY OF TEXAS AT AUSTIN</t>
  </si>
  <si>
    <t>OLH Engineer Your World PD</t>
  </si>
  <si>
    <t>Summer 2021</t>
  </si>
  <si>
    <t>VARNADO, ABIGAIL</t>
  </si>
  <si>
    <t>SLP MEMBERSHIP DUES ASHA</t>
  </si>
  <si>
    <t>May 21 HS Reimbursement for</t>
  </si>
  <si>
    <t>C.Williams</t>
  </si>
  <si>
    <t>05/04/21-06/03/21</t>
  </si>
  <si>
    <t>05/07/21-05/06/21</t>
  </si>
  <si>
    <t>STAAR Tutor Reimbursement</t>
  </si>
  <si>
    <t>AWARDS EVENT VIDEO</t>
  </si>
  <si>
    <t>OFFICE SUPPLIES FOR FAMILY,</t>
  </si>
  <si>
    <t>PARENTS, STUDENT, STAFF</t>
  </si>
  <si>
    <t>MEETING</t>
  </si>
  <si>
    <t>monthly supply - May 2021</t>
  </si>
  <si>
    <t>Inv#210513A ELAR K-5 Scope &amp;</t>
  </si>
  <si>
    <t>Sequence Planning 2</t>
  </si>
  <si>
    <t>consultants 4 days - May</t>
  </si>
  <si>
    <t>13-16</t>
  </si>
  <si>
    <t>APPS</t>
  </si>
  <si>
    <t>chemicals</t>
  </si>
  <si>
    <t>CPI TRAINING RENEWAL</t>
  </si>
  <si>
    <t>Devices for THS (660) and 4th</t>
  </si>
  <si>
    <t>grade (365)</t>
  </si>
  <si>
    <t>EMBASSY SUITES HOTEL SPA &amp; CONFERENCE CENTER</t>
  </si>
  <si>
    <t>TCOLE#41501 SBLE Introductory</t>
  </si>
  <si>
    <t>Training - SRO from HPMS</t>
  </si>
  <si>
    <t>(Aaron Juarez)</t>
  </si>
  <si>
    <t>DSP Region 20 EOY LPAC</t>
  </si>
  <si>
    <t>training @ ESC20 Apr. 14,</t>
  </si>
  <si>
    <t>2021 Session # 67069</t>
  </si>
  <si>
    <t>EQUIPMENT FOR SENSORY-MOTOR</t>
  </si>
  <si>
    <t>ROOM</t>
  </si>
  <si>
    <t>TIVY GRADUATION 05/29/21</t>
  </si>
  <si>
    <t>TIVY GRADUATION 05/28/21</t>
  </si>
  <si>
    <t>Mileage to TASRO Conference</t>
  </si>
  <si>
    <t>for Paul Gonzales-SRO Tivy</t>
  </si>
  <si>
    <t>7/5-7/8</t>
  </si>
  <si>
    <t>April-May time sheet for</t>
  </si>
  <si>
    <t>HS/Nutritionist- Jo Ann</t>
  </si>
  <si>
    <t>HOLLOWAY, EDWARD</t>
  </si>
  <si>
    <t>timesheet for 5-11 through</t>
  </si>
  <si>
    <t>INCE, JARON</t>
  </si>
  <si>
    <t>04/28/21-05/25/21</t>
  </si>
  <si>
    <t>03/24/21-04/27/21</t>
  </si>
  <si>
    <t>budget allocation</t>
  </si>
  <si>
    <t>INSTRUMENTS AND PARTS</t>
  </si>
  <si>
    <t>Mentoring Minds 3rd</t>
  </si>
  <si>
    <t>May HS-Librarian time</t>
  </si>
  <si>
    <t>letter jackets</t>
  </si>
  <si>
    <t>Nurses calibration</t>
  </si>
  <si>
    <t>March 21 PK-HS Audiometer</t>
  </si>
  <si>
    <t>Calibration K. Mounders</t>
  </si>
  <si>
    <t>NEOFUNDS</t>
  </si>
  <si>
    <t>METER FUNDS</t>
  </si>
  <si>
    <t>Elementary Order for Brittany</t>
  </si>
  <si>
    <t>Moss Plant materials 1st</t>
  </si>
  <si>
    <t>grade science</t>
  </si>
  <si>
    <t>Custom Official K Pocket</t>
  </si>
  <si>
    <t>Embosser for Transcripts</t>
  </si>
  <si>
    <t>TARDY PASS</t>
  </si>
  <si>
    <t>GT Testing Materials CogAT  7</t>
  </si>
  <si>
    <t>K-12 grades</t>
  </si>
  <si>
    <t>SUPER DUPER SCHOOL COMPANY</t>
  </si>
  <si>
    <t>SLP THERAPY SUPPLIES</t>
  </si>
  <si>
    <t>TCDA</t>
  </si>
  <si>
    <t>TCDA Membership and</t>
  </si>
  <si>
    <t>Convention Fee for Kara Baker</t>
  </si>
  <si>
    <t>TEXAS A&amp;M KINGSVILLE</t>
  </si>
  <si>
    <t>SCHOLARSHIP HAILEY GRACE</t>
  </si>
  <si>
    <t>HOOVER 639-86-8454</t>
  </si>
  <si>
    <t>SCHOLARSHIP 631-84-8646</t>
  </si>
  <si>
    <t>HAYLLE ANN SKOW</t>
  </si>
  <si>
    <t>TEXAS TECH UNIVERISITY</t>
  </si>
  <si>
    <t>MELANIE MONTSERRAT ROJA</t>
  </si>
  <si>
    <t>644-82-2050</t>
  </si>
  <si>
    <t>UTSA OFFICE OF EXTENDED EDUCATION</t>
  </si>
  <si>
    <t>Conf #NGNPYL98DSL AP Art &amp;</t>
  </si>
  <si>
    <t>Design New &amp; Experience</t>
  </si>
  <si>
    <t>Teachers Online Training</t>
  </si>
  <si>
    <t>Holly Baughman Aug. 2, 2021</t>
  </si>
  <si>
    <t>June- HS Mental Health</t>
  </si>
  <si>
    <t>Consultant time sheet-Bernice</t>
  </si>
  <si>
    <t>WAY, KENDRA</t>
  </si>
  <si>
    <t>YEARBOOK AD REFUND</t>
  </si>
  <si>
    <t>supplies- Carroll</t>
  </si>
  <si>
    <t>supplies-Carlise</t>
  </si>
  <si>
    <t>CLASSROOM SUPPLIES FOR PAM</t>
  </si>
  <si>
    <t>KIGHT NES</t>
  </si>
  <si>
    <t>April 21 HS Classroom</t>
  </si>
  <si>
    <t>supplies for office</t>
  </si>
  <si>
    <t>INCLUSION CLASS SUPPLIES</t>
  </si>
  <si>
    <t>ALONZO SUPPLIES</t>
  </si>
  <si>
    <t>Fours Supplies - Feb</t>
  </si>
  <si>
    <t>Misc. Supplies</t>
  </si>
  <si>
    <t>Twos' Supplies for May</t>
  </si>
  <si>
    <t>May 21 PK classroom supplies</t>
  </si>
  <si>
    <t>Infant Supplies - April</t>
  </si>
  <si>
    <t>3s Supplies - April</t>
  </si>
  <si>
    <t>Twos' Supplies - April</t>
  </si>
  <si>
    <t>Teacher Appreciation Supplies</t>
  </si>
  <si>
    <t>TCDC May Snack and Supplies</t>
  </si>
  <si>
    <t>Three's May Supplies</t>
  </si>
  <si>
    <t>cylinder</t>
  </si>
  <si>
    <t>BUSINESS ENVELOPES</t>
  </si>
  <si>
    <t>SERVICE  04/20-21-05/19/21</t>
  </si>
  <si>
    <t>SERVICE 05/20/21-06/19/21</t>
  </si>
  <si>
    <t>ACCOUNT 00177999-9</t>
  </si>
  <si>
    <t>Supplies - AFJROTC</t>
  </si>
  <si>
    <t>helmet order</t>
  </si>
  <si>
    <t>Supplies - Klein</t>
  </si>
  <si>
    <t>Graduation Supplies</t>
  </si>
  <si>
    <t>April 21 PK-HS Classroom</t>
  </si>
  <si>
    <t>Helmet Supplies</t>
  </si>
  <si>
    <t>quote# 20058567</t>
  </si>
  <si>
    <t>ASHA Career - Recruitment</t>
  </si>
  <si>
    <t>Docu-Sign, Inc. - E-Signature</t>
  </si>
  <si>
    <t>Pro Edition</t>
  </si>
  <si>
    <t>Domino's Pizza - CPR Classes</t>
  </si>
  <si>
    <t>April 21-HS Business cards-TW</t>
  </si>
  <si>
    <t>TATLER</t>
  </si>
  <si>
    <t>Conduct Slips</t>
  </si>
  <si>
    <t>Hotel - Kalahari Resort</t>
  </si>
  <si>
    <t>7/14-15/2021</t>
  </si>
  <si>
    <t>Book Fair</t>
  </si>
  <si>
    <t>TASBO MEMBERSHIP DUES</t>
  </si>
  <si>
    <t>INVOICE#53735-2021</t>
  </si>
  <si>
    <t>THS CTE DEPT TRUCK TX DMV</t>
  </si>
  <si>
    <t>REGISTRATION RENEWAL THROUGH</t>
  </si>
  <si>
    <t>DANDY CONES</t>
  </si>
  <si>
    <t>Filed Day Cones</t>
  </si>
  <si>
    <t>FORMAL FASHIONS INC.</t>
  </si>
  <si>
    <t>Flat Front Black Dress pants</t>
  </si>
  <si>
    <t>for Boys choir</t>
  </si>
  <si>
    <t>Travel Reimbursement -Dr.</t>
  </si>
  <si>
    <t>SUPPLLIES - TEACHING</t>
  </si>
  <si>
    <t>SUPPLIES - MATERIALS</t>
  </si>
  <si>
    <t>summer school supply</t>
  </si>
  <si>
    <t>HSM Supplies 1262745/1263108</t>
  </si>
  <si>
    <t>Travel mileage for Aaron</t>
  </si>
  <si>
    <t>Juarez - SRO HPMS</t>
  </si>
  <si>
    <t>KISD G.O.PETTY CASH - HCHS</t>
  </si>
  <si>
    <t>Petty Cash Closeout for the</t>
  </si>
  <si>
    <t>Year 2020-2021</t>
  </si>
  <si>
    <t>PETTY CASH - TO BE CASHED BY</t>
  </si>
  <si>
    <t>MELODY BASKIN</t>
  </si>
  <si>
    <t>CBE - BT WILSON 4 STUDENT</t>
  </si>
  <si>
    <t>TESTS</t>
  </si>
  <si>
    <t>2021-2022 MEMBERSHIP AND</t>
  </si>
  <si>
    <t>CONVENTION</t>
  </si>
  <si>
    <t>965847734585 488655539459</t>
  </si>
  <si>
    <t>4th Grade Supplies - Perry</t>
  </si>
  <si>
    <t>869789365796 596665434567</t>
  </si>
  <si>
    <t>Speakers 896647889798</t>
  </si>
  <si>
    <t>shop supplies 449555384753</t>
  </si>
  <si>
    <t>864894543767 863663594644</t>
  </si>
  <si>
    <t>Supplies 465887559533</t>
  </si>
  <si>
    <t>Tech dept supplies</t>
  </si>
  <si>
    <t>468645464848 465686946885</t>
  </si>
  <si>
    <t>Classroom supplies Myers -</t>
  </si>
  <si>
    <t>KPSF 847473896538</t>
  </si>
  <si>
    <t>- PE 837577483698</t>
  </si>
  <si>
    <t>New Teacher Supplies</t>
  </si>
  <si>
    <t>447635575955 449988759874</t>
  </si>
  <si>
    <t>SUPPLY 956967673933</t>
  </si>
  <si>
    <t>Supplies 449578354889</t>
  </si>
  <si>
    <t>446344465599 799475748457</t>
  </si>
  <si>
    <t>SUPPLIES  658556978457</t>
  </si>
  <si>
    <t>448376549975 543888988983</t>
  </si>
  <si>
    <t>MATH SUPPLIES 449733755998</t>
  </si>
  <si>
    <t>464478646748 546696888735</t>
  </si>
  <si>
    <t>UIL Supplies 685398547834</t>
  </si>
  <si>
    <t>833399758956 459574784497</t>
  </si>
  <si>
    <t>3rd Grade Supplies - Lutz</t>
  </si>
  <si>
    <t>Supplies 666745959489</t>
  </si>
  <si>
    <t>964568358557 463988644969</t>
  </si>
  <si>
    <t>Calculators</t>
  </si>
  <si>
    <t>HEADPHONES: DREFKE</t>
  </si>
  <si>
    <t>Books for ELAR classes</t>
  </si>
  <si>
    <t>Supplies; Medical &amp; General</t>
  </si>
  <si>
    <t>PARENT LIAZON SUPPLIES</t>
  </si>
  <si>
    <t>Kinder Graduation Caps</t>
  </si>
  <si>
    <t>THS-AV/Ind Tech Order for Lee</t>
  </si>
  <si>
    <t>Pool Ram Memory for Teacher</t>
  </si>
  <si>
    <t>Computer</t>
  </si>
  <si>
    <t>BOOKS  445596649863</t>
  </si>
  <si>
    <t>458455948448 977363378565</t>
  </si>
  <si>
    <t>775837654698 844645744693</t>
  </si>
  <si>
    <t>Theatre Supplies 464778999344</t>
  </si>
  <si>
    <t>454575365597 433375569695</t>
  </si>
  <si>
    <t>637968759444 437453744773</t>
  </si>
  <si>
    <t>Disruptive Classroom</t>
  </si>
  <si>
    <t>Technologies 2 ea. - BTWilson</t>
  </si>
  <si>
    <t>PE supplies</t>
  </si>
  <si>
    <t>SUPPLIES - HOSPITALITY -</t>
  </si>
  <si>
    <t>Paper Plates, AA and AAA</t>
  </si>
  <si>
    <t>Batteries</t>
  </si>
  <si>
    <t>Books for ELAR KPSF Grant</t>
  </si>
  <si>
    <t>Omnia R-TC-17006 1/18/22</t>
  </si>
  <si>
    <t>DSP Office Supplies for</t>
  </si>
  <si>
    <t>Special Programs</t>
  </si>
  <si>
    <t>Feb. 21 HS-PK medial</t>
  </si>
  <si>
    <t>supplies/ K. Mounders</t>
  </si>
  <si>
    <t>Tivy High / HPMS/ KISD passes</t>
  </si>
  <si>
    <t>ABSHIER, AVERY</t>
  </si>
  <si>
    <t>NHS SCHOLARSHIP</t>
  </si>
  <si>
    <t>ADAPTED 4 SPECIAL ED</t>
  </si>
  <si>
    <t>MATERIALS (KPSF -LIPKA)</t>
  </si>
  <si>
    <t>Radios</t>
  </si>
  <si>
    <t>SUPPLIES RFP 21-03-01</t>
  </si>
  <si>
    <t>Athletic Training Room</t>
  </si>
  <si>
    <t>Equipment -FFE for new HPMS</t>
  </si>
  <si>
    <t>Quote#46131</t>
  </si>
  <si>
    <t>Supplies -  FFE  New HPMS</t>
  </si>
  <si>
    <t>Quote#44144</t>
  </si>
  <si>
    <t>OZARKA WATER DELIVERY 5/6/21</t>
  </si>
  <si>
    <t>ACCT#021390 INV#312807</t>
  </si>
  <si>
    <t>ARMADILLO CLAY &amp; SUPPLIES</t>
  </si>
  <si>
    <t>Low Fire Clay</t>
  </si>
  <si>
    <t>CTE Yearly Truck Inspection</t>
  </si>
  <si>
    <t>SIGN LANGUAGE INTERPRETER</t>
  </si>
  <si>
    <t>Consultant Services May 2021</t>
  </si>
  <si>
    <t>BORDEN, ABIGAIL</t>
  </si>
  <si>
    <t>CERVANTES, JESSICA</t>
  </si>
  <si>
    <t>June - HS parent service -</t>
  </si>
  <si>
    <t>time sheet for Jessica</t>
  </si>
  <si>
    <t>SERVICE 04/11/21-05/20/21</t>
  </si>
  <si>
    <t>Culligan Water</t>
  </si>
  <si>
    <t>DATA RECOGNITION CORPORATION DRC</t>
  </si>
  <si>
    <t>DSP LAS Links Online Tests</t>
  </si>
  <si>
    <t>Order for English Learner</t>
  </si>
  <si>
    <t>Student Identification</t>
  </si>
  <si>
    <t>Laptop Computer and Docking</t>
  </si>
  <si>
    <t>Station Lauren Tilley Deal ID</t>
  </si>
  <si>
    <t>#21743828</t>
  </si>
  <si>
    <t>Laptop Computers-2 J.Mangold</t>
  </si>
  <si>
    <t>&amp; L. Stevens Quote</t>
  </si>
  <si>
    <t>#300079523641</t>
  </si>
  <si>
    <t>Grade 5 Science Support ESC</t>
  </si>
  <si>
    <t>#93117 May 25, 2021</t>
  </si>
  <si>
    <t>Lesson Plan Support for</t>
  </si>
  <si>
    <t>Elementary Teachers - 3</t>
  </si>
  <si>
    <t>additional days April 14, 21,</t>
  </si>
  <si>
    <t>and 28, 2021 ESC #90588</t>
  </si>
  <si>
    <t>REGISTRATION FOR DIAGS PEIMS</t>
  </si>
  <si>
    <t>TRAINING</t>
  </si>
  <si>
    <t>spring order</t>
  </si>
  <si>
    <t>EZ Scan</t>
  </si>
  <si>
    <t>GREAT LAKE SPORTS</t>
  </si>
  <si>
    <t>EVALUTATIONS</t>
  </si>
  <si>
    <t>HALE, HUNTER</t>
  </si>
  <si>
    <t>LIFEGUARD</t>
  </si>
  <si>
    <t>HALPIN, JONATHAN</t>
  </si>
  <si>
    <t>7/1/21-9/30/21</t>
  </si>
  <si>
    <t>INV#TAMN00000417</t>
  </si>
  <si>
    <t>Reeds (1271484 &amp; 1269531)</t>
  </si>
  <si>
    <t>06/01/21-06/30/21</t>
  </si>
  <si>
    <t>SERVICE 06/01/21-06/31/21</t>
  </si>
  <si>
    <t>06/01/21-06/31/21</t>
  </si>
  <si>
    <t>Graduation Awards</t>
  </si>
  <si>
    <t>05/03/21-05/28/21</t>
  </si>
  <si>
    <t>SHEET MUSIC  PAY DIFFERENCE</t>
  </si>
  <si>
    <t>ON INVOICE</t>
  </si>
  <si>
    <t>April 21 HS E-Daca Annual</t>
  </si>
  <si>
    <t>License fee/SA</t>
  </si>
  <si>
    <t>TIVY CHEER</t>
  </si>
  <si>
    <t>HOODIES</t>
  </si>
  <si>
    <t>Classified Ad - Temp</t>
  </si>
  <si>
    <t>Technology Tech</t>
  </si>
  <si>
    <t>March Classifieds Ad</t>
  </si>
  <si>
    <t>Legal Posting - Non-Public</t>
  </si>
  <si>
    <t>School Services Notice</t>
  </si>
  <si>
    <t>Classifieds - Bus Dr/Monitors</t>
  </si>
  <si>
    <t>shop supplies/bus parts</t>
  </si>
  <si>
    <t>MATH SUPPLIES</t>
  </si>
  <si>
    <t>LUZIUS, ZACHARY</t>
  </si>
  <si>
    <t>MARKS, DYLAN</t>
  </si>
  <si>
    <t>05/4/21-05/14/21</t>
  </si>
  <si>
    <t>Drug Screening</t>
  </si>
  <si>
    <t>Drug Screening - 4/26/2021</t>
  </si>
  <si>
    <t>ASSESSMENT FOR SENSORY</t>
  </si>
  <si>
    <t>PROFILE</t>
  </si>
  <si>
    <t>THE OVERALL GRADUATION OFFICE OF HERFF JONES</t>
  </si>
  <si>
    <t>GRADUATION AWARDS</t>
  </si>
  <si>
    <t>PEREZ, MORGAN</t>
  </si>
  <si>
    <t>PRADO, CITHLALI</t>
  </si>
  <si>
    <t>PRC-SALTILLO</t>
  </si>
  <si>
    <t>SUPPLIES FOPR SI STUDENT</t>
  </si>
  <si>
    <t>RENDON, SAVANAH</t>
  </si>
  <si>
    <t>PARENT LIAZON</t>
  </si>
  <si>
    <t>ROBERT BURCHETT</t>
  </si>
  <si>
    <t>weight room updates</t>
  </si>
  <si>
    <t>CONTRACTED SPEECH SERVICES PS</t>
  </si>
  <si>
    <t>CONTRACTED SERVICE KISD</t>
  </si>
  <si>
    <t>GRADUATION FLOWERS</t>
  </si>
  <si>
    <t>RYDIN DECAL</t>
  </si>
  <si>
    <t>PARKING PERMITS</t>
  </si>
  <si>
    <t>Inv# 61668</t>
  </si>
  <si>
    <t>05/15/21-05/28/21</t>
  </si>
  <si>
    <t>AED Maintenance</t>
  </si>
  <si>
    <t>SECOR, CADE</t>
  </si>
  <si>
    <t>DIPLOMAS AND INSERTS</t>
  </si>
  <si>
    <t>tires</t>
  </si>
  <si>
    <t>PRINTER FOR OT/PT</t>
  </si>
  <si>
    <t>TCASE REGISTRATION</t>
  </si>
  <si>
    <t>3rd ELA TEKS</t>
  </si>
  <si>
    <t>GARY AND DIANE HEAVIN</t>
  </si>
  <si>
    <t>COMMUNITY FUND SCHOLARSHIP</t>
  </si>
  <si>
    <t>BAILEY GUNDLACH 500-19-1067</t>
  </si>
  <si>
    <t>THOR GUARD</t>
  </si>
  <si>
    <t>TOYOTA LIFT OF SOUTH TEXAS</t>
  </si>
  <si>
    <t>timesheet for 5-24 through</t>
  </si>
  <si>
    <t>VARSITY SPIRIT FASHIONS</t>
  </si>
  <si>
    <t>Order#34703835/Tivy Cheer</t>
  </si>
  <si>
    <t>05/3/21-05/5/21</t>
  </si>
  <si>
    <t>EXTRA TUTOR FOR CATHY HORGAN</t>
  </si>
  <si>
    <t>05/3/21-05/6/21</t>
  </si>
  <si>
    <t>WALSWORTH PUBLISHING CO</t>
  </si>
  <si>
    <t>YEARBOOKS</t>
  </si>
  <si>
    <t>Speedy super foam</t>
  </si>
  <si>
    <t>WENGER CORPORATION</t>
  </si>
  <si>
    <t>CHAIRS AND STANDS</t>
  </si>
  <si>
    <t>Music Supplies</t>
  </si>
  <si>
    <t>Xerox leases - Apr 2021</t>
  </si>
  <si>
    <t>GRADUATION VIDEO/SOUND</t>
  </si>
  <si>
    <t>REACTIVATION FEE</t>
  </si>
  <si>
    <t>tennis travel</t>
  </si>
  <si>
    <t>tire alignment &amp; balance</t>
  </si>
  <si>
    <t>alignment #16</t>
  </si>
  <si>
    <t>ACDC LEADERSHIP &amp; CONSULTING</t>
  </si>
  <si>
    <t>Radio Repairs and</t>
  </si>
  <si>
    <t>Calibrations</t>
  </si>
  <si>
    <t>wheelchair lift part</t>
  </si>
  <si>
    <t>A/C for bus</t>
  </si>
  <si>
    <t>CAPITAL MUSIC CENTER</t>
  </si>
  <si>
    <t>PIANO</t>
  </si>
  <si>
    <t>TIVY WATER SERVICE</t>
  </si>
  <si>
    <t>04/30/21-06/2/21</t>
  </si>
  <si>
    <t>SERVICE 04/22/21-06/01/21</t>
  </si>
  <si>
    <t>CLEMENS HIGH SCHOOL</t>
  </si>
  <si>
    <t>Kerrville Tivy vs Cedar Park</t>
  </si>
  <si>
    <t>DRAKE, COLTEN</t>
  </si>
  <si>
    <t>BASEBALL CAMP WORKER JUNE</t>
  </si>
  <si>
    <t>Plays for Theatre</t>
  </si>
  <si>
    <t>Secondary ESL Support ESC20</t>
  </si>
  <si>
    <t>Contract #90231 for 6 days</t>
  </si>
  <si>
    <t>(Jan. 19, Feb. 26, Mar. 8,</t>
  </si>
  <si>
    <t>Mar. 25, Apr. 8, Apr. 28,</t>
  </si>
  <si>
    <t>2021)</t>
  </si>
  <si>
    <t>TRAINING FOR BIP AIDE</t>
  </si>
  <si>
    <t>TRAINING FOR BIP AIDES</t>
  </si>
  <si>
    <t>AP Leadership Academy 6 - 1/2</t>
  </si>
  <si>
    <t>day sessions Nov - June 8,</t>
  </si>
  <si>
    <t>2021 ESC Contract 89728</t>
  </si>
  <si>
    <t>Elementary Teachers - Kinder</t>
  </si>
  <si>
    <t>Coaching 16 days Nov. 23,</t>
  </si>
  <si>
    <t>#89810</t>
  </si>
  <si>
    <t>FIBER SERVICE JUNE 2021</t>
  </si>
  <si>
    <t>shoe tags</t>
  </si>
  <si>
    <t>HALO BRANDED SOLUTIONS, INC</t>
  </si>
  <si>
    <t>ECC Summer Kinder transition</t>
  </si>
  <si>
    <t>Channing Bete materials</t>
  </si>
  <si>
    <t>Supplies for Band</t>
  </si>
  <si>
    <t>POS's for Athletics</t>
  </si>
  <si>
    <t>MFCS SHARS BILLING</t>
  </si>
  <si>
    <t>INV# 10060</t>
  </si>
  <si>
    <t>LIFETOUCH NATIONAL SCHOOL STUDIOS</t>
  </si>
  <si>
    <t>MARQUEE EVENT RENTALS</t>
  </si>
  <si>
    <t>GRADUCATION RENTALS</t>
  </si>
  <si>
    <t>MIEARS, COLE</t>
  </si>
  <si>
    <t>MONARCH TROPHY STUDIO</t>
  </si>
  <si>
    <t>THS Orchestra order for Pat</t>
  </si>
  <si>
    <t>Lee Senior Awards Order</t>
  </si>
  <si>
    <t>#607502</t>
  </si>
  <si>
    <t>MOORE'S HOME FURNISHING</t>
  </si>
  <si>
    <t>Acct #110108 Rocking Chair</t>
  </si>
  <si>
    <t>for Retiree</t>
  </si>
  <si>
    <t>MUSIC IN MOTION</t>
  </si>
  <si>
    <t>Room Supplies SEL Resources,</t>
  </si>
  <si>
    <t>and Incentives for Choir</t>
  </si>
  <si>
    <t>NEW, BRYAN</t>
  </si>
  <si>
    <t>NICKY'S FOLDERS</t>
  </si>
  <si>
    <t>Nicki's Folders</t>
  </si>
  <si>
    <t>Bankers Boxes</t>
  </si>
  <si>
    <t>Paper/stamps</t>
  </si>
  <si>
    <t>GOWNS</t>
  </si>
  <si>
    <t>PINTSCH, AMBER</t>
  </si>
  <si>
    <t>SOFTBALL CAMP WORKER JUNE</t>
  </si>
  <si>
    <t>athletic supplies for</t>
  </si>
  <si>
    <t>HPMS/BTW</t>
  </si>
  <si>
    <t>DYS Dysgraphia Intervention</t>
  </si>
  <si>
    <t>Fundamentals online course</t>
  </si>
  <si>
    <t>#1581422 on March 4, 2021 for</t>
  </si>
  <si>
    <t>Sarah Lewicki SES</t>
  </si>
  <si>
    <t>RHODES, STONEY</t>
  </si>
  <si>
    <t>Scholastic Book Fair Payment</t>
  </si>
  <si>
    <t>Book Fair ID 4752963 Account</t>
  </si>
  <si>
    <t># 103966 date 5/17/21-5/21/21</t>
  </si>
  <si>
    <t>Buyboard  #609-20</t>
  </si>
  <si>
    <t>Tepsa</t>
  </si>
  <si>
    <t>TEXAS A&amp;M - CORPUS  CHRISTI</t>
  </si>
  <si>
    <t>TALL ELEMENTARY SCHOLARSHIP</t>
  </si>
  <si>
    <t>SAVANNAH GRINSTEAD TAMU CC</t>
  </si>
  <si>
    <t>STUDEN ID AO4244960</t>
  </si>
  <si>
    <t>TEXAS A&amp;M UNIVERSITY</t>
  </si>
  <si>
    <t>TALLY ELEMENTARY SCHOLARSHIP</t>
  </si>
  <si>
    <t>ETHAN PESCHEL SSN OR TAMU</t>
  </si>
  <si>
    <t>UIN: 831005059</t>
  </si>
  <si>
    <t>WALKER GRIMES SSN OR TAMU</t>
  </si>
  <si>
    <t>UIN: 731000554</t>
  </si>
  <si>
    <t>PEYTON PRUITT SSN OR TAMU</t>
  </si>
  <si>
    <t>UIN: 631002410</t>
  </si>
  <si>
    <t>MCKENNA BURRIER SSN OR TAMU</t>
  </si>
  <si>
    <t>UIN: 631001043</t>
  </si>
  <si>
    <t>TRAHAN, SAVANA</t>
  </si>
  <si>
    <t>VOLLEYBALL CAMP WORKER 2021</t>
  </si>
  <si>
    <t>JUNE 7-9</t>
  </si>
  <si>
    <t>TWISS, LIZ</t>
  </si>
  <si>
    <t>2021 SOFTBALL CAMP WORKER</t>
  </si>
  <si>
    <t>CONTRACT SERVICES-TUTOR</t>
  </si>
  <si>
    <t>WEST TEXAS A &amp; M UNIVERSITY</t>
  </si>
  <si>
    <t>JACK PATERSON SSN OR TAMU</t>
  </si>
  <si>
    <t>UIN: 1097559</t>
  </si>
  <si>
    <t>06/04/21-07/03/21</t>
  </si>
  <si>
    <t>SERVICE 06/01/21-06/30/21 FOR</t>
  </si>
  <si>
    <t>THS-Intro Culinary Order for</t>
  </si>
  <si>
    <t>Amanda Sprayberry Classroom</t>
  </si>
  <si>
    <t>Instruction Supplies VENDOR:</t>
  </si>
  <si>
    <t>HEB DATE OF PURCHASE: 5/13/21</t>
  </si>
  <si>
    <t>Cheer expenses</t>
  </si>
  <si>
    <t>Tivy HS Robotic Team</t>
  </si>
  <si>
    <t>Registration North Regionals</t>
  </si>
  <si>
    <t>May 22, 2021 VENDOR: First in</t>
  </si>
  <si>
    <t>Texas Date of Purchase:</t>
  </si>
  <si>
    <t>Order No. 451 Tivy Robotics</t>
  </si>
  <si>
    <t>UIL Championship June 15,</t>
  </si>
  <si>
    <t>2021 VENDOR: First In Texas</t>
  </si>
  <si>
    <t>Date: 5/26/21</t>
  </si>
  <si>
    <t>THS-Robotic Team N.TX</t>
  </si>
  <si>
    <t>Regional Championship Event</t>
  </si>
  <si>
    <t>Aaron Cook Classroom</t>
  </si>
  <si>
    <t>Instruction Equipment and</t>
  </si>
  <si>
    <t>Supplies VENDOR: Flite Test</t>
  </si>
  <si>
    <t>Date of Purchase: 05/19/21</t>
  </si>
  <si>
    <t>THS Culinary  Order for Mario</t>
  </si>
  <si>
    <t>Estrada Class Supplies for</t>
  </si>
  <si>
    <t>Potato Bar Workshop Vendor:</t>
  </si>
  <si>
    <t>HEB Date of Purchase: 5/3/21</t>
  </si>
  <si>
    <t>Instruction Supplies Food</t>
  </si>
  <si>
    <t>Truck Lab Vendor: HEB Date of</t>
  </si>
  <si>
    <t>Purchase: 4/29/21</t>
  </si>
  <si>
    <t>BTW Orchestra Awards Order</t>
  </si>
  <si>
    <t>for K. Billingsley Vendor:</t>
  </si>
  <si>
    <t>Everwood Industries, Inc</t>
  </si>
  <si>
    <t>Date: 4/30/21</t>
  </si>
  <si>
    <t>REGISTRATION FOR VIRTUAL</t>
  </si>
  <si>
    <t>NJHS Classic Certificates</t>
  </si>
  <si>
    <t>NASSP vendor</t>
  </si>
  <si>
    <t>TRAINING FOR DIRECTOR OF SPED</t>
  </si>
  <si>
    <t>DSP NELI workshop on Dyslexia</t>
  </si>
  <si>
    <t>DYSLEXIA TRAINING</t>
  </si>
  <si>
    <t>THS-Aviation Tech Student FAA</t>
  </si>
  <si>
    <t>107 Drone Certification  Test</t>
  </si>
  <si>
    <t>Maxwell Kludt-5/18/21 VENDOR:</t>
  </si>
  <si>
    <t>PSI Exam Svc DATE OF</t>
  </si>
  <si>
    <t>PURCHASE: 5/12/21</t>
  </si>
  <si>
    <t>107 Drone Certification Test</t>
  </si>
  <si>
    <t>Hayden Poe-May 20 VENDOR: PSI</t>
  </si>
  <si>
    <t>Exam Svcs Date of Purchase:</t>
  </si>
  <si>
    <t>THS-Aviation Tech Instructor</t>
  </si>
  <si>
    <t>FAA 107 Drone Certification</t>
  </si>
  <si>
    <t>Test Aaron Cook-5/21/21</t>
  </si>
  <si>
    <t>VENDOR: PSI Exam Svc DATE OF</t>
  </si>
  <si>
    <t>KPSF Grant Marks</t>
  </si>
  <si>
    <t>VENDOR: SCHLOTZSKYS KERRVILLE</t>
  </si>
  <si>
    <t>THS COUNSELOR INTERVIEW</t>
  </si>
  <si>
    <t>Estimate #3835 Seidlitz</t>
  </si>
  <si>
    <t>Education Training Books for</t>
  </si>
  <si>
    <t>Staff Dev qty. 75 VENDOR:</t>
  </si>
  <si>
    <t>Seidlitz Education Date of</t>
  </si>
  <si>
    <t>Purchase: 5/21/21</t>
  </si>
  <si>
    <t>- 5TH</t>
  </si>
  <si>
    <t>THS-Adv Animal Sci Order for</t>
  </si>
  <si>
    <t>Caitlyn Harris Canine IV Leg</t>
  </si>
  <si>
    <t>Class Instruction Equipment</t>
  </si>
  <si>
    <t>Order #100173470 Vendor:</t>
  </si>
  <si>
    <t>Universal Medical Date:</t>
  </si>
  <si>
    <t>EOY Character Counts</t>
  </si>
  <si>
    <t>Recognition</t>
  </si>
  <si>
    <t>Walmart Purchase</t>
  </si>
  <si>
    <t>Cuties</t>
  </si>
  <si>
    <t>THS-Building Trades Tech.</t>
  </si>
  <si>
    <t>Order for Reece Zunker</t>
  </si>
  <si>
    <t>Supplies Cart Date: 5.10.21</t>
  </si>
  <si>
    <t>STATEMENT ADJUSTMENTS</t>
  </si>
  <si>
    <t>parts &amp; labor #23 &amp; #33</t>
  </si>
  <si>
    <t>TIVY GRADUATION SOUND</t>
  </si>
  <si>
    <t>Summer Camp T's</t>
  </si>
  <si>
    <t>track supplies</t>
  </si>
  <si>
    <t>MEAL REQUEST 93RD ANNUAL</t>
  </si>
  <si>
    <t>TEXAS FFA STATE CONVENTION</t>
  </si>
  <si>
    <t>JULY 5-9, 2021 6 STUDENTS, 2</t>
  </si>
  <si>
    <t>SPONSORS THS FFA</t>
  </si>
  <si>
    <t>CARONNA, TERESA</t>
  </si>
  <si>
    <t>NDCS Summer Tutoring T.</t>
  </si>
  <si>
    <t>Caronna timesheet 6-8 through</t>
  </si>
  <si>
    <t>clearance lights</t>
  </si>
  <si>
    <t>SERVICE 05/10/21-06/10/21</t>
  </si>
  <si>
    <t>COURTYARD FT WORTH</t>
  </si>
  <si>
    <t>LODGING, JULY 5-9, 2021 TEXAS</t>
  </si>
  <si>
    <t>FFA CONVENTION, THS</t>
  </si>
  <si>
    <t>CRAWFORD, TAMELA</t>
  </si>
  <si>
    <t>Travel Expense - Region 20</t>
  </si>
  <si>
    <t>Job Fair 6/8/2021</t>
  </si>
  <si>
    <t>DAKTRONICS</t>
  </si>
  <si>
    <t>Antler Stadium Scoreboard</t>
  </si>
  <si>
    <t>repair Invoice 6933415</t>
  </si>
  <si>
    <t>Office supplies Quote</t>
  </si>
  <si>
    <t>153977-0</t>
  </si>
  <si>
    <t>GREEN, JEREMY</t>
  </si>
  <si>
    <t>TRAVEL REIMBURSEMENT FOR</t>
  </si>
  <si>
    <t>JEREMY GREEN</t>
  </si>
  <si>
    <t>ASSISSTANT DIRECTOR</t>
  </si>
  <si>
    <t>NDCS F&amp;P Benchmark Assessment</t>
  </si>
  <si>
    <t>System for Title I services</t>
  </si>
  <si>
    <t>HERNANDEZ HIIGEL, SUSANA</t>
  </si>
  <si>
    <t>NDCS Summer tutoring S.</t>
  </si>
  <si>
    <t>Hiigel June 8 through June</t>
  </si>
  <si>
    <t>17, 2021</t>
  </si>
  <si>
    <t>NDCS Summer Tutoring P. Hyatt</t>
  </si>
  <si>
    <t>timesheet 6-8 through</t>
  </si>
  <si>
    <t>Tower Surge Power Strip -12</t>
  </si>
  <si>
    <t>outlets 80 Units Tivy High</t>
  </si>
  <si>
    <t>School Quote #411613</t>
  </si>
  <si>
    <t>MAKERBOT INDUSTRIES LLC</t>
  </si>
  <si>
    <t>HPMS - Applied Engineering</t>
  </si>
  <si>
    <t>MakerBot 3D Printer and</t>
  </si>
  <si>
    <t>MARTIN, DENISE</t>
  </si>
  <si>
    <t>NDCS summer tutoring D.</t>
  </si>
  <si>
    <t>Martin timesheet 6-8 through</t>
  </si>
  <si>
    <t>MOBYMAX</t>
  </si>
  <si>
    <t>MOBY MAX SUBCRIPTION</t>
  </si>
  <si>
    <t>CURRICULLUM SUPPLIES FOR HPMS</t>
  </si>
  <si>
    <t>Chair</t>
  </si>
  <si>
    <t>pencil sharpener, post it</t>
  </si>
  <si>
    <t>holder, creamer, notebooks,</t>
  </si>
  <si>
    <t>number dividers</t>
  </si>
  <si>
    <t>OMNI CORPUS CHRISTI HOTEL</t>
  </si>
  <si>
    <t>HOTEL RESERVATION FOR CAITLYN</t>
  </si>
  <si>
    <t>HARRIS VTAT PROFESSIONAL</t>
  </si>
  <si>
    <t>DEVELOPMENT  JULY 19-23,2021:</t>
  </si>
  <si>
    <t>4 NIGHTS, 1 ROOM</t>
  </si>
  <si>
    <t>Aug.21 HS classroom</t>
  </si>
  <si>
    <t>Living Science Order Daniels</t>
  </si>
  <si>
    <t>Elementary Melissa Martin</t>
  </si>
  <si>
    <t>Planting Materials for</t>
  </si>
  <si>
    <t>science project</t>
  </si>
  <si>
    <t>metal</t>
  </si>
  <si>
    <t>TRAINING REGISTRATION FOR</t>
  </si>
  <si>
    <t>SPED DIRECTOR</t>
  </si>
  <si>
    <t>WORKSHOP FOR DIAGNOSTICIAN</t>
  </si>
  <si>
    <t>ECSE SPEECH</t>
  </si>
  <si>
    <t>SERVICES-CONTRACTED SERVICES</t>
  </si>
  <si>
    <t>STUDENT MGMT SUITE</t>
  </si>
  <si>
    <t>MAINTENANCE  BACKSTAGE</t>
  </si>
  <si>
    <t>MANAGER MANINTENANCE</t>
  </si>
  <si>
    <t>Report Card Covers</t>
  </si>
  <si>
    <t>SOUTHWEST EMBLEM CO.</t>
  </si>
  <si>
    <t>THS-Orchestra order for Pat</t>
  </si>
  <si>
    <t>Lee 42 UIL Sweeptstakes</t>
  </si>
  <si>
    <t>Patches - 20-21</t>
  </si>
  <si>
    <t>Inv#611131 202.03 Local</t>
  </si>
  <si>
    <t>District Update- Base Version</t>
  </si>
  <si>
    <t>Policy Changes - FFC(E)</t>
  </si>
  <si>
    <t>KELSEY KLEYPAS SS 642 72 0062</t>
  </si>
  <si>
    <t>Door plates</t>
  </si>
  <si>
    <t>ENGRAVING</t>
  </si>
  <si>
    <t>COATES, MACKENZIE</t>
  </si>
  <si>
    <t>VB Camp 2021</t>
  </si>
  <si>
    <t>COATES, TYLER</t>
  </si>
  <si>
    <t>Supplies 755556753743</t>
  </si>
  <si>
    <t>447599454369 965665394537</t>
  </si>
  <si>
    <t>448995787774 496978935959</t>
  </si>
  <si>
    <t>863569849567 455675446773</t>
  </si>
  <si>
    <t>475949658394 574753898398</t>
  </si>
  <si>
    <t>OT/PT SUPPLIES 685566447366</t>
  </si>
  <si>
    <t>436855889948 677794738355</t>
  </si>
  <si>
    <t>979376746693 666453437877</t>
  </si>
  <si>
    <t>899689375359 439453738638</t>
  </si>
  <si>
    <t>455338449894 937374359795</t>
  </si>
  <si>
    <t>954738675738 945888934999</t>
  </si>
  <si>
    <t>SUPPLIES  466349685697</t>
  </si>
  <si>
    <t>June -Summer supplies LG</t>
  </si>
  <si>
    <t>558844935474 488774594658</t>
  </si>
  <si>
    <t>Coffee, creamer and document</t>
  </si>
  <si>
    <t>holders 687664857795</t>
  </si>
  <si>
    <t>Aug. PK-HS office-medical</t>
  </si>
  <si>
    <t>supplies SA 458687935637</t>
  </si>
  <si>
    <t>SUPPLY 743946596665</t>
  </si>
  <si>
    <t>OFFICE SUPPLIES 784477398933</t>
  </si>
  <si>
    <t>tech/office supplies</t>
  </si>
  <si>
    <t>536793869834 438778599938</t>
  </si>
  <si>
    <t>THS - Media Tech Order for</t>
  </si>
  <si>
    <t>Donna Hale Classroom</t>
  </si>
  <si>
    <t>Equipment Scanner and Drawing</t>
  </si>
  <si>
    <t>Tablets for Student</t>
  </si>
  <si>
    <t>Certifications</t>
  </si>
  <si>
    <t>SUPPLIES, VARIOUS DEPT</t>
  </si>
  <si>
    <t>549548797848 538797566453</t>
  </si>
  <si>
    <t>ELAR SUPPLIES - MICHON</t>
  </si>
  <si>
    <t>447734993467 883879358384</t>
  </si>
  <si>
    <t>CLASSROOM SUPPLIES-TES - CH</t>
  </si>
  <si>
    <t>649445376759 799774879493</t>
  </si>
  <si>
    <t>June SMR-summer school</t>
  </si>
  <si>
    <t>suppplies LG 793645439648</t>
  </si>
  <si>
    <t>443634793977 447959634556</t>
  </si>
  <si>
    <t>THS-Aviation  Order for A.</t>
  </si>
  <si>
    <t>Cook Classroom Instruction</t>
  </si>
  <si>
    <t>Supplies &amp; Equipment</t>
  </si>
  <si>
    <t>696959545578 683875383594</t>
  </si>
  <si>
    <t>446454389835 594438978357</t>
  </si>
  <si>
    <t>THS-Applied Eng Tech Order</t>
  </si>
  <si>
    <t>for Carlos Lopez Classroom</t>
  </si>
  <si>
    <t>OFFICE CHAIRS, DESK RISER</t>
  </si>
  <si>
    <t>BOOKS: PRINCIPLES: 10</t>
  </si>
  <si>
    <t>MINDFRAMES FOR LEADERS AND</t>
  </si>
  <si>
    <t>VISIBLE LEARNING</t>
  </si>
  <si>
    <t>Art rack/tables</t>
  </si>
  <si>
    <t>Ipad Storage</t>
  </si>
  <si>
    <t>General Supplies</t>
  </si>
  <si>
    <t>SUPPLIES: HOYER</t>
  </si>
  <si>
    <t>SUPPLIES: HOLLAND</t>
  </si>
  <si>
    <t>ELAR SUPPLIES: GARRETT</t>
  </si>
  <si>
    <t>supplies for parent liazon</t>
  </si>
  <si>
    <t>Office Supplies, coffee and</t>
  </si>
  <si>
    <t>creamer  Omnia Partners</t>
  </si>
  <si>
    <t>Contract Number: R-TC-17006</t>
  </si>
  <si>
    <t>Exp. January 18, 2022</t>
  </si>
  <si>
    <t>SUPPLIES FOR VOCATIONAL STORE</t>
  </si>
  <si>
    <t>486388573893 567453385385</t>
  </si>
  <si>
    <t>999436956577 753857494744</t>
  </si>
  <si>
    <t>979387987868 437595998998</t>
  </si>
  <si>
    <t>GT Challenge Lab Classroom</t>
  </si>
  <si>
    <t>Instruction Supplies 4 Elem</t>
  </si>
  <si>
    <t>Campuses 444633666779</t>
  </si>
  <si>
    <t>876864398987 875964868338</t>
  </si>
  <si>
    <t>746547764769 799634759648</t>
  </si>
  <si>
    <t>THS-Business &amp; Marketing</t>
  </si>
  <si>
    <t>Order for Shanna Vehicco</t>
  </si>
  <si>
    <t>Supplies 668466466933</t>
  </si>
  <si>
    <t>455834687485 449696446455</t>
  </si>
  <si>
    <t>658334349855 889988935685</t>
  </si>
  <si>
    <t>THS-Culinary 1&amp; 11 Oder for</t>
  </si>
  <si>
    <t>Mario Estrada Student Food</t>
  </si>
  <si>
    <t>Serving Gloves</t>
  </si>
  <si>
    <t>HPMS-Pre-Applied Eng Order</t>
  </si>
  <si>
    <t>for V. Rodriguez Class</t>
  </si>
  <si>
    <t>Instruction Equipment Storage</t>
  </si>
  <si>
    <t>Box</t>
  </si>
  <si>
    <t>OE: CAMERA SD ADAPTERS</t>
  </si>
  <si>
    <t>THS-Career Prep Order for</t>
  </si>
  <si>
    <t>Carlos Lopez Classroom</t>
  </si>
  <si>
    <t>THS-Industry/AV Tech</t>
  </si>
  <si>
    <t>Order-Lee Pool Memory card</t>
  </si>
  <si>
    <t>for  class instructor</t>
  </si>
  <si>
    <t>computer</t>
  </si>
  <si>
    <t>DAEP/laptop charging station</t>
  </si>
  <si>
    <t>for L. Pool Classroom</t>
  </si>
  <si>
    <t>Equipment Video Cameras -2</t>
  </si>
  <si>
    <t>sprayer repair parts</t>
  </si>
  <si>
    <t>Staff Develoment Supplies The</t>
  </si>
  <si>
    <t>Assistant Princial - 6 qty</t>
  </si>
  <si>
    <t>Inv#200902U Grade 6 ELAR PD &amp;</t>
  </si>
  <si>
    <t>Planning Meeting 2 days May</t>
  </si>
  <si>
    <t>24, Jun 3</t>
  </si>
  <si>
    <t>PROFESSIONAL DEVELOPMENT</t>
  </si>
  <si>
    <t>PLANNING COACHING SUPPORT</t>
  </si>
  <si>
    <t>CONSULTANT: CYNDI PINA JUNE</t>
  </si>
  <si>
    <t>2, 2021, 1/2 DAY INV #201130C</t>
  </si>
  <si>
    <t>7-17, 2021, 8 DAYS</t>
  </si>
  <si>
    <t>AT&amp;T MOBILITY LLC</t>
  </si>
  <si>
    <t>SERVICE 05/08/21-06/07/21</t>
  </si>
  <si>
    <t>INVOICE 287306043396X06152021</t>
  </si>
  <si>
    <t>Travel to ESC 20:  Training -</t>
  </si>
  <si>
    <t>CREATIVE COMPETITIONS INC.</t>
  </si>
  <si>
    <t>HPMS GT Order for A. Baehre</t>
  </si>
  <si>
    <t>K. Daglish Class Instruction</t>
  </si>
  <si>
    <t>DAEP/student laptops</t>
  </si>
  <si>
    <t>DORIAN BUSINESS SYSTEMS LLC</t>
  </si>
  <si>
    <t>SUBSCRIPTION FEE</t>
  </si>
  <si>
    <t>TRAINING FOR SIGN LANGUAGE</t>
  </si>
  <si>
    <t>INTERPRETER</t>
  </si>
  <si>
    <t>WEBINAR WALK AWAY EDGAR</t>
  </si>
  <si>
    <t>MANUAL #78021 NIKI SMITH</t>
  </si>
  <si>
    <t>REGISTER SPEECH THERAPIST AND</t>
  </si>
  <si>
    <t>WORKSHOP REGISTRATION FOR</t>
  </si>
  <si>
    <t>EDGAR Training</t>
  </si>
  <si>
    <t>SUPPLIES (CLARKSON)</t>
  </si>
  <si>
    <t>SUPPLIES (MAQUARDT)</t>
  </si>
  <si>
    <t>SUPPLIES (WHATLEY)</t>
  </si>
  <si>
    <t>SUPPLIES (RILEY)</t>
  </si>
  <si>
    <t>SUPPLIES (PINTSCH)</t>
  </si>
  <si>
    <t>SUPPLIES (TOLBERT)</t>
  </si>
  <si>
    <t>SUPPLIES (DILL)</t>
  </si>
  <si>
    <t>SUPPLIES (ROTC)</t>
  </si>
  <si>
    <t>SUPPLIES (SCIENCE)</t>
  </si>
  <si>
    <t>SUPPLIES (PE)</t>
  </si>
  <si>
    <t>SUPPLIES (D. YANEZ)</t>
  </si>
  <si>
    <t>SUPPLIES (LAFLER)</t>
  </si>
  <si>
    <t>GOSTRENGTHS INC.</t>
  </si>
  <si>
    <t>GOZEN SUBSCRITPTION RENEWAL</t>
  </si>
  <si>
    <t>HOUGHTON MIFFLIN</t>
  </si>
  <si>
    <t>HMH Books</t>
  </si>
  <si>
    <t>HUFFAKER, REBEKAH</t>
  </si>
  <si>
    <t>TRAVEL REIMBURSEMENT FOR ECC</t>
  </si>
  <si>
    <t>TEACHER</t>
  </si>
  <si>
    <t>SHREDDING SERVICE FOR JUNE</t>
  </si>
  <si>
    <t>KERRVILLE DAILY TIMES ANNUAL</t>
  </si>
  <si>
    <t>RENEWAL</t>
  </si>
  <si>
    <t>Plaque for Marty Lenard</t>
  </si>
  <si>
    <t>COLLEGE BOARD PSAT/NMSQT THS</t>
  </si>
  <si>
    <t>- OCTOBER 2020 ADMIN</t>
  </si>
  <si>
    <t>SCHOLASTIC BOOK FAIR</t>
  </si>
  <si>
    <t>AED Manikin Trainer Pads</t>
  </si>
  <si>
    <t>tech supply/hard drives</t>
  </si>
  <si>
    <t>SERVICE 05/15/21-06/14/21</t>
  </si>
  <si>
    <t>Clearinghouse Records - May</t>
  </si>
  <si>
    <t>Voyager</t>
  </si>
  <si>
    <t>06/18/21-07/19/21</t>
  </si>
  <si>
    <t>Xerox leases - May 2021</t>
  </si>
  <si>
    <t>SES P. Compean Bilingual</t>
  </si>
  <si>
    <t>STUDENT COUNCIL SUPPLIES</t>
  </si>
  <si>
    <t>Science FFE for New HPMS</t>
  </si>
  <si>
    <t>Omnia Partners R-TC-17006 Exp</t>
  </si>
  <si>
    <t>Science Equipment-FFE New</t>
  </si>
  <si>
    <t>PRINTER</t>
  </si>
  <si>
    <t>HDMI to VGA adapters</t>
  </si>
  <si>
    <t>envelopes for mailout to</t>
  </si>
  <si>
    <t>students/parents</t>
  </si>
  <si>
    <t>DIRECTOR JEREMY GREEN</t>
  </si>
  <si>
    <t>AFFORDABLE COUNTERTOPS LLC</t>
  </si>
  <si>
    <t>COUNTERTOP</t>
  </si>
  <si>
    <t>Inv#314690 Water Supplies for</t>
  </si>
  <si>
    <t>Break Room/Board Room June</t>
  </si>
  <si>
    <t>Water cooler rental and water</t>
  </si>
  <si>
    <t>SUPPLIES FOR PARENT STAFF</t>
  </si>
  <si>
    <t>OFFICE MEETINGS</t>
  </si>
  <si>
    <t>monthly supply - Jun 2021</t>
  </si>
  <si>
    <t>Water cooler Rental and Water</t>
  </si>
  <si>
    <t>for May 2021</t>
  </si>
  <si>
    <t>Water for Office</t>
  </si>
  <si>
    <t>21-30, 2021, 6 DAYS INV</t>
  </si>
  <si>
    <t>#210206B</t>
  </si>
  <si>
    <t>BIG TEAMS LLC</t>
  </si>
  <si>
    <t>Inv# 4904</t>
  </si>
  <si>
    <t>athletic supplies for HPMS</t>
  </si>
  <si>
    <t>NDCS Summer Title I tutoring</t>
  </si>
  <si>
    <t>T. Caronna timesheet 6-22</t>
  </si>
  <si>
    <t>through 7-1-21</t>
  </si>
  <si>
    <t>SERVICE 05/20/21-06/21/21</t>
  </si>
  <si>
    <t>COMMUNICAN</t>
  </si>
  <si>
    <t>READING MATERIALS</t>
  </si>
  <si>
    <t>CPI REGISTRATION</t>
  </si>
  <si>
    <t>Service (July)</t>
  </si>
  <si>
    <t>Service (may)</t>
  </si>
  <si>
    <t>water for Athletics</t>
  </si>
  <si>
    <t>Office/THS</t>
  </si>
  <si>
    <t>Training: PSC - Personnel</t>
  </si>
  <si>
    <t>Skills 6.23.21</t>
  </si>
  <si>
    <t>FIRST LEGO LEAGUE</t>
  </si>
  <si>
    <t>ROBOTICS, HPMS, 2 TEAMS</t>
  </si>
  <si>
    <t>REGISTRATION AND CHALLENGE</t>
  </si>
  <si>
    <t>SET</t>
  </si>
  <si>
    <t>ROBOTICS, STARKEY ELEMENTARY</t>
  </si>
  <si>
    <t>ROBOTICS, NIMITZ ELEMENTARY</t>
  </si>
  <si>
    <t>ROBOTICS, TOM DANIELS</t>
  </si>
  <si>
    <t>ELEMENTARY REGISTRATION AND</t>
  </si>
  <si>
    <t>CHALLENGE SET</t>
  </si>
  <si>
    <t>ROBOTICS, BT WILSON</t>
  </si>
  <si>
    <t>S. Hernandez Hiigel timesheet</t>
  </si>
  <si>
    <t>6-22 through 7-1-21</t>
  </si>
  <si>
    <t>07/01/21-07/31/21</t>
  </si>
  <si>
    <t>SERVICE 07/01/21-07/31/21</t>
  </si>
  <si>
    <t>7/1/21-07/31/21</t>
  </si>
  <si>
    <t>P. Hyatt timesheet 6-22</t>
  </si>
  <si>
    <t>MATH SUPPLIES - LAKESHORE</t>
  </si>
  <si>
    <t>industrial flashlight</t>
  </si>
  <si>
    <t>D. Martin timesheet 6-22</t>
  </si>
  <si>
    <t>Special Ed Student Equipment</t>
  </si>
  <si>
    <t>for PT and OT</t>
  </si>
  <si>
    <t>June 21 HS time sheet for HS</t>
  </si>
  <si>
    <t>Mental Health consultant K.</t>
  </si>
  <si>
    <t>06/07/21-07/06/21</t>
  </si>
  <si>
    <t>469338984593 455499946469</t>
  </si>
  <si>
    <t>Challenge Lab 955896645795</t>
  </si>
  <si>
    <t>838445576497 457376775549</t>
  </si>
  <si>
    <t>Supplies 696473756934</t>
  </si>
  <si>
    <t>THS-Education &amp; Trng Order</t>
  </si>
  <si>
    <t>for A. Sprayberry Classroom</t>
  </si>
  <si>
    <t>559693539836 454854483366</t>
  </si>
  <si>
    <t>Retirement Party, Teacher</t>
  </si>
  <si>
    <t>Appreciation Week</t>
  </si>
  <si>
    <t>OFFICE SUPPLIES 973899693657</t>
  </si>
  <si>
    <t>888477789468 768833968755</t>
  </si>
  <si>
    <t>AU SUPPLIES 747975473767</t>
  </si>
  <si>
    <t>747884934957 646586598589</t>
  </si>
  <si>
    <t>- 5TH GRADE</t>
  </si>
  <si>
    <t>Point-to-Point WAP/Starkey</t>
  </si>
  <si>
    <t>Mentoring center</t>
  </si>
  <si>
    <t>SUPPLIES -TEACHING MATERIALS</t>
  </si>
  <si>
    <t>Daniels - KPSF</t>
  </si>
  <si>
    <t>ASPENWOOD MUSIC LLC</t>
  </si>
  <si>
    <t>MUSIC ARRANGEMENTS</t>
  </si>
  <si>
    <t>COST OF FOOD MONTH OF MAY</t>
  </si>
  <si>
    <t>SERVICE 06/01/21-07/1/21</t>
  </si>
  <si>
    <t>SERVICE 6/2/21-7/1/21 THS</t>
  </si>
  <si>
    <t>DUNAGAN, DANA</t>
  </si>
  <si>
    <t>REIMBURSEMENT FOR TRAVEL</t>
  </si>
  <si>
    <t>FEES TMHP REIMBURSEMENT</t>
  </si>
  <si>
    <t>MUSIC STANDS</t>
  </si>
  <si>
    <t>ECSE CLASSROOM SUPPLIES</t>
  </si>
  <si>
    <t>THS-Auto Tech Order for Lee</t>
  </si>
  <si>
    <t>Martinez Purchase of</t>
  </si>
  <si>
    <t>Classroom and Shop Supplies</t>
  </si>
  <si>
    <t>THS Aviation Class Classroom</t>
  </si>
  <si>
    <t>INCLUSION CURRICULLUM</t>
  </si>
  <si>
    <t>SYMBOLSTIX FOR COMMUNICATION</t>
  </si>
  <si>
    <t>tone cartridges</t>
  </si>
  <si>
    <t>AU CONFERENCE TRAINING</t>
  </si>
  <si>
    <t>EMBROIDERY SERVICE</t>
  </si>
  <si>
    <t>Iniv#606172 2021.01 Local</t>
  </si>
  <si>
    <t>District Update 2021.02 Local</t>
  </si>
  <si>
    <t>District Update</t>
  </si>
  <si>
    <t>Clearinghouse Records - June</t>
  </si>
  <si>
    <t>07/04/21-08/03/21</t>
  </si>
  <si>
    <t>SERVICE 07/01/21-07/31/21 FOR</t>
  </si>
  <si>
    <t>07/07/21-08/06/21</t>
  </si>
  <si>
    <t>Time Lapse Services for New</t>
  </si>
  <si>
    <t>training supplies</t>
  </si>
  <si>
    <t>CAMT - instructional training</t>
  </si>
  <si>
    <t>Conference - Pamela Nentwich</t>
  </si>
  <si>
    <t>VB misc expenses</t>
  </si>
  <si>
    <t>May-June 21 summer school</t>
  </si>
  <si>
    <t>JP Morgan Chase - Pearson</t>
  </si>
  <si>
    <t>GRADUATION STAGE AND SET UP</t>
  </si>
  <si>
    <t>P-3 Monitoring - May</t>
  </si>
  <si>
    <t>Summer Leadership Institute -</t>
  </si>
  <si>
    <t>San Antonio   Mark Foust</t>
  </si>
  <si>
    <t>Mike Tackett</t>
  </si>
  <si>
    <t>Virtual Summer Leadership</t>
  </si>
  <si>
    <t>Institute Andree Hayes</t>
  </si>
  <si>
    <t>Curtis Finley  Jack Stevens</t>
  </si>
  <si>
    <t>JPMORGAN CHASE BANK NA</t>
  </si>
  <si>
    <t>NEXVORTEX STATEMENT</t>
  </si>
  <si>
    <t>DUPLICATE CHARGE- CREDIT WILL</t>
  </si>
  <si>
    <t>BE REFLECTED ON NEXT</t>
  </si>
  <si>
    <t>STATEMENT</t>
  </si>
  <si>
    <t>Zoom Licenses</t>
  </si>
  <si>
    <t>446874885833 464959534369</t>
  </si>
  <si>
    <t>SUPPLY 466356337694</t>
  </si>
  <si>
    <t>Supplies 988377477496</t>
  </si>
  <si>
    <t>binding combs 456788695348</t>
  </si>
  <si>
    <t>496996756866 663455895938</t>
  </si>
  <si>
    <t>457398586938 469995585885</t>
  </si>
  <si>
    <t>557765789843 978593479365</t>
  </si>
  <si>
    <t>988377477496 699874377594</t>
  </si>
  <si>
    <t>LEADERSHIP LAUNCH SUPPLIES</t>
  </si>
  <si>
    <t>Supplies 875894393676</t>
  </si>
  <si>
    <t>798937375448 434777943947</t>
  </si>
  <si>
    <t>463765878988 437586875869</t>
  </si>
  <si>
    <t>presentation covers</t>
  </si>
  <si>
    <t>CLASSROOM SUPPLIES FOR DES</t>
  </si>
  <si>
    <t>DESK</t>
  </si>
  <si>
    <t>Office Supplies FFE - new</t>
  </si>
  <si>
    <t>LITTLE LIBRARY PAINT SUPPLIES</t>
  </si>
  <si>
    <t>BOYD, ELSA</t>
  </si>
  <si>
    <t>CONTRACT BUS DRIVER JUNE 2021</t>
  </si>
  <si>
    <t>AP: USED EXAMINATIONS, TIVY</t>
  </si>
  <si>
    <t>HS</t>
  </si>
  <si>
    <t>Dell Latitude 3520/ BTW Asst.</t>
  </si>
  <si>
    <t>Principal</t>
  </si>
  <si>
    <t>ESC 20 Training Zoom-T-Tess</t>
  </si>
  <si>
    <t>Appraiser Certification Leigh</t>
  </si>
  <si>
    <t>Cockrill - THS 3 days 6/29,</t>
  </si>
  <si>
    <t>6/30-7/1</t>
  </si>
  <si>
    <t>POTS Line Discovery</t>
  </si>
  <si>
    <t>patch cables/HPMS</t>
  </si>
  <si>
    <t>THS Vet  Med Order for</t>
  </si>
  <si>
    <t>Caitlyn Harris Classroom</t>
  </si>
  <si>
    <t>Instruction Supplies and</t>
  </si>
  <si>
    <t>Ink for office printers</t>
  </si>
  <si>
    <t>Office, workroom, and lounge</t>
  </si>
  <si>
    <t>bookshelf for Sue.  Legal</t>
  </si>
  <si>
    <t>size clipboards for shop.</t>
  </si>
  <si>
    <t>PLUMBRITE PLUMBING COMPANY</t>
  </si>
  <si>
    <t>CONTRACTED SERVICES- SUMMER</t>
  </si>
  <si>
    <t>SCHOOL-PARENT LIAZON</t>
  </si>
  <si>
    <t>Parking Tags - 100 ct.</t>
  </si>
  <si>
    <t>T-shirts</t>
  </si>
  <si>
    <t>Microsoft/O365 renewal</t>
  </si>
  <si>
    <t>PAYROLL TIME SHEETS 5,000</t>
  </si>
  <si>
    <t>QUOTE#E09-6968</t>
  </si>
  <si>
    <t>TEXAS LIONS CAMP</t>
  </si>
  <si>
    <t>FACILITY RENTAL</t>
  </si>
  <si>
    <t>TRI-SPECTION</t>
  </si>
  <si>
    <t>Safety Audit Inspection -</t>
  </si>
  <si>
    <t>Student Campuses</t>
  </si>
  <si>
    <t>AMSTERDAM PRINTING &amp; LITHO CORP.</t>
  </si>
  <si>
    <t>Academic Agendas</t>
  </si>
  <si>
    <t>CONSULTANT: CYNDI PINA JULY</t>
  </si>
  <si>
    <t>6-16, 2021, 7 DAYS INV</t>
  </si>
  <si>
    <t>#210206C</t>
  </si>
  <si>
    <t>VOCATIONAL SUPPLIES-HPMS-RW</t>
  </si>
  <si>
    <t>Consultant Services JUNE 2021</t>
  </si>
  <si>
    <t>softball equipment</t>
  </si>
  <si>
    <t>fb equipment</t>
  </si>
  <si>
    <t>SERVICE 06/10/21-07/09/21</t>
  </si>
  <si>
    <t>Travel - TASPA Conf</t>
  </si>
  <si>
    <t>7/14-7/16/2021</t>
  </si>
  <si>
    <t>PAYROLL ASSISTANCE 04/19/21</t>
  </si>
  <si>
    <t>TRAINING FOR LSSP-ERICA</t>
  </si>
  <si>
    <t>CASTANON</t>
  </si>
  <si>
    <t>Legal Posting Ad - Area Land</t>
  </si>
  <si>
    <t>Sale 7/7 &amp; 7/14/2021</t>
  </si>
  <si>
    <t>Classified Ads - June</t>
  </si>
  <si>
    <t>KILLOUGH, JOY</t>
  </si>
  <si>
    <t>AUGUST 10, 2021: 8:30-11:30</t>
  </si>
  <si>
    <t>9-12 SCIENCE PROFESSIONAL</t>
  </si>
  <si>
    <t>DEVELOPMENT 3D PHENOMENA IN</t>
  </si>
  <si>
    <t>THE SCIENCE WORLD</t>
  </si>
  <si>
    <t>decor</t>
  </si>
  <si>
    <t>KODALY VIKING LLC</t>
  </si>
  <si>
    <t>AUGUST 10, 2021 PROFESSIONAL</t>
  </si>
  <si>
    <t>DEVELOPMENT TRAINER:</t>
  </si>
  <si>
    <t>KRISTOPHER BROWN KODALY</t>
  </si>
  <si>
    <t>METHODOLOGY</t>
  </si>
  <si>
    <t>LONE STAR FORKLIFT</t>
  </si>
  <si>
    <t>forklift</t>
  </si>
  <si>
    <t>MOCK, SHARON</t>
  </si>
  <si>
    <t>Contract Services Teacher</t>
  </si>
  <si>
    <t>Support 6 days Nov. 20 - May</t>
  </si>
  <si>
    <t>21 REF: PO 9272100199</t>
  </si>
  <si>
    <t>SUBSCRIPTIONS UNIQUE/N2Y</t>
  </si>
  <si>
    <t>Office Supplies for new HPMS</t>
  </si>
  <si>
    <t>POWELL, SARAH</t>
  </si>
  <si>
    <t>DEVELOPMENT INTENSIVE</t>
  </si>
  <si>
    <t>INTERVENTION IN MATHEMATICS</t>
  </si>
  <si>
    <t>Staff T-shirt</t>
  </si>
  <si>
    <t>06/21/21-06/25/21</t>
  </si>
  <si>
    <t>SERVICE 06/15/21-07/14/21</t>
  </si>
  <si>
    <t>TASB TxED Conf Registration</t>
  </si>
  <si>
    <t>Sept. 24-26, 2021 A. Hayes,</t>
  </si>
  <si>
    <t>M. Tackett R. Schmidt, M.</t>
  </si>
  <si>
    <t>Summer School Supplies for</t>
  </si>
  <si>
    <t>Middle School--WalMart</t>
  </si>
  <si>
    <t>May 21 Classsroom supplies</t>
  </si>
  <si>
    <t>PK-Rios</t>
  </si>
  <si>
    <t>Supplies for ELAR Incentive</t>
  </si>
  <si>
    <t>Infant May supplies</t>
  </si>
  <si>
    <t>May 21 Classsroom supplies HS</t>
  </si>
  <si>
    <t>SUMMER SCHOOL</t>
  </si>
  <si>
    <t>SUPPLIES FOR SUMMER SCHOOL</t>
  </si>
  <si>
    <t>SUMMER SCHOOL SUPPLIES</t>
  </si>
  <si>
    <t>June Summer School supplies</t>
  </si>
  <si>
    <t>May 21-HS classroom supplies</t>
  </si>
  <si>
    <t>Summer School Supplies</t>
  </si>
  <si>
    <t>Wal-Mart 6-10-2021</t>
  </si>
  <si>
    <t>Bilingual--WalMart</t>
  </si>
  <si>
    <t>Summer School</t>
  </si>
  <si>
    <t>Supplies--Elementary Wal Mart</t>
  </si>
  <si>
    <t>May 21 Classroom supplies</t>
  </si>
  <si>
    <t>Walmart PTO   Boyer</t>
  </si>
  <si>
    <t>Carlisle</t>
  </si>
  <si>
    <t>FIELD DAY SUPPLIES</t>
  </si>
  <si>
    <t>463499448554 445957669456</t>
  </si>
  <si>
    <t>SUPPLIED - TEACHING MATERIAL</t>
  </si>
  <si>
    <t>- RAMBO 887353786344</t>
  </si>
  <si>
    <t>Summer School 6-8th Grade</t>
  </si>
  <si>
    <t>Student Books 897867576537</t>
  </si>
  <si>
    <t>- GEBHARD 844995693593</t>
  </si>
  <si>
    <t>- WAGNER 698389458586</t>
  </si>
  <si>
    <t>539756584463 473394847478</t>
  </si>
  <si>
    <t>533393349659 435939748598</t>
  </si>
  <si>
    <t>STAFF DEVELOPMENT SUPPLIES,</t>
  </si>
  <si>
    <t>AUG 4-5, 2021 847777387983</t>
  </si>
  <si>
    <t>- GRUBB 876985957763</t>
  </si>
  <si>
    <t>SUPPLY 869634536984</t>
  </si>
  <si>
    <t>SUPPLIES  648543345855</t>
  </si>
  <si>
    <t>638883355365 458936483579</t>
  </si>
  <si>
    <t>OFFICE SUPPLIES FOR ADMIN</t>
  </si>
  <si>
    <t>868538933898 577887349645</t>
  </si>
  <si>
    <t>- SCHROEDER 2ND 984349449956</t>
  </si>
  <si>
    <t>469775737497 463453686833</t>
  </si>
  <si>
    <t>693436973769 589767357735</t>
  </si>
  <si>
    <t>447696736686 438783947366</t>
  </si>
  <si>
    <t>GRAHAM</t>
  </si>
  <si>
    <t>SUPPLIES 975884547865</t>
  </si>
  <si>
    <t>849938864456 699797739763</t>
  </si>
  <si>
    <t>667977658955 464477964747</t>
  </si>
  <si>
    <t>Classroom supplies-KPSF-Pam</t>
  </si>
  <si>
    <t>Boyer 833554864485</t>
  </si>
  <si>
    <t>777549773739 584688393677</t>
  </si>
  <si>
    <t>463653436674 443587849935</t>
  </si>
  <si>
    <t>SUPPLIES FOR SPED</t>
  </si>
  <si>
    <t>997797947756 984444856938</t>
  </si>
  <si>
    <t>854478537433 593856788753</t>
  </si>
  <si>
    <t>457333988779 455983683346</t>
  </si>
  <si>
    <t>RILEY 2ND</t>
  </si>
  <si>
    <t>AGUILERA, OSCAR</t>
  </si>
  <si>
    <t>AUDIO VIDEO SOLUTIONS</t>
  </si>
  <si>
    <t>Tivy High School Sound System</t>
  </si>
  <si>
    <t>REIMBURSEMENT FOR MEALS</t>
  </si>
  <si>
    <t>PARKING REIMBURSEMENT: FFA</t>
  </si>
  <si>
    <t>CONVENTION FT WORTH:</t>
  </si>
  <si>
    <t>COURTYARD</t>
  </si>
  <si>
    <t>TRAVEL: CAITLYN HARRIS</t>
  </si>
  <si>
    <t>CORPUS CHRISTI: VTAT</t>
  </si>
  <si>
    <t>JULY 18-22, 2021</t>
  </si>
  <si>
    <t>Breakfast for week teachers</t>
  </si>
  <si>
    <t>and new staff get back</t>
  </si>
  <si>
    <t>father son retreat</t>
  </si>
  <si>
    <t>KUBACAK, JEFF</t>
  </si>
  <si>
    <t>Coaches retreat</t>
  </si>
  <si>
    <t>PIZZA (ANTLER CAMP)</t>
  </si>
  <si>
    <t>CASH FOR CHANGE - LETICIA</t>
  </si>
  <si>
    <t>GRAHAM WILL BE CASHING THIS</t>
  </si>
  <si>
    <t>BrightSign LS424 - digital</t>
  </si>
  <si>
    <t>signage player MFG.PART:</t>
  </si>
  <si>
    <t>LS424 CDW PART: 5424205</t>
  </si>
  <si>
    <t>UNSPSC: 52161605</t>
  </si>
  <si>
    <t>AC dryers</t>
  </si>
  <si>
    <t>SERVICE 06/21/21-07/20/21</t>
  </si>
  <si>
    <t>Dell Latitude 5510 laptop</t>
  </si>
  <si>
    <t>LAPTOPS FOR LOTE: THS</t>
  </si>
  <si>
    <t>LANGUAGE DEPT</t>
  </si>
  <si>
    <t>FOR CTE CONSTRUCTION LAB 25</t>
  </si>
  <si>
    <t>LATITUDE 3190 2-IN-1</t>
  </si>
  <si>
    <t>LSSP SUPPLIES</t>
  </si>
  <si>
    <t>Training Sessions #64428 &amp;</t>
  </si>
  <si>
    <t>#77768 L. Decker</t>
  </si>
  <si>
    <t>CONTRACT 93390, VIRTUAL</t>
  </si>
  <si>
    <t>MENTOR BOOTCAMP 1.0 AND 2.0</t>
  </si>
  <si>
    <t>JUNE 2, 2021 - JULY 30, 2021</t>
  </si>
  <si>
    <t>FIBER SERVICE 07/21</t>
  </si>
  <si>
    <t>SPED: REQ BY STEPHANIE</t>
  </si>
  <si>
    <t>DRAKE-WOODS</t>
  </si>
  <si>
    <t>BIP/LIFESKILLS/INCLUSION/RESOU</t>
  </si>
  <si>
    <t>RCE/AUTISM SUPPORT SENSORY</t>
  </si>
  <si>
    <t>AND FLEXIBLE SEATING</t>
  </si>
  <si>
    <t>Dunk Booth</t>
  </si>
  <si>
    <t>July 21- ECC T-shirts K.K.</t>
  </si>
  <si>
    <t>HARMON, JAMES</t>
  </si>
  <si>
    <t>Reimbursement for James</t>
  </si>
  <si>
    <t>Harmon</t>
  </si>
  <si>
    <t>PARTS AND SUPPLIES</t>
  </si>
  <si>
    <t>08/01/21-08/31/21</t>
  </si>
  <si>
    <t>8/1/21-08/31/21</t>
  </si>
  <si>
    <t>SERVICE 08/01/21-08/31/21</t>
  </si>
  <si>
    <t>TMHP Reimbursement</t>
  </si>
  <si>
    <t>HOWARD, ROBERT</t>
  </si>
  <si>
    <t>CLINNICIAN</t>
  </si>
  <si>
    <t>- KG 1ST LIFESKILLS</t>
  </si>
  <si>
    <t>GOLDEN GIRLS 5/4/21</t>
  </si>
  <si>
    <t>July Classified Ads</t>
  </si>
  <si>
    <t>TCDC Toys and Supplies</t>
  </si>
  <si>
    <t>LEAD4WARD FIELD GUIDES</t>
  </si>
  <si>
    <t>- 4TH GRADE</t>
  </si>
  <si>
    <t>- 1ST GRADE</t>
  </si>
  <si>
    <t>LITERACY RESOURCES LLC</t>
  </si>
  <si>
    <t>HEGGERTY RESOURCES: SOLE</t>
  </si>
  <si>
    <t>SOURCE PROVIDER</t>
  </si>
  <si>
    <t>MANCHESTER, TIMOTHY</t>
  </si>
  <si>
    <t>Reimbursement for Timothy</t>
  </si>
  <si>
    <t>Manchester</t>
  </si>
  <si>
    <t>MARKS, IRIS</t>
  </si>
  <si>
    <t>Reimbursement for Iris Marks</t>
  </si>
  <si>
    <t>Inv#116783825 End of Year</t>
  </si>
  <si>
    <t>Service Awards - Staff</t>
  </si>
  <si>
    <t>Years of Service Awards for</t>
  </si>
  <si>
    <t>KISD Staff</t>
  </si>
  <si>
    <t>Kiln Repair</t>
  </si>
  <si>
    <t>MCDONALDS</t>
  </si>
  <si>
    <t>INCENTIVE FOR TES</t>
  </si>
  <si>
    <t>EKG SUPPLIES: REQUESTED BY</t>
  </si>
  <si>
    <t>SHARON PINTSCH</t>
  </si>
  <si>
    <t>MILLER, HUNTER</t>
  </si>
  <si>
    <t>Reimbursement for Hunter</t>
  </si>
  <si>
    <t>Miller</t>
  </si>
  <si>
    <t>GT Testing Materials Grades</t>
  </si>
  <si>
    <t>1-7 Order #3861557</t>
  </si>
  <si>
    <t>DYS testing materials for SES</t>
  </si>
  <si>
    <t>PLUSOPTIX INC.</t>
  </si>
  <si>
    <t>VISION TESTING KIT</t>
  </si>
  <si>
    <t>TRAINING FOR COUNSELOR</t>
  </si>
  <si>
    <t>TRAINING FOR INCLUSION</t>
  </si>
  <si>
    <t>THS WIRELESS AP INSTALLATION</t>
  </si>
  <si>
    <t>gaiters for boys soccer</t>
  </si>
  <si>
    <t>- 1ST</t>
  </si>
  <si>
    <t>- 5TH GRADE BULK</t>
  </si>
  <si>
    <t>Seesaw Learning App Renewal</t>
  </si>
  <si>
    <t>2021-2022 Quote #017056</t>
  </si>
  <si>
    <t>30 BOOK COPIES: 7 STEPS TO A</t>
  </si>
  <si>
    <t>LANGUAGE-RICH INTERACTIVE</t>
  </si>
  <si>
    <t>CLASSROOM</t>
  </si>
  <si>
    <t>coaches reimbursement</t>
  </si>
  <si>
    <t>2021 Guide for School Board</t>
  </si>
  <si>
    <t>Candidates</t>
  </si>
  <si>
    <t>Records - L. Rodriquez</t>
  </si>
  <si>
    <t>CLASSROOM SUPPLIES FOR THS</t>
  </si>
  <si>
    <t>School supplies</t>
  </si>
  <si>
    <t>BOARDMAKER SUBSCRIPTIONS FOR</t>
  </si>
  <si>
    <t>5 TEACHERS</t>
  </si>
  <si>
    <t>Kerrville Tivy Cheer</t>
  </si>
  <si>
    <t>WALSH, GALLEGOS, TREVINO, KYLE &amp; ROBINSON P.C</t>
  </si>
  <si>
    <t>Inv#610722 Legal Service</t>
  </si>
  <si>
    <t>Annual Retainer Fee 2021-2022</t>
  </si>
  <si>
    <t>SPEECH PROTOCOLS</t>
  </si>
  <si>
    <t>Xerox leases - June 2021</t>
  </si>
  <si>
    <t>ZIRKEL, JAYNE</t>
  </si>
  <si>
    <t>REIMBURSEMENT FOR CANVAS FOR</t>
  </si>
  <si>
    <t>GBB LOCKER ROOM</t>
  </si>
  <si>
    <t>POST CARDS</t>
  </si>
  <si>
    <t>Inv#INV21-0334 Engraved Plate</t>
  </si>
  <si>
    <t>for Plaque for Marty Lenard</t>
  </si>
  <si>
    <t>Banner - Area Land Sale</t>
  </si>
  <si>
    <t>ACAPULCO RESTAURANT</t>
  </si>
  <si>
    <t>monthly supply - Jul 2021</t>
  </si>
  <si>
    <t>Inv#316588 Water Delivery</t>
  </si>
  <si>
    <t>Service for 2nd floor Admin</t>
  </si>
  <si>
    <t>Offices Svc Date: 7.2.21</t>
  </si>
  <si>
    <t>PROFESSIONAL</t>
  </si>
  <si>
    <t>DEVELOPMENT/PLANNING/COACHING</t>
  </si>
  <si>
    <t>SUPPORT JULY 19-20, 27-28,</t>
  </si>
  <si>
    <t>2021 PROVIDED BY CYNDI PINA</t>
  </si>
  <si>
    <t>BARB'S FLOWER BARN</t>
  </si>
  <si>
    <t>Flowers for Kenli Riney</t>
  </si>
  <si>
    <t>funeral</t>
  </si>
  <si>
    <t>iPad REPAIR</t>
  </si>
  <si>
    <t>CONSULTANT SERVICES, JULY</t>
  </si>
  <si>
    <t>Antler Week T's</t>
  </si>
  <si>
    <t>CADRA, STEFAN</t>
  </si>
  <si>
    <t>Ref#901265/Athletic Training</t>
  </si>
  <si>
    <t>gear oil</t>
  </si>
  <si>
    <t>display/Transportation</t>
  </si>
  <si>
    <t>RENTACRATE ENTERPRISE, LLC</t>
  </si>
  <si>
    <t>Moving from Old HPMS to New</t>
  </si>
  <si>
    <t>AMERICAN CANCER SOCIETY</t>
  </si>
  <si>
    <t>THS-Ag Industries Tech Order</t>
  </si>
  <si>
    <t>for C. Callender Gas Supplies</t>
  </si>
  <si>
    <t>for Student Welding Class</t>
  </si>
  <si>
    <t>Quote #24328368</t>
  </si>
  <si>
    <t>SES E. Garza Bilingual</t>
  </si>
  <si>
    <t>Instructional Materials Order</t>
  </si>
  <si>
    <t>Lakeshore Learning 5-7-21</t>
  </si>
  <si>
    <t>Lakeshore Learning TIPS USA</t>
  </si>
  <si>
    <t>office chairs</t>
  </si>
  <si>
    <t>UIL Sweepstakes Shirts</t>
  </si>
  <si>
    <t>VENDOR: AMERICAN HEART</t>
  </si>
  <si>
    <t>ASSOCIATION BLS STUDENT</t>
  </si>
  <si>
    <t>MANUALS TIVY HIGH SCHOOL</t>
  </si>
  <si>
    <t>American Library Association</t>
  </si>
  <si>
    <t>Regular Membership Basic Dues</t>
  </si>
  <si>
    <t>Young Adult Library Service</t>
  </si>
  <si>
    <t>Dues</t>
  </si>
  <si>
    <t>Daytimer.com Planners</t>
  </si>
  <si>
    <t>SMR 21 Classroom Supplies LG</t>
  </si>
  <si>
    <t>Registration for Herb Borden</t>
  </si>
  <si>
    <t>and his wife as parent</t>
  </si>
  <si>
    <t>chaperones Texas FFA</t>
  </si>
  <si>
    <t>Convention Vendor: Texas FFA</t>
  </si>
  <si>
    <t>Date of Purchase: 6/2/21</t>
  </si>
  <si>
    <t>Pre-Printed School Envelopes</t>
  </si>
  <si>
    <t>Color Printer - Bush</t>
  </si>
  <si>
    <t>Orchestra Dept. Awards Medals</t>
  </si>
  <si>
    <t>for Elementary and Middle</t>
  </si>
  <si>
    <t>School Campuses Vendor: Just</t>
  </si>
  <si>
    <t>Award Medals Date of</t>
  </si>
  <si>
    <t>Purchase: 5/28/21</t>
  </si>
  <si>
    <t>ELEMENTARY COUNSELOR SUPPLIES</t>
  </si>
  <si>
    <t>4 CAMPUSES VENDOR: KIMOCHI</t>
  </si>
  <si>
    <t>DATE OF PURCHASE: 6/4/2021</t>
  </si>
  <si>
    <t>KNOX Company - Pad Lock</t>
  </si>
  <si>
    <t>NES L. Connally Learning Ally</t>
  </si>
  <si>
    <t>Dyslexia Training June 4,</t>
  </si>
  <si>
    <t>tech dept/storage supplies</t>
  </si>
  <si>
    <t>Power School - Recruit Job</t>
  </si>
  <si>
    <t>Posting Venue</t>
  </si>
  <si>
    <t>Davila - KPSF</t>
  </si>
  <si>
    <t>VENDOR: TAFT EDUCATIONAL</t>
  </si>
  <si>
    <t>CENTER AP SCIENCE WORKSHOP -</t>
  </si>
  <si>
    <t>NEW AP TEACHER 2021 TEC A</t>
  </si>
  <si>
    <t>WEEK (ONLINE) - JUNE 28, 2021</t>
  </si>
  <si>
    <t>DIANNA HEINER, THS</t>
  </si>
  <si>
    <t>OLH Math PD for Tony Koch</t>
  </si>
  <si>
    <t>with Texas Instruments</t>
  </si>
  <si>
    <t>Texas School Safety Center</t>
  </si>
  <si>
    <t>THS ROBOTICS FUEL BY CARLOS</t>
  </si>
  <si>
    <t>LOPEZ 6.15.2021</t>
  </si>
  <si>
    <t>AMERICAN FLAGS EXPRESS</t>
  </si>
  <si>
    <t>FLAGS</t>
  </si>
  <si>
    <t>OWENS, EVAN</t>
  </si>
  <si>
    <t>certification reimbursement</t>
  </si>
  <si>
    <t>Summer School Supplies from</t>
  </si>
  <si>
    <t>Wal Mart</t>
  </si>
  <si>
    <t>CLASSROOM SUPPLIES-SCHOOL</t>
  </si>
  <si>
    <t>953536969374 949564775637</t>
  </si>
  <si>
    <t>SUPPLIES  575874569558</t>
  </si>
  <si>
    <t>TCDC toys and supplies</t>
  </si>
  <si>
    <t>948563993884 876436457744</t>
  </si>
  <si>
    <t>- SPED 847335684869</t>
  </si>
  <si>
    <t>796389475499 449858789955</t>
  </si>
  <si>
    <t>CHAIRS  645459773838</t>
  </si>
  <si>
    <t>457777447687 436757968783</t>
  </si>
  <si>
    <t>OFFICE/CLASSROOM SUPPLIES</t>
  </si>
  <si>
    <t>SUPPLIES - TEACHING SUPPLIES</t>
  </si>
  <si>
    <t>567995464734 556499574849</t>
  </si>
  <si>
    <t>536774964469 475578364467</t>
  </si>
  <si>
    <t>tech dept supply</t>
  </si>
  <si>
    <t>- O'BRIEN 945887839446</t>
  </si>
  <si>
    <t>866443584494 793747753774</t>
  </si>
  <si>
    <t>757449973459 468684535955</t>
  </si>
  <si>
    <t>- 2ND GRADE 753335479648</t>
  </si>
  <si>
    <t>745549596683 489984339788</t>
  </si>
  <si>
    <t>487475566955 466378356953</t>
  </si>
  <si>
    <t>Succulents</t>
  </si>
  <si>
    <t>BUTTON BADGE PARTS: NEW</t>
  </si>
  <si>
    <t>TEACHER STAFF DEVELOPMENT</t>
  </si>
  <si>
    <t>Gloves for TCDC</t>
  </si>
  <si>
    <t>SUPPLIES- TEACHING MATERIALS</t>
  </si>
  <si>
    <t>NAME TAG</t>
  </si>
  <si>
    <t>CARSON-DELLOSA PUBLISHING</t>
  </si>
  <si>
    <t>NES Bilingual Supplies Carson</t>
  </si>
  <si>
    <t>Dellosa Campus Docs &amp; Order</t>
  </si>
  <si>
    <t>FOOD SERVICE COST FOR THE</t>
  </si>
  <si>
    <t>MONTH OF JUNE 2021</t>
  </si>
  <si>
    <t>Child and Family Partners, LLC</t>
  </si>
  <si>
    <t>NOV-August 21 Certificate of</t>
  </si>
  <si>
    <t>achivement-T.Walker</t>
  </si>
  <si>
    <t>THS Mary Alice Jones  Region</t>
  </si>
  <si>
    <t>20 Dyslexia Training Reading</t>
  </si>
  <si>
    <t>by Design Cohort 13  July</t>
  </si>
  <si>
    <t>7-16, 2021</t>
  </si>
  <si>
    <t>FRAZIER, MELISSA</t>
  </si>
  <si>
    <t>MEAL REIMBURSEMENT THOA</t>
  </si>
  <si>
    <t>CONFERENCE, JULY 18-21, 2021</t>
  </si>
  <si>
    <t>STAFF SHIRTS</t>
  </si>
  <si>
    <t>SMR- Classroom suplies-</t>
  </si>
  <si>
    <t>reimburserment Lesli Gongora</t>
  </si>
  <si>
    <t>TRAINING FOR LIFESKILLS</t>
  </si>
  <si>
    <t>TEACHERS AND PARAS</t>
  </si>
  <si>
    <t>ION WAVE TECHNOLOGY, INC.</t>
  </si>
  <si>
    <t>EASY SPED TRACKER EXTENSION</t>
  </si>
  <si>
    <t>JIGSAW LEARNING LLC</t>
  </si>
  <si>
    <t>SOCIAL SKILLS SUPPLIES</t>
  </si>
  <si>
    <t>lounge decor &amp; keys</t>
  </si>
  <si>
    <t>WILL BE CASHING THE CHECK</t>
  </si>
  <si>
    <t>KPSF Innovative Grant - Haas</t>
  </si>
  <si>
    <t>- 2ND</t>
  </si>
  <si>
    <t>SUPPLIES FOR CLASSROOM-TAMMMY</t>
  </si>
  <si>
    <t>GONZALEZ</t>
  </si>
  <si>
    <t>MANCHESTER, CHERYL</t>
  </si>
  <si>
    <t>TRAVEL REIMBURSEMENT: AUGUST</t>
  </si>
  <si>
    <t>3, 2021</t>
  </si>
  <si>
    <t>Meeting supply</t>
  </si>
  <si>
    <t>MATH GPS LLC</t>
  </si>
  <si>
    <t>Classroom supplies   Wentrcek</t>
  </si>
  <si>
    <t>MCKESSON EKG: THS CNA PROGRAM</t>
  </si>
  <si>
    <t>Lee 3 student letterman</t>
  </si>
  <si>
    <t>jackets</t>
  </si>
  <si>
    <t>Sales No#2029350 KISD Emp</t>
  </si>
  <si>
    <t>Retiree Rocking Chairs</t>
  </si>
  <si>
    <t>SUBSCRITPIONS FOR QGLOBAL</t>
  </si>
  <si>
    <t>parts for new Tivy Activity</t>
  </si>
  <si>
    <t>Bus</t>
  </si>
  <si>
    <t>Superintendent Office</t>
  </si>
  <si>
    <t>TRAVEL/MEALS REIMBURSEMENT:</t>
  </si>
  <si>
    <t>7/18-21/2021 THOA CONFERENCE</t>
  </si>
  <si>
    <t>start of school year supplies</t>
  </si>
  <si>
    <t>speakers for Graduation and</t>
  </si>
  <si>
    <t>Celebration</t>
  </si>
  <si>
    <t>CONTRACTED SERVS-PARENT</t>
  </si>
  <si>
    <t>- 1ST GRADE BULK</t>
  </si>
  <si>
    <t>PDU FOR THS</t>
  </si>
  <si>
    <t>SMEKENS EDUCATION  SOLUTIONS INC</t>
  </si>
  <si>
    <t>NDCS 2021 PD Teaching WRiting</t>
  </si>
  <si>
    <t>Skills all Year Long for 3</t>
  </si>
  <si>
    <t>NDCS 2021 PD Delivering</t>
  </si>
  <si>
    <t>Explicit &amp; engaging</t>
  </si>
  <si>
    <t>Comprehension MiniLessons</t>
  </si>
  <si>
    <t>NDCS 2021 PD Literacy</t>
  </si>
  <si>
    <t>Stations for 3 teachers</t>
  </si>
  <si>
    <t>NDCS 2021 PD Launching the</t>
  </si>
  <si>
    <t>Writer's Workshop K-2 for 4</t>
  </si>
  <si>
    <t>NDCS 2021 PD Strategies for</t>
  </si>
  <si>
    <t>Teaching Small Group Reading</t>
  </si>
  <si>
    <t>for 5 teachers</t>
  </si>
  <si>
    <t>Orchestra  Student Instrument</t>
  </si>
  <si>
    <t>Contracts</t>
  </si>
  <si>
    <t>Membership Renewal for Kristi</t>
  </si>
  <si>
    <t>Carruther- Invoice #67547</t>
  </si>
  <si>
    <t>Tana Althaus- Invoice #64909</t>
  </si>
  <si>
    <t>Chad Coffey- Invoice # 67451</t>
  </si>
  <si>
    <t>TODAY'S CLASSROOM LLC</t>
  </si>
  <si>
    <t>Staff Meeting</t>
  </si>
  <si>
    <t>Staff meeting supply</t>
  </si>
  <si>
    <t>Back to School Supplies</t>
  </si>
  <si>
    <t>988867898398 889837388363</t>
  </si>
  <si>
    <t>845338473458 776396365558</t>
  </si>
  <si>
    <t>749567494439 666589938364</t>
  </si>
  <si>
    <t>584733736997 535379857764</t>
  </si>
  <si>
    <t>488455337983 465445559974</t>
  </si>
  <si>
    <t>943776544384 856395573563</t>
  </si>
  <si>
    <t>SUPPLIES BTW/DES 666546444934</t>
  </si>
  <si>
    <t>SUPPLIES FOR OFFICE STAFF</t>
  </si>
  <si>
    <t>673463868389 665879494857</t>
  </si>
  <si>
    <t>tech dept and breakroom</t>
  </si>
  <si>
    <t>supply 646735485843</t>
  </si>
  <si>
    <t>495935576838 463766448865</t>
  </si>
  <si>
    <t>CLASSROOM  TEACHER SUPPLIES</t>
  </si>
  <si>
    <t>487749593489 468947994773</t>
  </si>
  <si>
    <t>SUPPLIES FOR TEACHERS/STAFF</t>
  </si>
  <si>
    <t>968758389383 854654884554</t>
  </si>
  <si>
    <t>Supplies  995837766543</t>
  </si>
  <si>
    <t>757548863575 739986376685</t>
  </si>
  <si>
    <t>KPSF Innovative Grant -</t>
  </si>
  <si>
    <t>Duckworth  934468675743</t>
  </si>
  <si>
    <t>459359694883 449749347594</t>
  </si>
  <si>
    <t>bus driver supply</t>
  </si>
  <si>
    <t>998343679546 937554969368</t>
  </si>
  <si>
    <t>445566759583 444393499743</t>
  </si>
  <si>
    <t>Paper Towels</t>
  </si>
  <si>
    <t>Safety Cones</t>
  </si>
  <si>
    <t>936939555554 756485396547</t>
  </si>
  <si>
    <t>737383338877 636967333994</t>
  </si>
  <si>
    <t>Student Cloak Hooks and</t>
  </si>
  <si>
    <t>Office Whiteboard Entry</t>
  </si>
  <si>
    <t>Signage for new HPMS</t>
  </si>
  <si>
    <t>Banners - Vaccination Clinic</t>
  </si>
  <si>
    <t>BELLA KING 630-80-5831</t>
  </si>
  <si>
    <t>ANTONIO STRAD VIOLIN</t>
  </si>
  <si>
    <t>ORCHESTRA MD66 BASS</t>
  </si>
  <si>
    <t>Aqua Cooler Rental HCHS July</t>
  </si>
  <si>
    <t>Aqua Beverage July Rental  -</t>
  </si>
  <si>
    <t>DAEP</t>
  </si>
  <si>
    <t>ARMSTRONG PROFESSIONAL INSPECTIONS</t>
  </si>
  <si>
    <t>SERVICE 7/8/21-08/07/21</t>
  </si>
  <si>
    <t>BAGBY, GREG</t>
  </si>
  <si>
    <t>membership fee</t>
  </si>
  <si>
    <t>vehicle maintenance</t>
  </si>
  <si>
    <t>ALISON HAAG 632-72-4273</t>
  </si>
  <si>
    <t>(5) signature terminals for</t>
  </si>
  <si>
    <t>Inventory</t>
  </si>
  <si>
    <t>SERVICE 7/1-21-8/2/21</t>
  </si>
  <si>
    <t>07/1/21-08/30/21</t>
  </si>
  <si>
    <t>CRAWFORD, JASON</t>
  </si>
  <si>
    <t>Tackling course</t>
  </si>
  <si>
    <t>Breakfast for teachers start</t>
  </si>
  <si>
    <t>of school staff development</t>
  </si>
  <si>
    <t>ESC REGION VI</t>
  </si>
  <si>
    <t>ESC-20 Training for M'Lissa</t>
  </si>
  <si>
    <t>Hayes - DAEP (Behavior &amp;</t>
  </si>
  <si>
    <t>Discipline)</t>
  </si>
  <si>
    <t>TRAINING FOR ECSE</t>
  </si>
  <si>
    <t>TEACHER/PARAS</t>
  </si>
  <si>
    <t>FIBER 20 SERVICE AUGUST 2021</t>
  </si>
  <si>
    <t>Office Supplies - Printer</t>
  </si>
  <si>
    <t>HARDIN PLUMBING CO., INC.</t>
  </si>
  <si>
    <t>SUMMER MAINTENANCE AND</t>
  </si>
  <si>
    <t>REPAIRS: ORCHESTRA</t>
  </si>
  <si>
    <t>HYDE, CLINT</t>
  </si>
  <si>
    <t>training reimbursement check</t>
  </si>
  <si>
    <t>Orchestra Classroom music and</t>
  </si>
  <si>
    <t>supplies for 7 campuses</t>
  </si>
  <si>
    <t>1 YEAR SUBSCRIPTION RENEWAL:</t>
  </si>
  <si>
    <t>LAUREN JETTE</t>
  </si>
  <si>
    <t>Unspent KPSF funds from the</t>
  </si>
  <si>
    <t>20-21 school year</t>
  </si>
  <si>
    <t>LEE, BRADLEY</t>
  </si>
  <si>
    <t>Blue Logo Table Cloth</t>
  </si>
  <si>
    <t>Office and  2nd Floor Copier</t>
  </si>
  <si>
    <t>RUSS, CHRIS</t>
  </si>
  <si>
    <t>course reimbursement</t>
  </si>
  <si>
    <t>2021-2022 Staff T-Shirts</t>
  </si>
  <si>
    <t>G-5 AEDs 4ct, Cabinets 4ct.</t>
  </si>
  <si>
    <t>GAIT TRAINER WITH SEAT</t>
  </si>
  <si>
    <t>Classroom supplies  Upcoming</t>
  </si>
  <si>
    <t>Year  Wentrcek</t>
  </si>
  <si>
    <t>ANYWHERE CART FOR THS FOREIGN</t>
  </si>
  <si>
    <t>STICKERS: CURRICULUM AND</t>
  </si>
  <si>
    <t>INSTRUCTION LOGO</t>
  </si>
  <si>
    <t>SOUTH PLAINS COLLEGE</t>
  </si>
  <si>
    <t>SCHOLARSHIP DYLAN PENA</t>
  </si>
  <si>
    <t>642-84-1802</t>
  </si>
  <si>
    <t>HP LaserJet Pro -</t>
  </si>
  <si>
    <t>Headphone and Speaker for Art</t>
  </si>
  <si>
    <t>Room</t>
  </si>
  <si>
    <t>MCKENNA BURRIER 635-84-4329</t>
  </si>
  <si>
    <t>bus decals</t>
  </si>
  <si>
    <t>08/04/21-09/03/21</t>
  </si>
  <si>
    <t>SERVICE 08/01/21-08/31/21 FOR</t>
  </si>
  <si>
    <t>07/01/21-08/31/21</t>
  </si>
  <si>
    <t>XEROX MAINTENACE AND SUPPLY</t>
  </si>
  <si>
    <t>CHARGES</t>
  </si>
  <si>
    <t>Concrete Mix</t>
  </si>
  <si>
    <t>WALKIES</t>
  </si>
  <si>
    <t>- O'BRIEN</t>
  </si>
  <si>
    <t>BOUNCEHOUSE, INCENTIVE</t>
  </si>
  <si>
    <t>STAFF DEVELOPMENT RETREAT</t>
  </si>
  <si>
    <t>HOTEL FOR ASSISTANT DIRECTOR</t>
  </si>
  <si>
    <t>MITZI SPRADO, AP SUMMER</t>
  </si>
  <si>
    <t>INSTITUTE ONLINE AUGUST 2-6,</t>
  </si>
  <si>
    <t>2021 UNIVERSITY OF TEXAS AT</t>
  </si>
  <si>
    <t>SAN ANTONIO AP ART &amp; DESIGN:</t>
  </si>
  <si>
    <t>NEW &amp; EXPERIENCED TEACHERS</t>
  </si>
  <si>
    <t>T-SHIRT</t>
  </si>
  <si>
    <t>REFERENCE CHECK 106082-</t>
  </si>
  <si>
    <t>ACCOUNT SERVICE</t>
  </si>
  <si>
    <t>Order #710663914 Vendor:</t>
  </si>
  <si>
    <t>Oriental Trading Co Date of</t>
  </si>
  <si>
    <t>Purchase: 7/7/21 Key Fobes</t>
  </si>
  <si>
    <t>for Campus Classrooms</t>
  </si>
  <si>
    <t>BOND CARD ANNUAL FEE</t>
  </si>
  <si>
    <t>Alignment, tire balancing, &amp;</t>
  </si>
  <si>
    <t>KISD CONVOCATION SOUND SYSTEM</t>
  </si>
  <si>
    <t>Staff Development Reference</t>
  </si>
  <si>
    <t>Material Order for Lauren</t>
  </si>
  <si>
    <t>Tilley 7-Bldg Teacher</t>
  </si>
  <si>
    <t>Capacity 7-Effective Blended</t>
  </si>
  <si>
    <t>Learning Ref No. 1013209048</t>
  </si>
  <si>
    <t>BIG TEX TRAILER WORLD INC</t>
  </si>
  <si>
    <t>install truck bed</t>
  </si>
  <si>
    <t>grill guard</t>
  </si>
  <si>
    <t>BURNICLE, KIM</t>
  </si>
  <si>
    <t>Walmart Reimburse    Burnicle</t>
  </si>
  <si>
    <t>Truck mounted Air Compressor</t>
  </si>
  <si>
    <t>SERVICE 7/9/21-8/10/21</t>
  </si>
  <si>
    <t>43-0030-00</t>
  </si>
  <si>
    <t>43-0040-0043-0050-00</t>
  </si>
  <si>
    <t>Service (June)</t>
  </si>
  <si>
    <t>water for athletics</t>
  </si>
  <si>
    <t>New Board Member Training</t>
  </si>
  <si>
    <t>Trafficking Aug 18, 2021</t>
  </si>
  <si>
    <t>ESC-Orientation to Code Aug</t>
  </si>
  <si>
    <t>ESC 20 Post Legislative</t>
  </si>
  <si>
    <t>Update Session for 3 Board</t>
  </si>
  <si>
    <t>Members  Aug 19 D. Sprouse A.</t>
  </si>
  <si>
    <t>Hayes Aug. 31 R. Schmidt</t>
  </si>
  <si>
    <t>Region 20 / Connect 20  Nurse</t>
  </si>
  <si>
    <t>Workshop  Jachade  Education</t>
  </si>
  <si>
    <t>Service Center Region 20</t>
  </si>
  <si>
    <t>Strategies for Supporting</t>
  </si>
  <si>
    <t>Students Receiving Sped</t>
  </si>
  <si>
    <t>Services ESC Contract #90388</t>
  </si>
  <si>
    <t>Aug. 10, 2021 - 1/2 day</t>
  </si>
  <si>
    <t>Connect 20 Trainings (2ct)-</t>
  </si>
  <si>
    <t>Administrator for Chad Coffey</t>
  </si>
  <si>
    <t>Connect 20 Trainings (3ct)-</t>
  </si>
  <si>
    <t>Administrator for K.Kothmann</t>
  </si>
  <si>
    <t>ESC CONTRACT 93831 SCOPE AND</t>
  </si>
  <si>
    <t>SEQUENCE, MATH K-2 JUN 1-AUG</t>
  </si>
  <si>
    <t>5, 2021</t>
  </si>
  <si>
    <t>US Flag for THS</t>
  </si>
  <si>
    <t>Staff Shirts</t>
  </si>
  <si>
    <t>Names Badges &amp; Business cards</t>
  </si>
  <si>
    <t>THS Orchestra Order for K.</t>
  </si>
  <si>
    <t>Billingsley Sheet Music</t>
  </si>
  <si>
    <t>Supply Cart #43408578</t>
  </si>
  <si>
    <t>Region Music and new</t>
  </si>
  <si>
    <t>repertoire for general use</t>
  </si>
  <si>
    <t>PTO Starkey T-shirts</t>
  </si>
  <si>
    <t>Sale 7/3 &amp; 7/10/2021</t>
  </si>
  <si>
    <t>KINDERGARTEN LEARNING</t>
  </si>
  <si>
    <t>SUPPLIES: MAGNETIC TUB O</t>
  </si>
  <si>
    <t>LETTERS SHATTERPROOF SAFETY</t>
  </si>
  <si>
    <t>LETTERS</t>
  </si>
  <si>
    <t>SOUND EQUIPMENT</t>
  </si>
  <si>
    <t>snap rings</t>
  </si>
  <si>
    <t>REGION III EDUCATION SERVICE CENTER</t>
  </si>
  <si>
    <t>TES Daphne Morris  Reading by</t>
  </si>
  <si>
    <t>Design Bridge Training</t>
  </si>
  <si>
    <t>Session #340371 Region III,</t>
  </si>
  <si>
    <t>Julye 26-27, 2021</t>
  </si>
  <si>
    <t>Multi Mode Fiber install</t>
  </si>
  <si>
    <t>Summer instrument repairs</t>
  </si>
  <si>
    <t>THS CHEER SCHOLARSHIP EMMA</t>
  </si>
  <si>
    <t>GRACE FRANCHINA  645-84-6863</t>
  </si>
  <si>
    <t>Laptop Carts for Elementary</t>
  </si>
  <si>
    <t>Campuses</t>
  </si>
  <si>
    <t>STYROLITE CHAIR LLC</t>
  </si>
  <si>
    <t>SPED: REQ BY VICKIE STUART</t>
  </si>
  <si>
    <t>STYROLITE CHAIR/DESK</t>
  </si>
  <si>
    <t>SERVICE 07/15/21-08/14/21</t>
  </si>
  <si>
    <t>Inv#614971 Local District</t>
  </si>
  <si>
    <t>Update 2021.04 Unique Policy</t>
  </si>
  <si>
    <t>Change</t>
  </si>
  <si>
    <t>Inv#610669 TASB Localized</t>
  </si>
  <si>
    <t>Update No. 117</t>
  </si>
  <si>
    <t>Klein - TpT Gift Cards for</t>
  </si>
  <si>
    <t>Classroom Use</t>
  </si>
  <si>
    <t>Clearinghouse Records - July</t>
  </si>
  <si>
    <t>Cheer leading uniforms</t>
  </si>
  <si>
    <t>08/20/21-09/19/21</t>
  </si>
  <si>
    <t>TRAVEL FOR FFA STATE</t>
  </si>
  <si>
    <t>CONVENTION JULY 5-9, 2021</t>
  </si>
  <si>
    <t>USER FEES</t>
  </si>
  <si>
    <t>K-12 INTERVENTIONIST:</t>
  </si>
  <si>
    <t>BACKWARD DESIGN AND TEKS</t>
  </si>
  <si>
    <t>DECONSTRUCTION PD AUGUST 16,</t>
  </si>
  <si>
    <t>ELLIOTT ELECTRIC</t>
  </si>
  <si>
    <t>TILT FRYER</t>
  </si>
  <si>
    <t>CONTRACTED SERVICES AUGUST</t>
  </si>
  <si>
    <t>TIMESHEET 64.25X45 EVALS AND</t>
  </si>
  <si>
    <t>ASSESSMENTS</t>
  </si>
  <si>
    <t>Nametags and Business cards</t>
  </si>
  <si>
    <t>for office staff</t>
  </si>
  <si>
    <t>FOR CTE CONSTRUCTION LAB</t>
  </si>
  <si>
    <t>ANYWHERE CART AC-30</t>
  </si>
  <si>
    <t>TIMELAPSE FOR HPMS</t>
  </si>
  <si>
    <t>HEALTH INSPECTION FEES-HPMS</t>
  </si>
  <si>
    <t>DNS Filter renewal</t>
  </si>
  <si>
    <t>Deluxe Wildcard SSL</t>
  </si>
  <si>
    <t>Certificates/GoDaddy.com</t>
  </si>
  <si>
    <t>IdentoGo</t>
  </si>
  <si>
    <t>IdentoGo Services</t>
  </si>
  <si>
    <t>SUPPLIES: NEW TEACHER ACADEMY</t>
  </si>
  <si>
    <t>VENDOR: LOWES HOME CENTERS,</t>
  </si>
  <si>
    <t>LLC</t>
  </si>
  <si>
    <t>P-3 Monitoring - June</t>
  </si>
  <si>
    <t>P-3 Monitoring - July</t>
  </si>
  <si>
    <t>SERVICE august 2021</t>
  </si>
  <si>
    <t>Convocation Employee Photo</t>
  </si>
  <si>
    <t>Booth Items Vendor: Oriental</t>
  </si>
  <si>
    <t>Trading</t>
  </si>
  <si>
    <t>TASB TX ED Conference</t>
  </si>
  <si>
    <t>Registration Wade Ivy Sept.</t>
  </si>
  <si>
    <t>24-26 VENDOR: TASB Date of</t>
  </si>
  <si>
    <t>Purchase: 7/30/21</t>
  </si>
  <si>
    <t>Leadership Launch Staff</t>
  </si>
  <si>
    <t>Development Supplies July 22,</t>
  </si>
  <si>
    <t>Convocation Expenses Supply</t>
  </si>
  <si>
    <t>items Vendor: Walmart</t>
  </si>
  <si>
    <t>DSPrograms--806 Technologies</t>
  </si>
  <si>
    <t>TELP Program Tracking English</t>
  </si>
  <si>
    <t>Learner progress and LPAC</t>
  </si>
  <si>
    <t>meetings</t>
  </si>
  <si>
    <t>WRITING TO ENHANCE</t>
  </si>
  <si>
    <t>CREATIVITY:  1ST AND 2ND</t>
  </si>
  <si>
    <t>SCOPE AND SEQUENCE AUGUST 10,</t>
  </si>
  <si>
    <t>BACKWARDS BY DESIGN, NEW</t>
  </si>
  <si>
    <t>TEACHER ACADEMY AUGUST 5,</t>
  </si>
  <si>
    <t>CONSULTANT SERVICES, AUGUST</t>
  </si>
  <si>
    <t>CONTRACT 93949  JUNE 25-29,</t>
  </si>
  <si>
    <t>2021 GRADES 6-8 SCIENCE</t>
  </si>
  <si>
    <t>CURRICULUM SUPPORT</t>
  </si>
  <si>
    <t>DEVELOPMENT CONTRACT #82628,</t>
  </si>
  <si>
    <t>REVISED FROM FEB 2021 DATE</t>
  </si>
  <si>
    <t>SCIENCE SUPPORT: 3D PHENOMENA</t>
  </si>
  <si>
    <t>IN THE SCIENCE WORLD TRAINER:</t>
  </si>
  <si>
    <t>LISA SOLL, REGION 20</t>
  </si>
  <si>
    <t>Post Legislative Update Aug.</t>
  </si>
  <si>
    <t>31, 2021 ESC Registration for</t>
  </si>
  <si>
    <t>Jack Stevens</t>
  </si>
  <si>
    <t>SUPPLIES/INSTALL</t>
  </si>
  <si>
    <t>THS-Ag/Welding Order for C.</t>
  </si>
  <si>
    <t>Callender Classroom/Shop</t>
  </si>
  <si>
    <t>RAY, MEGAN</t>
  </si>
  <si>
    <t>REIMBURSEMENT: ESL</t>
  </si>
  <si>
    <t>Summer School Bilingual</t>
  </si>
  <si>
    <t>Classroom Supplies from</t>
  </si>
  <si>
    <t>Really Good Stuff</t>
  </si>
  <si>
    <t>INVOICE- PARENT LIAISON</t>
  </si>
  <si>
    <t>SUPPLIES FOR SENSORY BOTTLES</t>
  </si>
  <si>
    <t>STAFF DEVELOPMENT SUPPLIES</t>
  </si>
  <si>
    <t>Screen - Message Board</t>
  </si>
  <si>
    <t>TCDC August Snack and</t>
  </si>
  <si>
    <t>OFFICE SUPPLIES END OF YEAR</t>
  </si>
  <si>
    <t>INCIDENTALS</t>
  </si>
  <si>
    <t>Aug. Classroom</t>
  </si>
  <si>
    <t>Miscellaneous</t>
  </si>
  <si>
    <t>supplies-Sanchez</t>
  </si>
  <si>
    <t>Aug. HS Classroom supplies -</t>
  </si>
  <si>
    <t>Rowan</t>
  </si>
  <si>
    <t>Aug. HS- Classroom supplies</t>
  </si>
  <si>
    <t>L.G.</t>
  </si>
  <si>
    <t>Aug. PK Classroom Supplies</t>
  </si>
  <si>
    <t>K.K.</t>
  </si>
  <si>
    <t>Aug-HS Classroom supplies KM</t>
  </si>
  <si>
    <t>Aug. PK Classroom supplies -</t>
  </si>
  <si>
    <t>Rios</t>
  </si>
  <si>
    <t>OFFICE AND DIAG SUPPLIES</t>
  </si>
  <si>
    <t>Aug. 21 HS Instructional</t>
  </si>
  <si>
    <t>Coach time sheet - B.</t>
  </si>
  <si>
    <t>JROTC PT Mat Cleaning</t>
  </si>
  <si>
    <t>Xerox leases - July 2021</t>
  </si>
  <si>
    <t>ZIEGLER GLASS INC</t>
  </si>
  <si>
    <t>469595684967 433735536399</t>
  </si>
  <si>
    <t>KPSF Grant   Tanner</t>
  </si>
  <si>
    <t>954483747755 675699775865</t>
  </si>
  <si>
    <t>Coffee,Cups, and Kleenex</t>
  </si>
  <si>
    <t>978483489488 437974736379</t>
  </si>
  <si>
    <t>SUPPLY 888956863656</t>
  </si>
  <si>
    <t>976563594735 736696664955</t>
  </si>
  <si>
    <t>Supplies 885486774338</t>
  </si>
  <si>
    <t>798453768888 645454359888</t>
  </si>
  <si>
    <t>MISC/OFFICE SUPPLIES</t>
  </si>
  <si>
    <t>896993897546 686377559496</t>
  </si>
  <si>
    <t>936843849543 935658838589</t>
  </si>
  <si>
    <t>Coffee, clips, splenda</t>
  </si>
  <si>
    <t>896977476598 553637967795</t>
  </si>
  <si>
    <t>NES Bilingual Supplies Amazon</t>
  </si>
  <si>
    <t>HPMS AV:  BACKGROUND SUPPORT</t>
  </si>
  <si>
    <t>SYSTEM AND VIDEO CAMERA</t>
  </si>
  <si>
    <t>SPED: BY STEPHANIE</t>
  </si>
  <si>
    <t>DRAKE-WOODS FLEXIBLE AND</t>
  </si>
  <si>
    <t>SENSORY SEATING</t>
  </si>
  <si>
    <t>RCE/ ALL SUPPORT CLASS</t>
  </si>
  <si>
    <t>896456734873 895898487884</t>
  </si>
  <si>
    <t>468875359686 455696769374</t>
  </si>
  <si>
    <t>Covid Supplies</t>
  </si>
  <si>
    <t>Computer Supplies for Board</t>
  </si>
  <si>
    <t>Members</t>
  </si>
  <si>
    <t>welder attachment</t>
  </si>
  <si>
    <t>Floor Stands - Sign</t>
  </si>
  <si>
    <t>Protective Covers</t>
  </si>
  <si>
    <t>Classroom Instruction  Supply</t>
  </si>
  <si>
    <t>Blinky Robot 30-Pack Quote</t>
  </si>
  <si>
    <t>SJG68642-1</t>
  </si>
  <si>
    <t>Budget Book Tabs</t>
  </si>
  <si>
    <t>07/20/21-08/19/21</t>
  </si>
  <si>
    <t>TONER</t>
  </si>
  <si>
    <t>radio usage</t>
  </si>
  <si>
    <t>American Heart Assoc - CPR</t>
  </si>
  <si>
    <t>Training Modules</t>
  </si>
  <si>
    <t>misc athletic expenses</t>
  </si>
  <si>
    <t>LIBRARY BOOKS AND RESOURCES</t>
  </si>
  <si>
    <t>MISC/FOOD FOR MEETING</t>
  </si>
  <si>
    <t>REFRESHEMENTS VENFOR: HEB</t>
  </si>
  <si>
    <t>VENDOR: HEB</t>
  </si>
  <si>
    <t>BOTTLED WATER FOR STAFF</t>
  </si>
  <si>
    <t>DEVELOPMENT VENDOR: HEB</t>
  </si>
  <si>
    <t>KERRVILLE - MAIN STREET</t>
  </si>
  <si>
    <t>VENDOR: HOBBY LOBBY</t>
  </si>
  <si>
    <t>SUPPLIES/FOOD SERVICE</t>
  </si>
  <si>
    <t>APPLICATIONS</t>
  </si>
  <si>
    <t>Aug. HS- finger prints M.R.</t>
  </si>
  <si>
    <t>Aug. Finger Prints HS L.G</t>
  </si>
  <si>
    <t>4 Keys for THS Athletic Bus</t>
  </si>
  <si>
    <t>from Ken Stoepel</t>
  </si>
  <si>
    <t>Title change/plates for new</t>
  </si>
  <si>
    <t>passenger bus/van donated by</t>
  </si>
  <si>
    <t>the Booster club</t>
  </si>
  <si>
    <t>VENDOR: LITERACY RESOURCES</t>
  </si>
  <si>
    <t>LLC  HEGGERTY RESOURCES FOR</t>
  </si>
  <si>
    <t>KINDERGARTEN</t>
  </si>
  <si>
    <t>tacos for staff back to</t>
  </si>
  <si>
    <t>school breakfast, need</t>
  </si>
  <si>
    <t>american express</t>
  </si>
  <si>
    <t>SERVICE JULY 20-21</t>
  </si>
  <si>
    <t>Rise Gardens  KPSF Grant</t>
  </si>
  <si>
    <t>Mohnke</t>
  </si>
  <si>
    <t>Statement#77248 Legal</t>
  </si>
  <si>
    <t>Services June 2021</t>
  </si>
  <si>
    <t>Annual Licensing Fee Due this</t>
  </si>
  <si>
    <t>summer</t>
  </si>
  <si>
    <t>SMR-Clasroom supplies LG</t>
  </si>
  <si>
    <t>VENDOR: WAL-MART</t>
  </si>
  <si>
    <t>VENDOR: WALMART NOTECARDS,</t>
  </si>
  <si>
    <t>NEW TEACHER</t>
  </si>
  <si>
    <t>ONLINE TRAINING</t>
  </si>
  <si>
    <t>YO RANCH J KILLOUGH, K BROWN,</t>
  </si>
  <si>
    <t>S POWELL 8/9/21</t>
  </si>
  <si>
    <t>refrigerator</t>
  </si>
  <si>
    <t>tech supplies</t>
  </si>
  <si>
    <t>GED EXAMS AUGUST 2021</t>
  </si>
  <si>
    <t>Cake for Janie McNeill</t>
  </si>
  <si>
    <t>Retirement Vendor: Rails Cafe</t>
  </si>
  <si>
    <t>Date: 8/30/21</t>
  </si>
  <si>
    <t>Raptor Equipment for new HPMS</t>
  </si>
  <si>
    <t>Plant for Janie McNeil</t>
  </si>
  <si>
    <t>Retirement Vendor: Plant Haus</t>
  </si>
  <si>
    <t>SUPPLIES - CLINIC</t>
  </si>
  <si>
    <t>2020-2021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</si>
</sst>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15" fontId="0" fillId="0" borderId="0" xfId="0" applyNumberFormat="1"/>
    <xf numFmtId="16" fontId="0" fillId="0" borderId="0" xfId="0" applyNumberFormat="1"/>
    <xf numFmtId="17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38"/>
  <sheetViews>
    <sheetView tabSelected="1" topLeftCell="A10904" workbookViewId="0">
      <selection activeCell="A10939" sqref="A10939"/>
    </sheetView>
  </sheetViews>
  <sheetFormatPr defaultColWidth="9.28515625" defaultRowHeight="15" x14ac:dyDescent="0.25"/>
  <cols>
    <col min="1" max="1" width="10.7109375" bestFit="1" customWidth="1"/>
    <col min="2" max="2" width="50" bestFit="1" customWidth="1"/>
    <col min="3" max="3" width="35.7109375" bestFit="1" customWidth="1"/>
    <col min="4" max="4" width="11.7109375" bestFit="1" customWidth="1"/>
  </cols>
  <sheetData>
    <row r="1" spans="1:4" x14ac:dyDescent="0.25">
      <c r="A1" t="s">
        <v>0</v>
      </c>
      <c r="C1" t="s">
        <v>1</v>
      </c>
    </row>
    <row r="2" spans="1:4" x14ac:dyDescent="0.25">
      <c r="A2" t="s">
        <v>2</v>
      </c>
      <c r="B2" t="s">
        <v>3</v>
      </c>
      <c r="C2" t="s">
        <v>4</v>
      </c>
      <c r="D2" t="s">
        <v>5</v>
      </c>
    </row>
    <row r="3" spans="1:4" x14ac:dyDescent="0.25">
      <c r="A3" s="1">
        <v>44076</v>
      </c>
      <c r="B3" t="s">
        <v>6</v>
      </c>
      <c r="C3" t="s">
        <v>7</v>
      </c>
      <c r="D3" s="2">
        <v>110929</v>
      </c>
    </row>
    <row r="4" spans="1:4" x14ac:dyDescent="0.25">
      <c r="C4" t="s">
        <v>8</v>
      </c>
    </row>
    <row r="5" spans="1:4" x14ac:dyDescent="0.25">
      <c r="A5" s="1">
        <v>44076</v>
      </c>
      <c r="B5" t="s">
        <v>9</v>
      </c>
      <c r="C5" t="s">
        <v>10</v>
      </c>
      <c r="D5">
        <v>210</v>
      </c>
    </row>
    <row r="6" spans="1:4" x14ac:dyDescent="0.25">
      <c r="A6" s="1">
        <v>44076</v>
      </c>
      <c r="B6" t="s">
        <v>11</v>
      </c>
      <c r="C6" t="s">
        <v>12</v>
      </c>
      <c r="D6">
        <v>62.5</v>
      </c>
    </row>
    <row r="7" spans="1:4" x14ac:dyDescent="0.25">
      <c r="A7" s="1">
        <v>44076</v>
      </c>
      <c r="B7" t="s">
        <v>13</v>
      </c>
      <c r="C7" t="s">
        <v>14</v>
      </c>
      <c r="D7" s="2">
        <v>4799.3999999999996</v>
      </c>
    </row>
    <row r="8" spans="1:4" x14ac:dyDescent="0.25">
      <c r="C8" t="s">
        <v>15</v>
      </c>
    </row>
    <row r="9" spans="1:4" x14ac:dyDescent="0.25">
      <c r="C9" t="s">
        <v>16</v>
      </c>
    </row>
    <row r="10" spans="1:4" x14ac:dyDescent="0.25">
      <c r="C10" t="s">
        <v>17</v>
      </c>
    </row>
    <row r="11" spans="1:4" x14ac:dyDescent="0.25">
      <c r="C11" t="s">
        <v>18</v>
      </c>
    </row>
    <row r="12" spans="1:4" x14ac:dyDescent="0.25">
      <c r="C12" t="s">
        <v>19</v>
      </c>
    </row>
    <row r="13" spans="1:4" x14ac:dyDescent="0.25">
      <c r="C13" t="s">
        <v>20</v>
      </c>
    </row>
    <row r="14" spans="1:4" x14ac:dyDescent="0.25">
      <c r="A14" s="1">
        <v>44076</v>
      </c>
      <c r="B14" t="s">
        <v>21</v>
      </c>
      <c r="C14" t="s">
        <v>22</v>
      </c>
      <c r="D14">
        <v>125.12</v>
      </c>
    </row>
    <row r="15" spans="1:4" x14ac:dyDescent="0.25">
      <c r="A15" s="1">
        <v>44076</v>
      </c>
      <c r="B15" t="s">
        <v>23</v>
      </c>
      <c r="C15" t="s">
        <v>24</v>
      </c>
      <c r="D15">
        <v>125</v>
      </c>
    </row>
    <row r="16" spans="1:4" x14ac:dyDescent="0.25">
      <c r="C16" t="s">
        <v>25</v>
      </c>
    </row>
    <row r="17" spans="1:4" x14ac:dyDescent="0.25">
      <c r="A17" s="1">
        <v>44076</v>
      </c>
      <c r="B17" t="s">
        <v>26</v>
      </c>
      <c r="C17" t="s">
        <v>27</v>
      </c>
      <c r="D17">
        <v>43</v>
      </c>
    </row>
    <row r="18" spans="1:4" x14ac:dyDescent="0.25">
      <c r="A18" s="1">
        <v>44076</v>
      </c>
      <c r="B18" t="s">
        <v>26</v>
      </c>
      <c r="C18" t="s">
        <v>28</v>
      </c>
      <c r="D18">
        <v>62</v>
      </c>
    </row>
    <row r="19" spans="1:4" x14ac:dyDescent="0.25">
      <c r="C19" t="s">
        <v>29</v>
      </c>
    </row>
    <row r="20" spans="1:4" x14ac:dyDescent="0.25">
      <c r="A20" s="1">
        <v>44076</v>
      </c>
      <c r="B20" t="s">
        <v>26</v>
      </c>
      <c r="C20" t="s">
        <v>30</v>
      </c>
      <c r="D20">
        <v>10</v>
      </c>
    </row>
    <row r="21" spans="1:4" x14ac:dyDescent="0.25">
      <c r="A21" s="1">
        <v>44076</v>
      </c>
      <c r="B21" t="s">
        <v>26</v>
      </c>
      <c r="C21" t="s">
        <v>30</v>
      </c>
      <c r="D21">
        <v>10</v>
      </c>
    </row>
    <row r="22" spans="1:4" x14ac:dyDescent="0.25">
      <c r="A22" s="1">
        <v>44076</v>
      </c>
      <c r="B22" t="s">
        <v>31</v>
      </c>
      <c r="C22" t="s">
        <v>32</v>
      </c>
      <c r="D22" s="2">
        <v>4780</v>
      </c>
    </row>
    <row r="23" spans="1:4" x14ac:dyDescent="0.25">
      <c r="A23" s="1">
        <v>44076</v>
      </c>
      <c r="B23" t="s">
        <v>33</v>
      </c>
      <c r="C23" t="s">
        <v>34</v>
      </c>
      <c r="D23">
        <v>100</v>
      </c>
    </row>
    <row r="24" spans="1:4" x14ac:dyDescent="0.25">
      <c r="A24" s="1">
        <v>44076</v>
      </c>
      <c r="B24" t="s">
        <v>33</v>
      </c>
      <c r="C24" t="s">
        <v>35</v>
      </c>
      <c r="D24">
        <v>280</v>
      </c>
    </row>
    <row r="25" spans="1:4" x14ac:dyDescent="0.25">
      <c r="C25" t="s">
        <v>36</v>
      </c>
    </row>
    <row r="26" spans="1:4" x14ac:dyDescent="0.25">
      <c r="A26" s="1">
        <v>44076</v>
      </c>
      <c r="B26" t="s">
        <v>33</v>
      </c>
      <c r="C26" t="s">
        <v>35</v>
      </c>
      <c r="D26">
        <v>267</v>
      </c>
    </row>
    <row r="27" spans="1:4" x14ac:dyDescent="0.25">
      <c r="C27" t="s">
        <v>36</v>
      </c>
    </row>
    <row r="28" spans="1:4" x14ac:dyDescent="0.25">
      <c r="A28" s="1">
        <v>44076</v>
      </c>
      <c r="B28" t="s">
        <v>37</v>
      </c>
      <c r="C28" t="s">
        <v>38</v>
      </c>
      <c r="D28" s="2">
        <v>8327.36</v>
      </c>
    </row>
    <row r="29" spans="1:4" x14ac:dyDescent="0.25">
      <c r="C29" t="s">
        <v>39</v>
      </c>
    </row>
    <row r="30" spans="1:4" x14ac:dyDescent="0.25">
      <c r="A30" s="1">
        <v>44076</v>
      </c>
      <c r="B30" t="s">
        <v>40</v>
      </c>
      <c r="C30" t="s">
        <v>41</v>
      </c>
      <c r="D30" s="2">
        <v>1235</v>
      </c>
    </row>
    <row r="31" spans="1:4" x14ac:dyDescent="0.25">
      <c r="C31" t="s">
        <v>42</v>
      </c>
    </row>
    <row r="32" spans="1:4" x14ac:dyDescent="0.25">
      <c r="C32" t="s">
        <v>43</v>
      </c>
    </row>
    <row r="33" spans="1:4" x14ac:dyDescent="0.25">
      <c r="A33" s="1">
        <v>44076</v>
      </c>
      <c r="B33" t="s">
        <v>40</v>
      </c>
      <c r="C33" t="s">
        <v>44</v>
      </c>
      <c r="D33">
        <v>195</v>
      </c>
    </row>
    <row r="34" spans="1:4" x14ac:dyDescent="0.25">
      <c r="C34" t="s">
        <v>45</v>
      </c>
    </row>
    <row r="35" spans="1:4" x14ac:dyDescent="0.25">
      <c r="A35" s="1">
        <v>44076</v>
      </c>
      <c r="B35" t="s">
        <v>46</v>
      </c>
      <c r="C35" t="s">
        <v>47</v>
      </c>
      <c r="D35">
        <v>685.59</v>
      </c>
    </row>
    <row r="36" spans="1:4" x14ac:dyDescent="0.25">
      <c r="A36" s="1">
        <v>44076</v>
      </c>
      <c r="B36" t="s">
        <v>48</v>
      </c>
      <c r="C36" t="s">
        <v>49</v>
      </c>
      <c r="D36" s="2">
        <v>9250</v>
      </c>
    </row>
    <row r="37" spans="1:4" x14ac:dyDescent="0.25">
      <c r="C37" t="s">
        <v>50</v>
      </c>
    </row>
    <row r="38" spans="1:4" x14ac:dyDescent="0.25">
      <c r="A38" s="1">
        <v>44076</v>
      </c>
      <c r="B38" t="s">
        <v>51</v>
      </c>
      <c r="C38" t="s">
        <v>52</v>
      </c>
      <c r="D38">
        <v>120.36</v>
      </c>
    </row>
    <row r="39" spans="1:4" x14ac:dyDescent="0.25">
      <c r="C39" t="e">
        <f>-PK-NES</f>
        <v>#NAME?</v>
      </c>
    </row>
    <row r="40" spans="1:4" x14ac:dyDescent="0.25">
      <c r="A40" s="1">
        <v>44076</v>
      </c>
      <c r="B40" t="s">
        <v>53</v>
      </c>
      <c r="C40" t="s">
        <v>54</v>
      </c>
      <c r="D40">
        <v>64.92</v>
      </c>
    </row>
    <row r="41" spans="1:4" x14ac:dyDescent="0.25">
      <c r="C41" t="s">
        <v>55</v>
      </c>
    </row>
    <row r="42" spans="1:4" x14ac:dyDescent="0.25">
      <c r="A42" s="1">
        <v>44076</v>
      </c>
      <c r="B42" t="s">
        <v>56</v>
      </c>
      <c r="C42" t="s">
        <v>47</v>
      </c>
      <c r="D42" s="2">
        <v>7416</v>
      </c>
    </row>
    <row r="43" spans="1:4" x14ac:dyDescent="0.25">
      <c r="A43" s="1">
        <v>44076</v>
      </c>
      <c r="B43" t="s">
        <v>56</v>
      </c>
      <c r="C43" t="s">
        <v>47</v>
      </c>
      <c r="D43" s="2">
        <v>13473</v>
      </c>
    </row>
    <row r="44" spans="1:4" x14ac:dyDescent="0.25">
      <c r="A44" s="1">
        <v>44076</v>
      </c>
      <c r="B44" t="s">
        <v>56</v>
      </c>
      <c r="C44" t="s">
        <v>47</v>
      </c>
      <c r="D44" s="2">
        <v>1800</v>
      </c>
    </row>
    <row r="45" spans="1:4" x14ac:dyDescent="0.25">
      <c r="A45" s="1">
        <v>44076</v>
      </c>
      <c r="B45" t="s">
        <v>57</v>
      </c>
      <c r="C45" t="s">
        <v>58</v>
      </c>
      <c r="D45">
        <v>300</v>
      </c>
    </row>
    <row r="46" spans="1:4" x14ac:dyDescent="0.25">
      <c r="C46" t="s">
        <v>59</v>
      </c>
    </row>
    <row r="47" spans="1:4" x14ac:dyDescent="0.25">
      <c r="C47" t="s">
        <v>60</v>
      </c>
    </row>
    <row r="48" spans="1:4" x14ac:dyDescent="0.25">
      <c r="A48" s="1">
        <v>44076</v>
      </c>
      <c r="B48" t="s">
        <v>61</v>
      </c>
      <c r="C48" t="s">
        <v>62</v>
      </c>
      <c r="D48" s="2">
        <v>105549</v>
      </c>
    </row>
    <row r="49" spans="1:4" x14ac:dyDescent="0.25">
      <c r="A49" s="1">
        <v>44076</v>
      </c>
      <c r="B49" t="s">
        <v>63</v>
      </c>
      <c r="C49" t="s">
        <v>64</v>
      </c>
      <c r="D49" s="2">
        <v>6758.54</v>
      </c>
    </row>
    <row r="50" spans="1:4" x14ac:dyDescent="0.25">
      <c r="A50" s="1">
        <v>44076</v>
      </c>
      <c r="B50" t="s">
        <v>65</v>
      </c>
      <c r="C50" t="s">
        <v>66</v>
      </c>
      <c r="D50">
        <v>790.91</v>
      </c>
    </row>
    <row r="51" spans="1:4" x14ac:dyDescent="0.25">
      <c r="A51" s="1">
        <v>44076</v>
      </c>
      <c r="B51" t="s">
        <v>65</v>
      </c>
      <c r="C51" t="s">
        <v>66</v>
      </c>
      <c r="D51" s="2">
        <v>1471.51</v>
      </c>
    </row>
    <row r="52" spans="1:4" x14ac:dyDescent="0.25">
      <c r="A52" s="1">
        <v>44076</v>
      </c>
      <c r="B52" t="s">
        <v>67</v>
      </c>
      <c r="C52" t="s">
        <v>68</v>
      </c>
      <c r="D52">
        <v>60.38</v>
      </c>
    </row>
    <row r="53" spans="1:4" x14ac:dyDescent="0.25">
      <c r="A53" s="1">
        <v>44076</v>
      </c>
      <c r="B53" t="s">
        <v>69</v>
      </c>
      <c r="C53" t="s">
        <v>70</v>
      </c>
      <c r="D53" s="2">
        <v>1876.98</v>
      </c>
    </row>
    <row r="54" spans="1:4" x14ac:dyDescent="0.25">
      <c r="A54" s="1">
        <v>44076</v>
      </c>
      <c r="B54" t="s">
        <v>71</v>
      </c>
      <c r="C54" t="s">
        <v>72</v>
      </c>
      <c r="D54">
        <v>36</v>
      </c>
    </row>
    <row r="55" spans="1:4" x14ac:dyDescent="0.25">
      <c r="A55" s="1">
        <v>44076</v>
      </c>
      <c r="B55" t="s">
        <v>71</v>
      </c>
      <c r="C55" t="s">
        <v>72</v>
      </c>
      <c r="D55">
        <v>142.19</v>
      </c>
    </row>
    <row r="56" spans="1:4" x14ac:dyDescent="0.25">
      <c r="A56" s="1">
        <v>44076</v>
      </c>
      <c r="B56" t="s">
        <v>73</v>
      </c>
      <c r="C56" t="s">
        <v>74</v>
      </c>
      <c r="D56">
        <v>62.1</v>
      </c>
    </row>
    <row r="57" spans="1:4" x14ac:dyDescent="0.25">
      <c r="C57" t="s">
        <v>75</v>
      </c>
    </row>
    <row r="58" spans="1:4" x14ac:dyDescent="0.25">
      <c r="C58" t="s">
        <v>76</v>
      </c>
    </row>
    <row r="59" spans="1:4" x14ac:dyDescent="0.25">
      <c r="A59" s="1">
        <v>44076</v>
      </c>
      <c r="B59" t="s">
        <v>77</v>
      </c>
      <c r="C59" t="s">
        <v>78</v>
      </c>
      <c r="D59">
        <v>150</v>
      </c>
    </row>
    <row r="60" spans="1:4" x14ac:dyDescent="0.25">
      <c r="A60" s="1">
        <v>44076</v>
      </c>
      <c r="B60" t="s">
        <v>77</v>
      </c>
      <c r="C60" t="s">
        <v>78</v>
      </c>
      <c r="D60">
        <v>500</v>
      </c>
    </row>
    <row r="61" spans="1:4" x14ac:dyDescent="0.25">
      <c r="A61" s="1">
        <v>44076</v>
      </c>
      <c r="B61" t="s">
        <v>79</v>
      </c>
      <c r="C61" t="s">
        <v>80</v>
      </c>
      <c r="D61" s="2">
        <v>2887</v>
      </c>
    </row>
    <row r="62" spans="1:4" x14ac:dyDescent="0.25">
      <c r="C62" t="s">
        <v>81</v>
      </c>
    </row>
    <row r="63" spans="1:4" x14ac:dyDescent="0.25">
      <c r="A63" s="1">
        <v>44076</v>
      </c>
      <c r="B63" t="s">
        <v>82</v>
      </c>
      <c r="C63" t="s">
        <v>70</v>
      </c>
      <c r="D63" s="2">
        <v>6020</v>
      </c>
    </row>
    <row r="64" spans="1:4" x14ac:dyDescent="0.25">
      <c r="A64" s="1">
        <v>44076</v>
      </c>
      <c r="B64" t="s">
        <v>82</v>
      </c>
      <c r="C64" t="s">
        <v>70</v>
      </c>
      <c r="D64" s="2">
        <v>6205.75</v>
      </c>
    </row>
    <row r="65" spans="1:4" x14ac:dyDescent="0.25">
      <c r="A65" s="1">
        <v>44076</v>
      </c>
      <c r="B65" t="s">
        <v>83</v>
      </c>
      <c r="C65" t="s">
        <v>84</v>
      </c>
      <c r="D65">
        <v>235</v>
      </c>
    </row>
    <row r="66" spans="1:4" x14ac:dyDescent="0.25">
      <c r="C66" t="s">
        <v>85</v>
      </c>
    </row>
    <row r="67" spans="1:4" x14ac:dyDescent="0.25">
      <c r="A67" s="1">
        <v>44076</v>
      </c>
      <c r="B67" t="s">
        <v>86</v>
      </c>
      <c r="C67" t="s">
        <v>87</v>
      </c>
      <c r="D67">
        <v>24.24</v>
      </c>
    </row>
    <row r="68" spans="1:4" x14ac:dyDescent="0.25">
      <c r="A68" s="1">
        <v>44076</v>
      </c>
      <c r="B68" t="s">
        <v>88</v>
      </c>
      <c r="C68" t="s">
        <v>89</v>
      </c>
      <c r="D68">
        <v>300</v>
      </c>
    </row>
    <row r="69" spans="1:4" x14ac:dyDescent="0.25">
      <c r="C69" t="s">
        <v>90</v>
      </c>
    </row>
    <row r="70" spans="1:4" x14ac:dyDescent="0.25">
      <c r="A70" s="1">
        <v>44076</v>
      </c>
      <c r="B70" t="s">
        <v>88</v>
      </c>
      <c r="C70" t="s">
        <v>91</v>
      </c>
      <c r="D70">
        <v>339</v>
      </c>
    </row>
    <row r="71" spans="1:4" x14ac:dyDescent="0.25">
      <c r="A71" s="1">
        <v>44076</v>
      </c>
      <c r="B71" t="s">
        <v>88</v>
      </c>
      <c r="C71" t="s">
        <v>92</v>
      </c>
      <c r="D71">
        <v>269</v>
      </c>
    </row>
    <row r="72" spans="1:4" x14ac:dyDescent="0.25">
      <c r="C72" t="s">
        <v>93</v>
      </c>
    </row>
    <row r="73" spans="1:4" x14ac:dyDescent="0.25">
      <c r="A73" s="1">
        <v>44076</v>
      </c>
      <c r="B73" t="s">
        <v>94</v>
      </c>
      <c r="C73" t="s">
        <v>95</v>
      </c>
      <c r="D73">
        <v>85</v>
      </c>
    </row>
    <row r="74" spans="1:4" x14ac:dyDescent="0.25">
      <c r="A74" s="1">
        <v>44076</v>
      </c>
      <c r="B74" t="s">
        <v>96</v>
      </c>
      <c r="C74" t="s">
        <v>92</v>
      </c>
      <c r="D74">
        <v>110</v>
      </c>
    </row>
    <row r="75" spans="1:4" x14ac:dyDescent="0.25">
      <c r="C75" t="s">
        <v>93</v>
      </c>
    </row>
    <row r="76" spans="1:4" x14ac:dyDescent="0.25">
      <c r="A76" s="1">
        <v>44076</v>
      </c>
      <c r="B76" t="s">
        <v>97</v>
      </c>
      <c r="C76" t="s">
        <v>98</v>
      </c>
      <c r="D76">
        <v>45</v>
      </c>
    </row>
    <row r="77" spans="1:4" x14ac:dyDescent="0.25">
      <c r="A77" s="1">
        <v>44076</v>
      </c>
      <c r="B77" t="s">
        <v>99</v>
      </c>
      <c r="C77" t="s">
        <v>100</v>
      </c>
      <c r="D77">
        <v>540</v>
      </c>
    </row>
    <row r="78" spans="1:4" x14ac:dyDescent="0.25">
      <c r="C78" t="s">
        <v>101</v>
      </c>
    </row>
    <row r="79" spans="1:4" x14ac:dyDescent="0.25">
      <c r="A79" s="1">
        <v>44076</v>
      </c>
      <c r="B79" t="s">
        <v>102</v>
      </c>
      <c r="C79" t="s">
        <v>103</v>
      </c>
      <c r="D79">
        <v>750</v>
      </c>
    </row>
    <row r="80" spans="1:4" x14ac:dyDescent="0.25">
      <c r="C80" t="s">
        <v>104</v>
      </c>
    </row>
    <row r="81" spans="1:4" x14ac:dyDescent="0.25">
      <c r="C81" t="s">
        <v>105</v>
      </c>
    </row>
    <row r="82" spans="1:4" x14ac:dyDescent="0.25">
      <c r="A82" s="1">
        <v>44076</v>
      </c>
      <c r="B82" t="s">
        <v>106</v>
      </c>
      <c r="C82" t="s">
        <v>107</v>
      </c>
      <c r="D82">
        <v>132.29</v>
      </c>
    </row>
    <row r="83" spans="1:4" x14ac:dyDescent="0.25">
      <c r="A83" s="1">
        <v>44076</v>
      </c>
      <c r="B83" t="s">
        <v>106</v>
      </c>
      <c r="C83" t="s">
        <v>107</v>
      </c>
      <c r="D83">
        <v>129.05000000000001</v>
      </c>
    </row>
    <row r="84" spans="1:4" x14ac:dyDescent="0.25">
      <c r="A84" s="1">
        <v>44076</v>
      </c>
      <c r="B84" t="s">
        <v>106</v>
      </c>
      <c r="C84" t="s">
        <v>107</v>
      </c>
      <c r="D84">
        <v>146.21</v>
      </c>
    </row>
    <row r="85" spans="1:4" x14ac:dyDescent="0.25">
      <c r="A85" s="1">
        <v>44076</v>
      </c>
      <c r="B85" t="s">
        <v>106</v>
      </c>
      <c r="C85" t="s">
        <v>107</v>
      </c>
      <c r="D85">
        <v>129.05000000000001</v>
      </c>
    </row>
    <row r="86" spans="1:4" x14ac:dyDescent="0.25">
      <c r="A86" s="1">
        <v>44076</v>
      </c>
      <c r="B86" t="s">
        <v>106</v>
      </c>
      <c r="C86" t="s">
        <v>107</v>
      </c>
      <c r="D86">
        <v>146.21</v>
      </c>
    </row>
    <row r="87" spans="1:4" x14ac:dyDescent="0.25">
      <c r="A87" s="1">
        <v>44076</v>
      </c>
      <c r="B87" t="s">
        <v>108</v>
      </c>
      <c r="C87" t="s">
        <v>109</v>
      </c>
      <c r="D87">
        <v>367.5</v>
      </c>
    </row>
    <row r="88" spans="1:4" x14ac:dyDescent="0.25">
      <c r="C88" t="s">
        <v>110</v>
      </c>
    </row>
    <row r="89" spans="1:4" x14ac:dyDescent="0.25">
      <c r="A89" s="1">
        <v>44076</v>
      </c>
      <c r="B89" t="s">
        <v>111</v>
      </c>
      <c r="C89" t="s">
        <v>112</v>
      </c>
      <c r="D89" s="2">
        <v>2762.9</v>
      </c>
    </row>
    <row r="90" spans="1:4" x14ac:dyDescent="0.25">
      <c r="A90" s="1">
        <v>44076</v>
      </c>
      <c r="B90" t="s">
        <v>111</v>
      </c>
      <c r="C90" t="s">
        <v>112</v>
      </c>
      <c r="D90">
        <v>33.6</v>
      </c>
    </row>
    <row r="91" spans="1:4" x14ac:dyDescent="0.25">
      <c r="A91" s="1">
        <v>44076</v>
      </c>
      <c r="B91" t="s">
        <v>111</v>
      </c>
      <c r="C91" t="s">
        <v>112</v>
      </c>
      <c r="D91">
        <v>131.69999999999999</v>
      </c>
    </row>
    <row r="92" spans="1:4" x14ac:dyDescent="0.25">
      <c r="A92" s="1">
        <v>44076</v>
      </c>
      <c r="B92" t="s">
        <v>111</v>
      </c>
      <c r="C92" t="s">
        <v>112</v>
      </c>
      <c r="D92">
        <v>21.95</v>
      </c>
    </row>
    <row r="93" spans="1:4" x14ac:dyDescent="0.25">
      <c r="A93" s="1">
        <v>44076</v>
      </c>
      <c r="B93" t="s">
        <v>111</v>
      </c>
      <c r="C93" t="s">
        <v>112</v>
      </c>
      <c r="D93">
        <v>21.95</v>
      </c>
    </row>
    <row r="94" spans="1:4" x14ac:dyDescent="0.25">
      <c r="A94" s="1">
        <v>44076</v>
      </c>
      <c r="B94" t="s">
        <v>111</v>
      </c>
      <c r="C94" t="s">
        <v>112</v>
      </c>
      <c r="D94">
        <v>27.43</v>
      </c>
    </row>
    <row r="95" spans="1:4" x14ac:dyDescent="0.25">
      <c r="A95" s="1">
        <v>44076</v>
      </c>
      <c r="B95" t="s">
        <v>113</v>
      </c>
      <c r="C95" t="s">
        <v>114</v>
      </c>
      <c r="D95" s="2">
        <v>10693.62</v>
      </c>
    </row>
    <row r="96" spans="1:4" x14ac:dyDescent="0.25">
      <c r="A96" s="1">
        <v>44079</v>
      </c>
      <c r="B96" t="s">
        <v>115</v>
      </c>
      <c r="C96" t="s">
        <v>116</v>
      </c>
      <c r="D96" s="2">
        <v>9882.23</v>
      </c>
    </row>
    <row r="97" spans="1:4" x14ac:dyDescent="0.25">
      <c r="A97" s="1">
        <v>44082</v>
      </c>
      <c r="B97" t="s">
        <v>117</v>
      </c>
      <c r="C97" t="s">
        <v>118</v>
      </c>
      <c r="D97" s="2">
        <v>5026</v>
      </c>
    </row>
    <row r="98" spans="1:4" x14ac:dyDescent="0.25">
      <c r="A98" s="1">
        <v>44082</v>
      </c>
      <c r="B98" t="s">
        <v>119</v>
      </c>
      <c r="C98" t="s">
        <v>120</v>
      </c>
      <c r="D98">
        <v>126.49</v>
      </c>
    </row>
    <row r="99" spans="1:4" x14ac:dyDescent="0.25">
      <c r="A99" s="1">
        <v>44082</v>
      </c>
      <c r="B99" t="s">
        <v>121</v>
      </c>
      <c r="C99" t="s">
        <v>70</v>
      </c>
      <c r="D99">
        <v>201.42</v>
      </c>
    </row>
    <row r="100" spans="1:4" x14ac:dyDescent="0.25">
      <c r="A100" s="1">
        <v>44082</v>
      </c>
      <c r="B100" t="s">
        <v>122</v>
      </c>
      <c r="C100" t="s">
        <v>70</v>
      </c>
      <c r="D100">
        <v>90.43</v>
      </c>
    </row>
    <row r="101" spans="1:4" x14ac:dyDescent="0.25">
      <c r="A101" s="1">
        <v>44082</v>
      </c>
      <c r="B101" t="s">
        <v>123</v>
      </c>
      <c r="C101" t="s">
        <v>47</v>
      </c>
      <c r="D101">
        <v>121</v>
      </c>
    </row>
    <row r="102" spans="1:4" x14ac:dyDescent="0.25">
      <c r="A102" s="1">
        <v>44082</v>
      </c>
      <c r="B102" t="s">
        <v>123</v>
      </c>
      <c r="C102" t="s">
        <v>47</v>
      </c>
      <c r="D102">
        <v>209</v>
      </c>
    </row>
    <row r="103" spans="1:4" x14ac:dyDescent="0.25">
      <c r="A103" s="1">
        <v>44082</v>
      </c>
      <c r="B103" t="s">
        <v>124</v>
      </c>
      <c r="C103" t="s">
        <v>47</v>
      </c>
      <c r="D103">
        <v>225.37</v>
      </c>
    </row>
    <row r="104" spans="1:4" x14ac:dyDescent="0.25">
      <c r="A104" s="1">
        <v>44082</v>
      </c>
      <c r="B104" t="s">
        <v>125</v>
      </c>
      <c r="C104" t="s">
        <v>126</v>
      </c>
      <c r="D104" s="2">
        <v>1165.9000000000001</v>
      </c>
    </row>
    <row r="105" spans="1:4" x14ac:dyDescent="0.25">
      <c r="C105" t="s">
        <v>127</v>
      </c>
    </row>
    <row r="106" spans="1:4" x14ac:dyDescent="0.25">
      <c r="C106" t="s">
        <v>128</v>
      </c>
    </row>
    <row r="107" spans="1:4" x14ac:dyDescent="0.25">
      <c r="C107" t="s">
        <v>129</v>
      </c>
    </row>
    <row r="108" spans="1:4" x14ac:dyDescent="0.25">
      <c r="C108" t="s">
        <v>130</v>
      </c>
    </row>
    <row r="109" spans="1:4" x14ac:dyDescent="0.25">
      <c r="A109" s="1">
        <v>44082</v>
      </c>
      <c r="B109" t="s">
        <v>131</v>
      </c>
      <c r="C109" t="s">
        <v>47</v>
      </c>
      <c r="D109">
        <v>498.75</v>
      </c>
    </row>
    <row r="110" spans="1:4" x14ac:dyDescent="0.25">
      <c r="A110" s="1">
        <v>44082</v>
      </c>
      <c r="B110" t="s">
        <v>132</v>
      </c>
      <c r="C110" t="s">
        <v>70</v>
      </c>
      <c r="D110">
        <v>360</v>
      </c>
    </row>
    <row r="111" spans="1:4" x14ac:dyDescent="0.25">
      <c r="A111" s="1">
        <v>44082</v>
      </c>
      <c r="B111" t="s">
        <v>133</v>
      </c>
      <c r="C111" t="s">
        <v>47</v>
      </c>
      <c r="D111">
        <v>501.96</v>
      </c>
    </row>
    <row r="112" spans="1:4" x14ac:dyDescent="0.25">
      <c r="A112" s="1">
        <v>44082</v>
      </c>
      <c r="B112" t="s">
        <v>33</v>
      </c>
      <c r="C112" t="s">
        <v>134</v>
      </c>
      <c r="D112" s="2">
        <v>1100</v>
      </c>
    </row>
    <row r="113" spans="1:4" x14ac:dyDescent="0.25">
      <c r="C113" t="s">
        <v>135</v>
      </c>
    </row>
    <row r="114" spans="1:4" x14ac:dyDescent="0.25">
      <c r="C114" t="s">
        <v>136</v>
      </c>
    </row>
    <row r="115" spans="1:4" x14ac:dyDescent="0.25">
      <c r="C115" t="s">
        <v>137</v>
      </c>
    </row>
    <row r="116" spans="1:4" x14ac:dyDescent="0.25">
      <c r="A116" s="1">
        <v>44082</v>
      </c>
      <c r="B116" t="s">
        <v>33</v>
      </c>
      <c r="C116" t="s">
        <v>138</v>
      </c>
      <c r="D116" s="2">
        <v>1100</v>
      </c>
    </row>
    <row r="117" spans="1:4" x14ac:dyDescent="0.25">
      <c r="C117" t="s">
        <v>139</v>
      </c>
    </row>
    <row r="118" spans="1:4" x14ac:dyDescent="0.25">
      <c r="C118" t="s">
        <v>140</v>
      </c>
    </row>
    <row r="119" spans="1:4" x14ac:dyDescent="0.25">
      <c r="A119" s="1">
        <v>44082</v>
      </c>
      <c r="B119" t="s">
        <v>141</v>
      </c>
      <c r="C119" t="s">
        <v>47</v>
      </c>
      <c r="D119" s="2">
        <v>1042.3399999999999</v>
      </c>
    </row>
    <row r="120" spans="1:4" x14ac:dyDescent="0.25">
      <c r="A120" s="1">
        <v>44082</v>
      </c>
      <c r="B120" t="s">
        <v>141</v>
      </c>
      <c r="C120" t="s">
        <v>47</v>
      </c>
      <c r="D120">
        <v>631.87</v>
      </c>
    </row>
    <row r="121" spans="1:4" x14ac:dyDescent="0.25">
      <c r="A121" s="1">
        <v>44082</v>
      </c>
      <c r="B121" t="s">
        <v>141</v>
      </c>
      <c r="C121" t="s">
        <v>47</v>
      </c>
      <c r="D121" s="2">
        <v>1342.5</v>
      </c>
    </row>
    <row r="122" spans="1:4" x14ac:dyDescent="0.25">
      <c r="A122" s="1">
        <v>44082</v>
      </c>
      <c r="B122" t="s">
        <v>141</v>
      </c>
      <c r="C122" t="s">
        <v>47</v>
      </c>
      <c r="D122" s="2">
        <v>1063.67</v>
      </c>
    </row>
    <row r="123" spans="1:4" x14ac:dyDescent="0.25">
      <c r="A123" s="1">
        <v>44082</v>
      </c>
      <c r="B123" t="s">
        <v>141</v>
      </c>
      <c r="C123" t="s">
        <v>47</v>
      </c>
      <c r="D123">
        <v>553</v>
      </c>
    </row>
    <row r="124" spans="1:4" x14ac:dyDescent="0.25">
      <c r="A124" s="1">
        <v>44082</v>
      </c>
      <c r="B124" t="s">
        <v>141</v>
      </c>
      <c r="C124" t="s">
        <v>47</v>
      </c>
      <c r="D124" s="2">
        <v>4679.32</v>
      </c>
    </row>
    <row r="125" spans="1:4" x14ac:dyDescent="0.25">
      <c r="A125" s="1">
        <v>44082</v>
      </c>
      <c r="B125" t="s">
        <v>142</v>
      </c>
      <c r="C125" t="s">
        <v>47</v>
      </c>
      <c r="D125" s="2">
        <v>2485</v>
      </c>
    </row>
    <row r="126" spans="1:4" x14ac:dyDescent="0.25">
      <c r="A126" s="1">
        <v>44082</v>
      </c>
      <c r="B126" t="s">
        <v>143</v>
      </c>
      <c r="C126" t="s">
        <v>47</v>
      </c>
      <c r="D126">
        <v>42.77</v>
      </c>
    </row>
    <row r="127" spans="1:4" x14ac:dyDescent="0.25">
      <c r="A127" s="1">
        <v>44082</v>
      </c>
      <c r="B127" t="s">
        <v>144</v>
      </c>
      <c r="C127" t="s">
        <v>47</v>
      </c>
      <c r="D127">
        <v>847.8</v>
      </c>
    </row>
    <row r="128" spans="1:4" x14ac:dyDescent="0.25">
      <c r="A128" s="1">
        <v>44082</v>
      </c>
      <c r="B128" t="s">
        <v>144</v>
      </c>
      <c r="C128" t="s">
        <v>47</v>
      </c>
      <c r="D128">
        <v>641.57000000000005</v>
      </c>
    </row>
    <row r="129" spans="1:4" x14ac:dyDescent="0.25">
      <c r="A129" s="1">
        <v>44082</v>
      </c>
      <c r="B129" t="s">
        <v>145</v>
      </c>
      <c r="C129" t="s">
        <v>47</v>
      </c>
      <c r="D129">
        <v>32</v>
      </c>
    </row>
    <row r="130" spans="1:4" x14ac:dyDescent="0.25">
      <c r="A130" s="1">
        <v>44082</v>
      </c>
      <c r="B130" t="s">
        <v>146</v>
      </c>
      <c r="C130" t="s">
        <v>70</v>
      </c>
      <c r="D130">
        <v>113.2</v>
      </c>
    </row>
    <row r="131" spans="1:4" x14ac:dyDescent="0.25">
      <c r="A131" s="1">
        <v>44082</v>
      </c>
      <c r="B131" t="s">
        <v>147</v>
      </c>
      <c r="C131" t="s">
        <v>47</v>
      </c>
      <c r="D131">
        <v>533.02</v>
      </c>
    </row>
    <row r="132" spans="1:4" x14ac:dyDescent="0.25">
      <c r="A132" s="1">
        <v>44082</v>
      </c>
      <c r="B132" t="s">
        <v>148</v>
      </c>
      <c r="C132" t="s">
        <v>47</v>
      </c>
      <c r="D132">
        <v>668.47</v>
      </c>
    </row>
    <row r="133" spans="1:4" x14ac:dyDescent="0.25">
      <c r="A133" s="1">
        <v>44082</v>
      </c>
      <c r="B133" t="s">
        <v>149</v>
      </c>
      <c r="C133" t="s">
        <v>47</v>
      </c>
      <c r="D133" s="2">
        <v>1156</v>
      </c>
    </row>
    <row r="134" spans="1:4" x14ac:dyDescent="0.25">
      <c r="A134" s="1">
        <v>44082</v>
      </c>
      <c r="B134" t="s">
        <v>149</v>
      </c>
      <c r="C134" t="s">
        <v>47</v>
      </c>
      <c r="D134">
        <v>897.72</v>
      </c>
    </row>
    <row r="135" spans="1:4" x14ac:dyDescent="0.25">
      <c r="A135" s="1">
        <v>44082</v>
      </c>
      <c r="B135" t="s">
        <v>149</v>
      </c>
      <c r="C135" t="s">
        <v>150</v>
      </c>
      <c r="D135">
        <v>301.98</v>
      </c>
    </row>
    <row r="136" spans="1:4" x14ac:dyDescent="0.25">
      <c r="A136" s="1">
        <v>44082</v>
      </c>
      <c r="B136" t="s">
        <v>149</v>
      </c>
      <c r="C136" t="s">
        <v>151</v>
      </c>
      <c r="D136">
        <v>156.72</v>
      </c>
    </row>
    <row r="137" spans="1:4" x14ac:dyDescent="0.25">
      <c r="C137" t="s">
        <v>152</v>
      </c>
    </row>
    <row r="138" spans="1:4" x14ac:dyDescent="0.25">
      <c r="C138" t="s">
        <v>153</v>
      </c>
    </row>
    <row r="139" spans="1:4" x14ac:dyDescent="0.25">
      <c r="A139" s="1">
        <v>44082</v>
      </c>
      <c r="B139" t="s">
        <v>154</v>
      </c>
      <c r="C139" t="s">
        <v>47</v>
      </c>
      <c r="D139" s="2">
        <v>6725.91</v>
      </c>
    </row>
    <row r="140" spans="1:4" x14ac:dyDescent="0.25">
      <c r="A140" s="1">
        <v>44082</v>
      </c>
      <c r="B140" t="s">
        <v>154</v>
      </c>
      <c r="C140" t="s">
        <v>47</v>
      </c>
      <c r="D140">
        <v>365.23</v>
      </c>
    </row>
    <row r="141" spans="1:4" x14ac:dyDescent="0.25">
      <c r="A141" s="1">
        <v>44082</v>
      </c>
      <c r="B141" t="s">
        <v>154</v>
      </c>
      <c r="C141" t="s">
        <v>47</v>
      </c>
      <c r="D141" s="2">
        <v>9824.9599999999991</v>
      </c>
    </row>
    <row r="142" spans="1:4" x14ac:dyDescent="0.25">
      <c r="A142" s="1">
        <v>44082</v>
      </c>
      <c r="B142" t="s">
        <v>154</v>
      </c>
      <c r="C142" t="s">
        <v>47</v>
      </c>
      <c r="D142">
        <v>340.26</v>
      </c>
    </row>
    <row r="143" spans="1:4" x14ac:dyDescent="0.25">
      <c r="A143" s="1">
        <v>44082</v>
      </c>
      <c r="B143" t="s">
        <v>65</v>
      </c>
      <c r="C143" t="s">
        <v>47</v>
      </c>
      <c r="D143" s="2">
        <v>1354.52</v>
      </c>
    </row>
    <row r="144" spans="1:4" x14ac:dyDescent="0.25">
      <c r="A144" s="1">
        <v>44082</v>
      </c>
      <c r="B144" t="s">
        <v>155</v>
      </c>
      <c r="C144" t="s">
        <v>47</v>
      </c>
      <c r="D144">
        <v>160.57</v>
      </c>
    </row>
    <row r="145" spans="1:4" x14ac:dyDescent="0.25">
      <c r="A145" s="1">
        <v>44082</v>
      </c>
      <c r="B145" t="s">
        <v>156</v>
      </c>
      <c r="C145" t="s">
        <v>157</v>
      </c>
      <c r="D145">
        <v>258</v>
      </c>
    </row>
    <row r="146" spans="1:4" x14ac:dyDescent="0.25">
      <c r="A146" s="1">
        <v>44082</v>
      </c>
      <c r="B146" t="s">
        <v>158</v>
      </c>
      <c r="C146" t="s">
        <v>47</v>
      </c>
      <c r="D146" s="2">
        <v>2039.81</v>
      </c>
    </row>
    <row r="147" spans="1:4" x14ac:dyDescent="0.25">
      <c r="A147" s="1">
        <v>44082</v>
      </c>
      <c r="B147" t="s">
        <v>159</v>
      </c>
      <c r="C147" t="s">
        <v>160</v>
      </c>
      <c r="D147">
        <v>720</v>
      </c>
    </row>
    <row r="148" spans="1:4" x14ac:dyDescent="0.25">
      <c r="A148" s="1">
        <v>44082</v>
      </c>
      <c r="B148" t="s">
        <v>161</v>
      </c>
      <c r="C148" t="s">
        <v>162</v>
      </c>
      <c r="D148">
        <v>635.72</v>
      </c>
    </row>
    <row r="149" spans="1:4" x14ac:dyDescent="0.25">
      <c r="C149" t="s">
        <v>163</v>
      </c>
    </row>
    <row r="150" spans="1:4" x14ac:dyDescent="0.25">
      <c r="A150" s="1">
        <v>44082</v>
      </c>
      <c r="B150" t="s">
        <v>164</v>
      </c>
      <c r="C150" t="s">
        <v>165</v>
      </c>
      <c r="D150">
        <v>79</v>
      </c>
    </row>
    <row r="151" spans="1:4" x14ac:dyDescent="0.25">
      <c r="A151" s="1">
        <v>44082</v>
      </c>
      <c r="B151" t="s">
        <v>166</v>
      </c>
      <c r="C151" t="s">
        <v>47</v>
      </c>
      <c r="D151" s="2">
        <v>3150</v>
      </c>
    </row>
    <row r="152" spans="1:4" x14ac:dyDescent="0.25">
      <c r="A152" s="1">
        <v>44082</v>
      </c>
      <c r="B152" t="s">
        <v>166</v>
      </c>
      <c r="C152" t="s">
        <v>47</v>
      </c>
      <c r="D152">
        <v>400</v>
      </c>
    </row>
    <row r="153" spans="1:4" x14ac:dyDescent="0.25">
      <c r="A153" s="1">
        <v>44082</v>
      </c>
      <c r="B153" t="s">
        <v>166</v>
      </c>
      <c r="C153" t="s">
        <v>47</v>
      </c>
      <c r="D153">
        <v>400</v>
      </c>
    </row>
    <row r="154" spans="1:4" x14ac:dyDescent="0.25">
      <c r="A154" s="1">
        <v>44082</v>
      </c>
      <c r="B154" t="s">
        <v>166</v>
      </c>
      <c r="C154" t="s">
        <v>47</v>
      </c>
      <c r="D154">
        <v>400</v>
      </c>
    </row>
    <row r="155" spans="1:4" x14ac:dyDescent="0.25">
      <c r="A155" s="1">
        <v>44082</v>
      </c>
      <c r="B155" t="s">
        <v>167</v>
      </c>
      <c r="C155" t="s">
        <v>70</v>
      </c>
      <c r="D155">
        <v>85.41</v>
      </c>
    </row>
    <row r="156" spans="1:4" x14ac:dyDescent="0.25">
      <c r="A156" s="1">
        <v>44082</v>
      </c>
      <c r="B156" t="s">
        <v>168</v>
      </c>
      <c r="C156" t="s">
        <v>47</v>
      </c>
      <c r="D156">
        <v>97.42</v>
      </c>
    </row>
    <row r="157" spans="1:4" x14ac:dyDescent="0.25">
      <c r="A157" s="1">
        <v>44082</v>
      </c>
      <c r="B157" t="s">
        <v>169</v>
      </c>
      <c r="C157" t="s">
        <v>170</v>
      </c>
      <c r="D157">
        <v>285</v>
      </c>
    </row>
    <row r="158" spans="1:4" x14ac:dyDescent="0.25">
      <c r="A158" s="1">
        <v>44082</v>
      </c>
      <c r="B158" t="s">
        <v>171</v>
      </c>
      <c r="C158" t="s">
        <v>47</v>
      </c>
      <c r="D158">
        <v>769.88</v>
      </c>
    </row>
    <row r="159" spans="1:4" x14ac:dyDescent="0.25">
      <c r="A159" s="1">
        <v>44082</v>
      </c>
      <c r="B159" t="s">
        <v>172</v>
      </c>
      <c r="C159" t="s">
        <v>173</v>
      </c>
      <c r="D159">
        <v>12.84</v>
      </c>
    </row>
    <row r="160" spans="1:4" x14ac:dyDescent="0.25">
      <c r="A160" s="1">
        <v>44082</v>
      </c>
      <c r="B160" t="s">
        <v>115</v>
      </c>
      <c r="C160" t="s">
        <v>70</v>
      </c>
      <c r="D160" s="2">
        <v>3031</v>
      </c>
    </row>
    <row r="161" spans="1:4" x14ac:dyDescent="0.25">
      <c r="A161" s="1">
        <v>44082</v>
      </c>
      <c r="B161" t="s">
        <v>115</v>
      </c>
      <c r="C161" t="s">
        <v>70</v>
      </c>
      <c r="D161" s="2">
        <v>2143</v>
      </c>
    </row>
    <row r="162" spans="1:4" x14ac:dyDescent="0.25">
      <c r="A162" s="1">
        <v>44082</v>
      </c>
      <c r="B162" t="s">
        <v>115</v>
      </c>
      <c r="C162" t="s">
        <v>70</v>
      </c>
      <c r="D162" s="2">
        <v>1514.22</v>
      </c>
    </row>
    <row r="163" spans="1:4" x14ac:dyDescent="0.25">
      <c r="A163" s="1">
        <v>44082</v>
      </c>
      <c r="B163" t="s">
        <v>115</v>
      </c>
      <c r="C163" t="s">
        <v>70</v>
      </c>
      <c r="D163" s="2">
        <v>2960</v>
      </c>
    </row>
    <row r="164" spans="1:4" x14ac:dyDescent="0.25">
      <c r="A164" s="1">
        <v>44082</v>
      </c>
      <c r="B164" t="s">
        <v>174</v>
      </c>
      <c r="C164" t="s">
        <v>47</v>
      </c>
      <c r="D164" s="2">
        <v>1545</v>
      </c>
    </row>
    <row r="165" spans="1:4" x14ac:dyDescent="0.25">
      <c r="A165" s="1">
        <v>44082</v>
      </c>
      <c r="B165" t="s">
        <v>106</v>
      </c>
      <c r="C165" t="s">
        <v>47</v>
      </c>
      <c r="D165">
        <v>104.13</v>
      </c>
    </row>
    <row r="166" spans="1:4" x14ac:dyDescent="0.25">
      <c r="A166" s="1">
        <v>44082</v>
      </c>
      <c r="B166" t="s">
        <v>175</v>
      </c>
      <c r="C166" t="s">
        <v>47</v>
      </c>
      <c r="D166">
        <v>49.95</v>
      </c>
    </row>
    <row r="167" spans="1:4" x14ac:dyDescent="0.25">
      <c r="A167" s="1">
        <v>44082</v>
      </c>
      <c r="B167" t="s">
        <v>175</v>
      </c>
      <c r="C167" t="s">
        <v>47</v>
      </c>
      <c r="D167">
        <v>49.95</v>
      </c>
    </row>
    <row r="168" spans="1:4" x14ac:dyDescent="0.25">
      <c r="A168" s="1">
        <v>44082</v>
      </c>
      <c r="B168" t="s">
        <v>175</v>
      </c>
      <c r="C168" t="s">
        <v>47</v>
      </c>
      <c r="D168">
        <v>23.74</v>
      </c>
    </row>
    <row r="169" spans="1:4" x14ac:dyDescent="0.25">
      <c r="A169" s="1">
        <v>44082</v>
      </c>
      <c r="B169" t="s">
        <v>175</v>
      </c>
      <c r="C169" t="s">
        <v>47</v>
      </c>
      <c r="D169">
        <v>23.74</v>
      </c>
    </row>
    <row r="170" spans="1:4" x14ac:dyDescent="0.25">
      <c r="A170" s="1">
        <v>44082</v>
      </c>
      <c r="B170" t="s">
        <v>176</v>
      </c>
      <c r="C170" t="s">
        <v>47</v>
      </c>
      <c r="D170">
        <v>840.34</v>
      </c>
    </row>
    <row r="171" spans="1:4" x14ac:dyDescent="0.25">
      <c r="A171" s="1">
        <v>44082</v>
      </c>
      <c r="B171" t="s">
        <v>176</v>
      </c>
      <c r="C171" t="s">
        <v>47</v>
      </c>
      <c r="D171">
        <v>369.8</v>
      </c>
    </row>
    <row r="172" spans="1:4" x14ac:dyDescent="0.25">
      <c r="A172" s="1">
        <v>44082</v>
      </c>
      <c r="B172" t="s">
        <v>176</v>
      </c>
      <c r="C172" t="s">
        <v>47</v>
      </c>
      <c r="D172">
        <v>723.96</v>
      </c>
    </row>
    <row r="173" spans="1:4" x14ac:dyDescent="0.25">
      <c r="A173" s="1">
        <v>44082</v>
      </c>
      <c r="B173" t="s">
        <v>176</v>
      </c>
      <c r="C173" t="s">
        <v>47</v>
      </c>
      <c r="D173">
        <v>613.03</v>
      </c>
    </row>
    <row r="174" spans="1:4" x14ac:dyDescent="0.25">
      <c r="A174" s="1">
        <v>44083</v>
      </c>
      <c r="B174" t="s">
        <v>177</v>
      </c>
      <c r="C174" t="s">
        <v>178</v>
      </c>
      <c r="D174">
        <v>401.36</v>
      </c>
    </row>
    <row r="175" spans="1:4" x14ac:dyDescent="0.25">
      <c r="A175" s="1">
        <v>44083</v>
      </c>
      <c r="B175" t="s">
        <v>179</v>
      </c>
      <c r="C175" t="s">
        <v>180</v>
      </c>
      <c r="D175" s="2">
        <v>2500</v>
      </c>
    </row>
    <row r="176" spans="1:4" x14ac:dyDescent="0.25">
      <c r="A176" s="1">
        <v>44083</v>
      </c>
      <c r="B176" t="s">
        <v>119</v>
      </c>
      <c r="C176" t="s">
        <v>181</v>
      </c>
      <c r="D176">
        <v>45.49</v>
      </c>
    </row>
    <row r="177" spans="1:4" x14ac:dyDescent="0.25">
      <c r="A177" s="1">
        <v>44083</v>
      </c>
      <c r="B177" t="s">
        <v>119</v>
      </c>
      <c r="C177" t="s">
        <v>182</v>
      </c>
      <c r="D177">
        <v>53.74</v>
      </c>
    </row>
    <row r="178" spans="1:4" x14ac:dyDescent="0.25">
      <c r="A178" s="1">
        <v>44083</v>
      </c>
      <c r="B178" t="s">
        <v>119</v>
      </c>
      <c r="C178" t="s">
        <v>183</v>
      </c>
      <c r="D178">
        <v>24.48</v>
      </c>
    </row>
    <row r="179" spans="1:4" x14ac:dyDescent="0.25">
      <c r="A179" s="1">
        <v>44083</v>
      </c>
      <c r="B179" t="s">
        <v>119</v>
      </c>
      <c r="C179" t="s">
        <v>184</v>
      </c>
      <c r="D179">
        <v>43.46</v>
      </c>
    </row>
    <row r="180" spans="1:4" x14ac:dyDescent="0.25">
      <c r="A180" s="1">
        <v>44083</v>
      </c>
      <c r="B180" t="s">
        <v>119</v>
      </c>
      <c r="C180" t="s">
        <v>47</v>
      </c>
      <c r="D180">
        <v>25.49</v>
      </c>
    </row>
    <row r="181" spans="1:4" x14ac:dyDescent="0.25">
      <c r="A181" s="1">
        <v>44083</v>
      </c>
      <c r="B181" t="s">
        <v>119</v>
      </c>
      <c r="C181" t="s">
        <v>185</v>
      </c>
      <c r="D181">
        <v>17.989999999999998</v>
      </c>
    </row>
    <row r="182" spans="1:4" x14ac:dyDescent="0.25">
      <c r="A182" s="1">
        <v>44083</v>
      </c>
      <c r="B182" t="s">
        <v>186</v>
      </c>
      <c r="C182" t="s">
        <v>187</v>
      </c>
      <c r="D182" s="2">
        <v>2000</v>
      </c>
    </row>
    <row r="183" spans="1:4" x14ac:dyDescent="0.25">
      <c r="C183" t="s">
        <v>188</v>
      </c>
    </row>
    <row r="184" spans="1:4" x14ac:dyDescent="0.25">
      <c r="C184" t="s">
        <v>189</v>
      </c>
    </row>
    <row r="185" spans="1:4" x14ac:dyDescent="0.25">
      <c r="A185" s="1">
        <v>44083</v>
      </c>
      <c r="B185" t="s">
        <v>190</v>
      </c>
      <c r="C185" t="s">
        <v>191</v>
      </c>
      <c r="D185">
        <v>355</v>
      </c>
    </row>
    <row r="186" spans="1:4" x14ac:dyDescent="0.25">
      <c r="C186" t="s">
        <v>192</v>
      </c>
    </row>
    <row r="187" spans="1:4" x14ac:dyDescent="0.25">
      <c r="C187" t="s">
        <v>193</v>
      </c>
    </row>
    <row r="188" spans="1:4" x14ac:dyDescent="0.25">
      <c r="A188" s="1">
        <v>44083</v>
      </c>
      <c r="B188" t="s">
        <v>194</v>
      </c>
      <c r="C188" t="s">
        <v>195</v>
      </c>
      <c r="D188">
        <v>420</v>
      </c>
    </row>
    <row r="189" spans="1:4" x14ac:dyDescent="0.25">
      <c r="C189" t="s">
        <v>196</v>
      </c>
    </row>
    <row r="190" spans="1:4" x14ac:dyDescent="0.25">
      <c r="A190" s="1">
        <v>44083</v>
      </c>
      <c r="B190" t="s">
        <v>197</v>
      </c>
      <c r="C190" t="s">
        <v>198</v>
      </c>
      <c r="D190">
        <v>66</v>
      </c>
    </row>
    <row r="191" spans="1:4" x14ac:dyDescent="0.25">
      <c r="A191" s="1">
        <v>44083</v>
      </c>
      <c r="B191" t="s">
        <v>199</v>
      </c>
      <c r="C191" t="s">
        <v>200</v>
      </c>
      <c r="D191">
        <v>260</v>
      </c>
    </row>
    <row r="192" spans="1:4" x14ac:dyDescent="0.25">
      <c r="A192" s="1">
        <v>44083</v>
      </c>
      <c r="B192" t="s">
        <v>201</v>
      </c>
      <c r="C192" t="s">
        <v>202</v>
      </c>
      <c r="D192">
        <v>399.99</v>
      </c>
    </row>
    <row r="193" spans="1:4" x14ac:dyDescent="0.25">
      <c r="A193" s="1">
        <v>44083</v>
      </c>
      <c r="B193" t="s">
        <v>203</v>
      </c>
      <c r="C193" t="s">
        <v>204</v>
      </c>
      <c r="D193" s="2">
        <v>4872.2299999999996</v>
      </c>
    </row>
    <row r="194" spans="1:4" x14ac:dyDescent="0.25">
      <c r="C194" t="s">
        <v>205</v>
      </c>
    </row>
    <row r="195" spans="1:4" x14ac:dyDescent="0.25">
      <c r="C195" t="s">
        <v>206</v>
      </c>
    </row>
    <row r="196" spans="1:4" x14ac:dyDescent="0.25">
      <c r="C196" t="s">
        <v>207</v>
      </c>
    </row>
    <row r="197" spans="1:4" x14ac:dyDescent="0.25">
      <c r="A197" s="1">
        <v>44083</v>
      </c>
      <c r="B197" t="s">
        <v>203</v>
      </c>
      <c r="C197" t="s">
        <v>204</v>
      </c>
      <c r="D197">
        <v>978.9</v>
      </c>
    </row>
    <row r="198" spans="1:4" x14ac:dyDescent="0.25">
      <c r="C198" t="s">
        <v>208</v>
      </c>
    </row>
    <row r="199" spans="1:4" x14ac:dyDescent="0.25">
      <c r="C199" t="s">
        <v>209</v>
      </c>
    </row>
    <row r="200" spans="1:4" x14ac:dyDescent="0.25">
      <c r="C200" t="s">
        <v>210</v>
      </c>
    </row>
    <row r="201" spans="1:4" x14ac:dyDescent="0.25">
      <c r="A201" s="1">
        <v>44083</v>
      </c>
      <c r="B201" t="s">
        <v>26</v>
      </c>
      <c r="C201" t="s">
        <v>211</v>
      </c>
      <c r="D201">
        <v>372</v>
      </c>
    </row>
    <row r="202" spans="1:4" x14ac:dyDescent="0.25">
      <c r="A202" s="1">
        <v>44083</v>
      </c>
      <c r="B202" t="s">
        <v>26</v>
      </c>
      <c r="C202" t="s">
        <v>212</v>
      </c>
      <c r="D202">
        <v>20.5</v>
      </c>
    </row>
    <row r="203" spans="1:4" x14ac:dyDescent="0.25">
      <c r="A203" s="1">
        <v>44083</v>
      </c>
      <c r="B203" t="s">
        <v>213</v>
      </c>
      <c r="C203" t="s">
        <v>214</v>
      </c>
      <c r="D203">
        <v>175</v>
      </c>
    </row>
    <row r="204" spans="1:4" x14ac:dyDescent="0.25">
      <c r="A204" s="1">
        <v>44083</v>
      </c>
      <c r="B204" t="s">
        <v>215</v>
      </c>
      <c r="C204" t="s">
        <v>216</v>
      </c>
      <c r="D204" s="2">
        <v>10749.93</v>
      </c>
    </row>
    <row r="205" spans="1:4" x14ac:dyDescent="0.25">
      <c r="C205" t="s">
        <v>217</v>
      </c>
    </row>
    <row r="206" spans="1:4" x14ac:dyDescent="0.25">
      <c r="A206" s="1">
        <v>44083</v>
      </c>
      <c r="B206" t="s">
        <v>218</v>
      </c>
      <c r="C206" t="s">
        <v>219</v>
      </c>
      <c r="D206">
        <v>178.16</v>
      </c>
    </row>
    <row r="207" spans="1:4" x14ac:dyDescent="0.25">
      <c r="A207" s="1">
        <v>44083</v>
      </c>
      <c r="B207" t="s">
        <v>220</v>
      </c>
      <c r="C207" t="s">
        <v>221</v>
      </c>
      <c r="D207">
        <v>240</v>
      </c>
    </row>
    <row r="208" spans="1:4" x14ac:dyDescent="0.25">
      <c r="A208" s="1">
        <v>44083</v>
      </c>
      <c r="B208" t="s">
        <v>220</v>
      </c>
      <c r="C208" t="s">
        <v>222</v>
      </c>
      <c r="D208">
        <v>196</v>
      </c>
    </row>
    <row r="209" spans="1:4" x14ac:dyDescent="0.25">
      <c r="A209" s="1">
        <v>44083</v>
      </c>
      <c r="B209" t="s">
        <v>223</v>
      </c>
      <c r="C209" t="s">
        <v>224</v>
      </c>
      <c r="D209">
        <v>150</v>
      </c>
    </row>
    <row r="210" spans="1:4" x14ac:dyDescent="0.25">
      <c r="C210" t="s">
        <v>225</v>
      </c>
    </row>
    <row r="211" spans="1:4" x14ac:dyDescent="0.25">
      <c r="C211" t="s">
        <v>226</v>
      </c>
    </row>
    <row r="212" spans="1:4" x14ac:dyDescent="0.25">
      <c r="A212" s="1">
        <v>44083</v>
      </c>
      <c r="B212" t="s">
        <v>223</v>
      </c>
      <c r="C212" t="s">
        <v>227</v>
      </c>
      <c r="D212">
        <v>100</v>
      </c>
    </row>
    <row r="213" spans="1:4" x14ac:dyDescent="0.25">
      <c r="C213" t="s">
        <v>228</v>
      </c>
    </row>
    <row r="214" spans="1:4" x14ac:dyDescent="0.25">
      <c r="A214" s="1">
        <v>44083</v>
      </c>
      <c r="B214" t="s">
        <v>146</v>
      </c>
      <c r="C214" t="s">
        <v>229</v>
      </c>
      <c r="D214" s="2">
        <v>1100.3800000000001</v>
      </c>
    </row>
    <row r="215" spans="1:4" x14ac:dyDescent="0.25">
      <c r="C215" t="s">
        <v>230</v>
      </c>
    </row>
    <row r="216" spans="1:4" x14ac:dyDescent="0.25">
      <c r="A216" s="1">
        <v>44083</v>
      </c>
      <c r="B216" t="s">
        <v>146</v>
      </c>
      <c r="C216" t="s">
        <v>231</v>
      </c>
      <c r="D216">
        <v>220</v>
      </c>
    </row>
    <row r="217" spans="1:4" x14ac:dyDescent="0.25">
      <c r="C217" t="s">
        <v>230</v>
      </c>
    </row>
    <row r="218" spans="1:4" x14ac:dyDescent="0.25">
      <c r="A218" s="1">
        <v>44083</v>
      </c>
      <c r="B218" t="s">
        <v>146</v>
      </c>
      <c r="C218" t="s">
        <v>232</v>
      </c>
      <c r="D218">
        <v>230.39</v>
      </c>
    </row>
    <row r="219" spans="1:4" x14ac:dyDescent="0.25">
      <c r="C219" t="s">
        <v>230</v>
      </c>
    </row>
    <row r="220" spans="1:4" x14ac:dyDescent="0.25">
      <c r="A220" s="1">
        <v>44083</v>
      </c>
      <c r="B220" t="s">
        <v>233</v>
      </c>
      <c r="C220" t="s">
        <v>234</v>
      </c>
      <c r="D220" s="2">
        <v>3870</v>
      </c>
    </row>
    <row r="221" spans="1:4" x14ac:dyDescent="0.25">
      <c r="C221" t="s">
        <v>235</v>
      </c>
    </row>
    <row r="222" spans="1:4" x14ac:dyDescent="0.25">
      <c r="C222" t="s">
        <v>236</v>
      </c>
    </row>
    <row r="223" spans="1:4" x14ac:dyDescent="0.25">
      <c r="A223" s="1">
        <v>44083</v>
      </c>
      <c r="B223" t="s">
        <v>237</v>
      </c>
      <c r="C223" t="s">
        <v>238</v>
      </c>
      <c r="D223">
        <v>224</v>
      </c>
    </row>
    <row r="224" spans="1:4" x14ac:dyDescent="0.25">
      <c r="C224" t="s">
        <v>239</v>
      </c>
    </row>
    <row r="225" spans="1:4" x14ac:dyDescent="0.25">
      <c r="A225" s="1">
        <v>44083</v>
      </c>
      <c r="B225" t="s">
        <v>237</v>
      </c>
      <c r="C225" t="s">
        <v>240</v>
      </c>
      <c r="D225">
        <v>200</v>
      </c>
    </row>
    <row r="226" spans="1:4" x14ac:dyDescent="0.25">
      <c r="A226" s="1">
        <v>44083</v>
      </c>
      <c r="B226" t="s">
        <v>241</v>
      </c>
      <c r="C226" t="s">
        <v>242</v>
      </c>
      <c r="D226">
        <v>569.63</v>
      </c>
    </row>
    <row r="227" spans="1:4" x14ac:dyDescent="0.25">
      <c r="C227" t="s">
        <v>243</v>
      </c>
    </row>
    <row r="228" spans="1:4" x14ac:dyDescent="0.25">
      <c r="A228" s="1">
        <v>44083</v>
      </c>
      <c r="B228" t="s">
        <v>244</v>
      </c>
      <c r="C228" t="s">
        <v>245</v>
      </c>
      <c r="D228">
        <v>115.45</v>
      </c>
    </row>
    <row r="229" spans="1:4" x14ac:dyDescent="0.25">
      <c r="A229" s="1">
        <v>44083</v>
      </c>
      <c r="B229" t="s">
        <v>246</v>
      </c>
      <c r="C229" t="s">
        <v>247</v>
      </c>
      <c r="D229">
        <v>380.08</v>
      </c>
    </row>
    <row r="230" spans="1:4" x14ac:dyDescent="0.25">
      <c r="A230" s="1">
        <v>44083</v>
      </c>
      <c r="B230" t="s">
        <v>248</v>
      </c>
      <c r="C230" t="s">
        <v>249</v>
      </c>
      <c r="D230">
        <v>524.20000000000005</v>
      </c>
    </row>
    <row r="231" spans="1:4" x14ac:dyDescent="0.25">
      <c r="A231" s="1">
        <v>44083</v>
      </c>
      <c r="B231" t="s">
        <v>158</v>
      </c>
      <c r="C231" t="s">
        <v>70</v>
      </c>
      <c r="D231">
        <v>253.49</v>
      </c>
    </row>
    <row r="232" spans="1:4" x14ac:dyDescent="0.25">
      <c r="A232" s="1">
        <v>44083</v>
      </c>
      <c r="B232" t="s">
        <v>250</v>
      </c>
      <c r="C232" t="s">
        <v>251</v>
      </c>
      <c r="D232">
        <v>600</v>
      </c>
    </row>
    <row r="233" spans="1:4" x14ac:dyDescent="0.25">
      <c r="A233" s="1">
        <v>44083</v>
      </c>
      <c r="B233" t="s">
        <v>252</v>
      </c>
      <c r="C233" t="s">
        <v>253</v>
      </c>
      <c r="D233" s="2">
        <v>2100</v>
      </c>
    </row>
    <row r="234" spans="1:4" x14ac:dyDescent="0.25">
      <c r="A234" s="1">
        <v>44083</v>
      </c>
      <c r="B234" t="s">
        <v>254</v>
      </c>
      <c r="C234" t="s">
        <v>255</v>
      </c>
      <c r="D234">
        <v>267</v>
      </c>
    </row>
    <row r="235" spans="1:4" x14ac:dyDescent="0.25">
      <c r="C235" t="s">
        <v>256</v>
      </c>
    </row>
    <row r="236" spans="1:4" x14ac:dyDescent="0.25">
      <c r="A236" s="1">
        <v>44083</v>
      </c>
      <c r="B236" t="s">
        <v>257</v>
      </c>
      <c r="C236" t="s">
        <v>70</v>
      </c>
      <c r="D236">
        <v>374.25</v>
      </c>
    </row>
    <row r="237" spans="1:4" x14ac:dyDescent="0.25">
      <c r="A237" s="1">
        <v>44083</v>
      </c>
      <c r="B237" t="s">
        <v>258</v>
      </c>
      <c r="C237" t="s">
        <v>259</v>
      </c>
      <c r="D237" s="2">
        <v>1250</v>
      </c>
    </row>
    <row r="238" spans="1:4" x14ac:dyDescent="0.25">
      <c r="C238" t="s">
        <v>260</v>
      </c>
    </row>
    <row r="239" spans="1:4" x14ac:dyDescent="0.25">
      <c r="A239" s="1">
        <v>44083</v>
      </c>
      <c r="B239" t="s">
        <v>261</v>
      </c>
      <c r="C239" t="s">
        <v>95</v>
      </c>
      <c r="D239">
        <v>255</v>
      </c>
    </row>
    <row r="240" spans="1:4" x14ac:dyDescent="0.25">
      <c r="A240" s="1">
        <v>44083</v>
      </c>
      <c r="B240" t="s">
        <v>262</v>
      </c>
      <c r="C240" t="s">
        <v>263</v>
      </c>
      <c r="D240" s="2">
        <v>1880</v>
      </c>
    </row>
    <row r="241" spans="1:4" x14ac:dyDescent="0.25">
      <c r="C241" t="s">
        <v>264</v>
      </c>
    </row>
    <row r="242" spans="1:4" x14ac:dyDescent="0.25">
      <c r="C242" t="s">
        <v>265</v>
      </c>
    </row>
    <row r="243" spans="1:4" x14ac:dyDescent="0.25">
      <c r="A243" s="1">
        <v>44083</v>
      </c>
      <c r="B243" t="s">
        <v>266</v>
      </c>
      <c r="C243" t="s">
        <v>89</v>
      </c>
      <c r="D243">
        <v>800</v>
      </c>
    </row>
    <row r="244" spans="1:4" x14ac:dyDescent="0.25">
      <c r="A244" s="1">
        <v>44083</v>
      </c>
      <c r="B244" t="s">
        <v>267</v>
      </c>
      <c r="C244" t="s">
        <v>70</v>
      </c>
      <c r="D244">
        <v>280</v>
      </c>
    </row>
    <row r="245" spans="1:4" x14ac:dyDescent="0.25">
      <c r="A245" s="1">
        <v>44083</v>
      </c>
      <c r="B245" t="s">
        <v>267</v>
      </c>
      <c r="C245" t="s">
        <v>70</v>
      </c>
      <c r="D245">
        <v>280</v>
      </c>
    </row>
    <row r="246" spans="1:4" x14ac:dyDescent="0.25">
      <c r="A246" s="1">
        <v>44083</v>
      </c>
      <c r="B246" t="s">
        <v>267</v>
      </c>
      <c r="C246" t="s">
        <v>70</v>
      </c>
      <c r="D246">
        <v>280</v>
      </c>
    </row>
    <row r="247" spans="1:4" x14ac:dyDescent="0.25">
      <c r="A247" s="1">
        <v>44083</v>
      </c>
      <c r="B247" t="s">
        <v>268</v>
      </c>
      <c r="C247" t="s">
        <v>269</v>
      </c>
      <c r="D247">
        <v>275</v>
      </c>
    </row>
    <row r="248" spans="1:4" x14ac:dyDescent="0.25">
      <c r="C248" t="s">
        <v>270</v>
      </c>
    </row>
    <row r="249" spans="1:4" x14ac:dyDescent="0.25">
      <c r="A249" s="1">
        <v>44083</v>
      </c>
      <c r="B249" t="s">
        <v>271</v>
      </c>
      <c r="C249" t="s">
        <v>272</v>
      </c>
      <c r="D249">
        <v>149.94999999999999</v>
      </c>
    </row>
    <row r="250" spans="1:4" x14ac:dyDescent="0.25">
      <c r="A250" s="1">
        <v>44083</v>
      </c>
      <c r="B250" t="s">
        <v>273</v>
      </c>
      <c r="C250" t="s">
        <v>274</v>
      </c>
      <c r="D250">
        <v>200</v>
      </c>
    </row>
    <row r="251" spans="1:4" x14ac:dyDescent="0.25">
      <c r="A251" s="1">
        <v>44083</v>
      </c>
      <c r="B251" t="s">
        <v>275</v>
      </c>
      <c r="C251" t="s">
        <v>47</v>
      </c>
      <c r="D251">
        <v>300.87</v>
      </c>
    </row>
    <row r="252" spans="1:4" x14ac:dyDescent="0.25">
      <c r="A252" s="1">
        <v>44083</v>
      </c>
      <c r="B252" t="s">
        <v>275</v>
      </c>
      <c r="C252" t="s">
        <v>47</v>
      </c>
      <c r="D252">
        <v>500</v>
      </c>
    </row>
    <row r="253" spans="1:4" x14ac:dyDescent="0.25">
      <c r="A253" s="1">
        <v>44083</v>
      </c>
      <c r="B253" t="s">
        <v>106</v>
      </c>
      <c r="C253" t="s">
        <v>276</v>
      </c>
      <c r="D253">
        <v>356.05</v>
      </c>
    </row>
    <row r="254" spans="1:4" x14ac:dyDescent="0.25">
      <c r="C254" t="s">
        <v>277</v>
      </c>
    </row>
    <row r="255" spans="1:4" x14ac:dyDescent="0.25">
      <c r="C255" t="s">
        <v>278</v>
      </c>
    </row>
    <row r="256" spans="1:4" x14ac:dyDescent="0.25">
      <c r="A256" s="1">
        <v>44083</v>
      </c>
      <c r="B256" t="s">
        <v>279</v>
      </c>
      <c r="C256" t="s">
        <v>280</v>
      </c>
      <c r="D256">
        <v>40.869999999999997</v>
      </c>
    </row>
    <row r="257" spans="1:4" x14ac:dyDescent="0.25">
      <c r="A257" s="1">
        <v>44078</v>
      </c>
      <c r="B257" t="s">
        <v>281</v>
      </c>
      <c r="C257" t="s">
        <v>70</v>
      </c>
      <c r="D257" s="2">
        <v>7021.08</v>
      </c>
    </row>
    <row r="258" spans="1:4" x14ac:dyDescent="0.25">
      <c r="A258" s="1">
        <v>44084</v>
      </c>
      <c r="B258" t="s">
        <v>119</v>
      </c>
      <c r="C258" t="s">
        <v>282</v>
      </c>
      <c r="D258">
        <v>10.5</v>
      </c>
    </row>
    <row r="259" spans="1:4" x14ac:dyDescent="0.25">
      <c r="A259" s="1">
        <v>44084</v>
      </c>
      <c r="B259" t="s">
        <v>194</v>
      </c>
      <c r="C259" t="s">
        <v>283</v>
      </c>
      <c r="D259">
        <v>525</v>
      </c>
    </row>
    <row r="260" spans="1:4" x14ac:dyDescent="0.25">
      <c r="C260" t="s">
        <v>284</v>
      </c>
    </row>
    <row r="261" spans="1:4" x14ac:dyDescent="0.25">
      <c r="A261" s="1">
        <v>44084</v>
      </c>
      <c r="B261" t="s">
        <v>285</v>
      </c>
      <c r="C261" t="s">
        <v>286</v>
      </c>
      <c r="D261">
        <v>17</v>
      </c>
    </row>
    <row r="262" spans="1:4" x14ac:dyDescent="0.25">
      <c r="C262" t="s">
        <v>287</v>
      </c>
    </row>
    <row r="263" spans="1:4" x14ac:dyDescent="0.25">
      <c r="A263" s="1">
        <v>44084</v>
      </c>
      <c r="B263" t="s">
        <v>288</v>
      </c>
      <c r="C263" t="s">
        <v>289</v>
      </c>
      <c r="D263">
        <v>65</v>
      </c>
    </row>
    <row r="264" spans="1:4" x14ac:dyDescent="0.25">
      <c r="A264" s="1">
        <v>44084</v>
      </c>
      <c r="B264" t="s">
        <v>290</v>
      </c>
      <c r="C264" t="s">
        <v>291</v>
      </c>
      <c r="D264">
        <v>176.37</v>
      </c>
    </row>
    <row r="265" spans="1:4" x14ac:dyDescent="0.25">
      <c r="A265" s="1">
        <v>44084</v>
      </c>
      <c r="B265" t="s">
        <v>292</v>
      </c>
      <c r="C265" t="s">
        <v>286</v>
      </c>
      <c r="D265">
        <v>17</v>
      </c>
    </row>
    <row r="266" spans="1:4" x14ac:dyDescent="0.25">
      <c r="C266" t="s">
        <v>287</v>
      </c>
    </row>
    <row r="267" spans="1:4" x14ac:dyDescent="0.25">
      <c r="A267" s="1">
        <v>44084</v>
      </c>
      <c r="B267" t="s">
        <v>293</v>
      </c>
      <c r="C267" t="s">
        <v>294</v>
      </c>
      <c r="D267" s="2">
        <v>54537</v>
      </c>
    </row>
    <row r="268" spans="1:4" x14ac:dyDescent="0.25">
      <c r="A268" s="1">
        <v>44084</v>
      </c>
      <c r="B268" t="s">
        <v>295</v>
      </c>
      <c r="C268" t="s">
        <v>296</v>
      </c>
      <c r="D268">
        <v>530</v>
      </c>
    </row>
    <row r="269" spans="1:4" x14ac:dyDescent="0.25">
      <c r="C269" t="s">
        <v>297</v>
      </c>
    </row>
    <row r="270" spans="1:4" x14ac:dyDescent="0.25">
      <c r="C270" t="s">
        <v>298</v>
      </c>
    </row>
    <row r="271" spans="1:4" x14ac:dyDescent="0.25">
      <c r="C271" t="s">
        <v>299</v>
      </c>
    </row>
    <row r="272" spans="1:4" x14ac:dyDescent="0.25">
      <c r="C272" t="s">
        <v>300</v>
      </c>
    </row>
    <row r="273" spans="1:4" x14ac:dyDescent="0.25">
      <c r="C273" t="s">
        <v>301</v>
      </c>
    </row>
    <row r="274" spans="1:4" x14ac:dyDescent="0.25">
      <c r="A274" s="1">
        <v>44084</v>
      </c>
      <c r="B274" t="s">
        <v>302</v>
      </c>
      <c r="C274" t="s">
        <v>303</v>
      </c>
      <c r="D274">
        <v>500</v>
      </c>
    </row>
    <row r="275" spans="1:4" x14ac:dyDescent="0.25">
      <c r="C275" t="s">
        <v>304</v>
      </c>
    </row>
    <row r="276" spans="1:4" x14ac:dyDescent="0.25">
      <c r="C276" t="s">
        <v>305</v>
      </c>
    </row>
    <row r="277" spans="1:4" x14ac:dyDescent="0.25">
      <c r="C277" t="s">
        <v>306</v>
      </c>
    </row>
    <row r="278" spans="1:4" x14ac:dyDescent="0.25">
      <c r="A278" s="1">
        <v>44084</v>
      </c>
      <c r="B278" t="s">
        <v>307</v>
      </c>
      <c r="C278" t="s">
        <v>308</v>
      </c>
      <c r="D278">
        <v>937.5</v>
      </c>
    </row>
    <row r="279" spans="1:4" x14ac:dyDescent="0.25">
      <c r="C279" t="s">
        <v>309</v>
      </c>
    </row>
    <row r="280" spans="1:4" x14ac:dyDescent="0.25">
      <c r="C280" t="s">
        <v>310</v>
      </c>
    </row>
    <row r="281" spans="1:4" x14ac:dyDescent="0.25">
      <c r="A281" s="1">
        <v>44085</v>
      </c>
      <c r="B281" t="s">
        <v>311</v>
      </c>
      <c r="C281" t="s">
        <v>312</v>
      </c>
      <c r="D281">
        <v>100</v>
      </c>
    </row>
    <row r="282" spans="1:4" x14ac:dyDescent="0.25">
      <c r="A282" s="1">
        <v>44085</v>
      </c>
      <c r="B282" t="s">
        <v>313</v>
      </c>
      <c r="C282" t="s">
        <v>314</v>
      </c>
      <c r="D282">
        <v>80</v>
      </c>
    </row>
    <row r="283" spans="1:4" x14ac:dyDescent="0.25">
      <c r="A283" s="1">
        <v>44085</v>
      </c>
      <c r="B283" t="s">
        <v>315</v>
      </c>
      <c r="C283" t="s">
        <v>312</v>
      </c>
      <c r="D283">
        <v>200</v>
      </c>
    </row>
    <row r="284" spans="1:4" x14ac:dyDescent="0.25">
      <c r="A284" s="1">
        <v>44084</v>
      </c>
      <c r="B284" t="s">
        <v>316</v>
      </c>
      <c r="C284" t="s">
        <v>317</v>
      </c>
      <c r="D284">
        <v>133.09</v>
      </c>
    </row>
    <row r="285" spans="1:4" x14ac:dyDescent="0.25">
      <c r="A285" s="1">
        <v>44084</v>
      </c>
      <c r="B285" t="s">
        <v>316</v>
      </c>
      <c r="C285" t="s">
        <v>318</v>
      </c>
      <c r="D285">
        <v>509.83</v>
      </c>
    </row>
    <row r="286" spans="1:4" x14ac:dyDescent="0.25">
      <c r="A286" s="1">
        <v>44084</v>
      </c>
      <c r="B286" t="s">
        <v>316</v>
      </c>
      <c r="C286" t="s">
        <v>319</v>
      </c>
      <c r="D286">
        <v>57.76</v>
      </c>
    </row>
    <row r="287" spans="1:4" x14ac:dyDescent="0.25">
      <c r="A287" s="1">
        <v>44084</v>
      </c>
      <c r="B287" t="s">
        <v>316</v>
      </c>
      <c r="C287" t="s">
        <v>320</v>
      </c>
      <c r="D287">
        <v>471.28</v>
      </c>
    </row>
    <row r="288" spans="1:4" x14ac:dyDescent="0.25">
      <c r="A288" s="1">
        <v>44084</v>
      </c>
      <c r="B288" t="s">
        <v>316</v>
      </c>
      <c r="C288" t="s">
        <v>219</v>
      </c>
      <c r="D288">
        <v>143.16999999999999</v>
      </c>
    </row>
    <row r="289" spans="1:4" x14ac:dyDescent="0.25">
      <c r="A289" s="1">
        <v>44084</v>
      </c>
      <c r="B289" t="s">
        <v>316</v>
      </c>
      <c r="C289" t="s">
        <v>321</v>
      </c>
      <c r="D289">
        <v>96.92</v>
      </c>
    </row>
    <row r="290" spans="1:4" x14ac:dyDescent="0.25">
      <c r="A290" s="1">
        <v>44084</v>
      </c>
      <c r="B290" t="s">
        <v>316</v>
      </c>
      <c r="C290" t="s">
        <v>322</v>
      </c>
      <c r="D290">
        <v>193</v>
      </c>
    </row>
    <row r="291" spans="1:4" x14ac:dyDescent="0.25">
      <c r="A291" s="1">
        <v>44084</v>
      </c>
      <c r="B291" t="s">
        <v>316</v>
      </c>
      <c r="C291" t="s">
        <v>323</v>
      </c>
      <c r="D291">
        <v>99.98</v>
      </c>
    </row>
    <row r="292" spans="1:4" x14ac:dyDescent="0.25">
      <c r="A292" s="1">
        <v>44084</v>
      </c>
      <c r="B292" t="s">
        <v>316</v>
      </c>
      <c r="C292" t="s">
        <v>324</v>
      </c>
      <c r="D292">
        <v>32.950000000000003</v>
      </c>
    </row>
    <row r="293" spans="1:4" x14ac:dyDescent="0.25">
      <c r="A293" s="1">
        <v>44084</v>
      </c>
      <c r="B293" t="s">
        <v>316</v>
      </c>
      <c r="C293" t="s">
        <v>321</v>
      </c>
      <c r="D293">
        <v>34.99</v>
      </c>
    </row>
    <row r="294" spans="1:4" x14ac:dyDescent="0.25">
      <c r="A294" s="1">
        <v>44084</v>
      </c>
      <c r="B294" t="s">
        <v>316</v>
      </c>
      <c r="C294" t="s">
        <v>325</v>
      </c>
      <c r="D294">
        <v>86.57</v>
      </c>
    </row>
    <row r="295" spans="1:4" x14ac:dyDescent="0.25">
      <c r="A295" s="1">
        <v>44088</v>
      </c>
      <c r="B295" t="s">
        <v>125</v>
      </c>
      <c r="C295" t="s">
        <v>326</v>
      </c>
      <c r="D295">
        <v>925.23</v>
      </c>
    </row>
    <row r="296" spans="1:4" x14ac:dyDescent="0.25">
      <c r="C296" t="s">
        <v>327</v>
      </c>
    </row>
    <row r="297" spans="1:4" x14ac:dyDescent="0.25">
      <c r="A297" s="1">
        <v>44088</v>
      </c>
      <c r="B297" t="s">
        <v>125</v>
      </c>
      <c r="C297" t="s">
        <v>326</v>
      </c>
      <c r="D297">
        <v>30.21</v>
      </c>
    </row>
    <row r="298" spans="1:4" x14ac:dyDescent="0.25">
      <c r="C298" t="s">
        <v>328</v>
      </c>
    </row>
    <row r="299" spans="1:4" x14ac:dyDescent="0.25">
      <c r="A299" s="1">
        <v>44088</v>
      </c>
      <c r="B299" t="s">
        <v>125</v>
      </c>
      <c r="C299" t="s">
        <v>329</v>
      </c>
      <c r="D299">
        <v>13.47</v>
      </c>
    </row>
    <row r="300" spans="1:4" x14ac:dyDescent="0.25">
      <c r="C300" t="s">
        <v>330</v>
      </c>
    </row>
    <row r="301" spans="1:4" x14ac:dyDescent="0.25">
      <c r="A301" s="1">
        <v>44088</v>
      </c>
      <c r="B301" t="s">
        <v>331</v>
      </c>
      <c r="C301" t="s">
        <v>332</v>
      </c>
      <c r="D301">
        <v>135</v>
      </c>
    </row>
    <row r="302" spans="1:4" x14ac:dyDescent="0.25">
      <c r="C302" t="s">
        <v>333</v>
      </c>
    </row>
    <row r="303" spans="1:4" x14ac:dyDescent="0.25">
      <c r="A303" s="1">
        <v>44088</v>
      </c>
      <c r="B303" t="s">
        <v>115</v>
      </c>
      <c r="C303" t="s">
        <v>334</v>
      </c>
      <c r="D303">
        <v>466</v>
      </c>
    </row>
    <row r="304" spans="1:4" x14ac:dyDescent="0.25">
      <c r="A304" s="1">
        <v>44088</v>
      </c>
      <c r="B304" t="s">
        <v>102</v>
      </c>
      <c r="C304" t="s">
        <v>103</v>
      </c>
      <c r="D304">
        <v>440</v>
      </c>
    </row>
    <row r="305" spans="1:4" x14ac:dyDescent="0.25">
      <c r="C305" t="s">
        <v>335</v>
      </c>
    </row>
    <row r="306" spans="1:4" x14ac:dyDescent="0.25">
      <c r="C306" t="s">
        <v>336</v>
      </c>
    </row>
    <row r="307" spans="1:4" x14ac:dyDescent="0.25">
      <c r="C307" t="s">
        <v>196</v>
      </c>
    </row>
    <row r="308" spans="1:4" x14ac:dyDescent="0.25">
      <c r="A308" s="1">
        <v>44090</v>
      </c>
      <c r="B308" t="s">
        <v>117</v>
      </c>
      <c r="C308" t="s">
        <v>337</v>
      </c>
      <c r="D308">
        <v>144</v>
      </c>
    </row>
    <row r="309" spans="1:4" x14ac:dyDescent="0.25">
      <c r="A309" s="1">
        <v>44090</v>
      </c>
      <c r="B309" t="s">
        <v>117</v>
      </c>
      <c r="C309" t="s">
        <v>338</v>
      </c>
      <c r="D309">
        <v>325</v>
      </c>
    </row>
    <row r="310" spans="1:4" x14ac:dyDescent="0.25">
      <c r="A310" s="1">
        <v>44090</v>
      </c>
      <c r="B310" t="s">
        <v>117</v>
      </c>
      <c r="C310" t="s">
        <v>339</v>
      </c>
      <c r="D310">
        <v>65</v>
      </c>
    </row>
    <row r="311" spans="1:4" x14ac:dyDescent="0.25">
      <c r="A311" s="1">
        <v>44090</v>
      </c>
      <c r="B311" t="s">
        <v>117</v>
      </c>
      <c r="C311" t="s">
        <v>340</v>
      </c>
      <c r="D311">
        <v>420</v>
      </c>
    </row>
    <row r="312" spans="1:4" x14ac:dyDescent="0.25">
      <c r="C312" t="s">
        <v>341</v>
      </c>
    </row>
    <row r="313" spans="1:4" x14ac:dyDescent="0.25">
      <c r="A313" s="1">
        <v>44090</v>
      </c>
      <c r="B313" t="s">
        <v>117</v>
      </c>
      <c r="C313" t="s">
        <v>342</v>
      </c>
      <c r="D313" s="2">
        <v>3305</v>
      </c>
    </row>
    <row r="314" spans="1:4" x14ac:dyDescent="0.25">
      <c r="C314" t="s">
        <v>343</v>
      </c>
    </row>
    <row r="315" spans="1:4" x14ac:dyDescent="0.25">
      <c r="A315" s="1">
        <v>44090</v>
      </c>
      <c r="B315" t="s">
        <v>344</v>
      </c>
      <c r="C315" t="s">
        <v>345</v>
      </c>
      <c r="D315" s="2">
        <v>3000</v>
      </c>
    </row>
    <row r="316" spans="1:4" x14ac:dyDescent="0.25">
      <c r="A316" s="1">
        <v>44090</v>
      </c>
      <c r="B316" t="s">
        <v>346</v>
      </c>
      <c r="C316" t="s">
        <v>347</v>
      </c>
      <c r="D316">
        <v>690</v>
      </c>
    </row>
    <row r="317" spans="1:4" x14ac:dyDescent="0.25">
      <c r="A317" s="1">
        <v>44090</v>
      </c>
      <c r="B317" t="s">
        <v>346</v>
      </c>
      <c r="C317" t="s">
        <v>347</v>
      </c>
      <c r="D317">
        <v>345</v>
      </c>
    </row>
    <row r="318" spans="1:4" x14ac:dyDescent="0.25">
      <c r="A318" s="1">
        <v>44090</v>
      </c>
      <c r="B318" t="s">
        <v>348</v>
      </c>
      <c r="C318" t="s">
        <v>349</v>
      </c>
      <c r="D318">
        <v>239</v>
      </c>
    </row>
    <row r="319" spans="1:4" x14ac:dyDescent="0.25">
      <c r="A319" s="1">
        <v>44090</v>
      </c>
      <c r="B319" t="s">
        <v>311</v>
      </c>
      <c r="C319" t="s">
        <v>350</v>
      </c>
      <c r="D319">
        <v>120</v>
      </c>
    </row>
    <row r="320" spans="1:4" x14ac:dyDescent="0.25">
      <c r="A320" s="1">
        <v>44090</v>
      </c>
      <c r="B320" t="s">
        <v>311</v>
      </c>
      <c r="C320" t="s">
        <v>351</v>
      </c>
      <c r="D320">
        <v>140</v>
      </c>
    </row>
    <row r="321" spans="1:4" x14ac:dyDescent="0.25">
      <c r="A321" s="1">
        <v>44090</v>
      </c>
      <c r="B321" t="s">
        <v>352</v>
      </c>
      <c r="C321" t="s">
        <v>353</v>
      </c>
      <c r="D321">
        <v>50</v>
      </c>
    </row>
    <row r="322" spans="1:4" x14ac:dyDescent="0.25">
      <c r="C322" t="s">
        <v>354</v>
      </c>
    </row>
    <row r="323" spans="1:4" x14ac:dyDescent="0.25">
      <c r="C323" t="s">
        <v>355</v>
      </c>
    </row>
    <row r="324" spans="1:4" x14ac:dyDescent="0.25">
      <c r="A324" s="1">
        <v>44090</v>
      </c>
      <c r="B324" t="s">
        <v>356</v>
      </c>
      <c r="C324" t="s">
        <v>70</v>
      </c>
      <c r="D324" s="2">
        <v>7924.92</v>
      </c>
    </row>
    <row r="325" spans="1:4" x14ac:dyDescent="0.25">
      <c r="A325" s="1">
        <v>44090</v>
      </c>
      <c r="B325" t="s">
        <v>357</v>
      </c>
      <c r="C325" t="s">
        <v>358</v>
      </c>
      <c r="D325" s="2">
        <v>1775</v>
      </c>
    </row>
    <row r="326" spans="1:4" x14ac:dyDescent="0.25">
      <c r="A326" s="1">
        <v>44090</v>
      </c>
      <c r="B326" t="s">
        <v>125</v>
      </c>
      <c r="C326" t="s">
        <v>359</v>
      </c>
      <c r="D326" s="2">
        <v>1702.23</v>
      </c>
    </row>
    <row r="327" spans="1:4" x14ac:dyDescent="0.25">
      <c r="C327" t="s">
        <v>360</v>
      </c>
    </row>
    <row r="328" spans="1:4" x14ac:dyDescent="0.25">
      <c r="C328" t="s">
        <v>361</v>
      </c>
    </row>
    <row r="329" spans="1:4" x14ac:dyDescent="0.25">
      <c r="A329" s="1">
        <v>44090</v>
      </c>
      <c r="B329" t="s">
        <v>125</v>
      </c>
      <c r="C329" t="s">
        <v>362</v>
      </c>
      <c r="D329" s="2">
        <v>9780.66</v>
      </c>
    </row>
    <row r="330" spans="1:4" x14ac:dyDescent="0.25">
      <c r="C330" t="s">
        <v>363</v>
      </c>
    </row>
    <row r="331" spans="1:4" x14ac:dyDescent="0.25">
      <c r="C331" t="s">
        <v>364</v>
      </c>
    </row>
    <row r="332" spans="1:4" x14ac:dyDescent="0.25">
      <c r="C332" t="s">
        <v>365</v>
      </c>
    </row>
    <row r="333" spans="1:4" x14ac:dyDescent="0.25">
      <c r="C333" t="s">
        <v>366</v>
      </c>
    </row>
    <row r="334" spans="1:4" x14ac:dyDescent="0.25">
      <c r="A334" s="1">
        <v>44090</v>
      </c>
      <c r="B334" t="s">
        <v>367</v>
      </c>
      <c r="C334" t="s">
        <v>368</v>
      </c>
      <c r="D334">
        <v>500</v>
      </c>
    </row>
    <row r="335" spans="1:4" x14ac:dyDescent="0.25">
      <c r="A335" s="1">
        <v>44090</v>
      </c>
      <c r="B335" t="s">
        <v>369</v>
      </c>
      <c r="C335" t="s">
        <v>370</v>
      </c>
      <c r="D335">
        <v>150</v>
      </c>
    </row>
    <row r="336" spans="1:4" x14ac:dyDescent="0.25">
      <c r="A336" s="1">
        <v>44090</v>
      </c>
      <c r="B336" t="s">
        <v>371</v>
      </c>
      <c r="C336" t="s">
        <v>372</v>
      </c>
      <c r="D336">
        <v>153.88999999999999</v>
      </c>
    </row>
    <row r="337" spans="1:4" x14ac:dyDescent="0.25">
      <c r="A337" s="1">
        <v>44090</v>
      </c>
      <c r="B337" t="s">
        <v>31</v>
      </c>
      <c r="C337" t="s">
        <v>373</v>
      </c>
      <c r="D337" s="2">
        <v>1568.04</v>
      </c>
    </row>
    <row r="338" spans="1:4" x14ac:dyDescent="0.25">
      <c r="C338" t="s">
        <v>374</v>
      </c>
    </row>
    <row r="339" spans="1:4" x14ac:dyDescent="0.25">
      <c r="A339" s="1">
        <v>44090</v>
      </c>
      <c r="B339" t="s">
        <v>375</v>
      </c>
      <c r="C339" t="s">
        <v>376</v>
      </c>
      <c r="D339">
        <v>25</v>
      </c>
    </row>
    <row r="340" spans="1:4" x14ac:dyDescent="0.25">
      <c r="A340" s="1">
        <v>44090</v>
      </c>
      <c r="B340" t="s">
        <v>375</v>
      </c>
      <c r="C340" t="s">
        <v>377</v>
      </c>
      <c r="D340">
        <v>25</v>
      </c>
    </row>
    <row r="341" spans="1:4" x14ac:dyDescent="0.25">
      <c r="A341" s="1">
        <v>44090</v>
      </c>
      <c r="B341" t="s">
        <v>375</v>
      </c>
      <c r="C341" t="s">
        <v>378</v>
      </c>
      <c r="D341">
        <v>25</v>
      </c>
    </row>
    <row r="342" spans="1:4" x14ac:dyDescent="0.25">
      <c r="A342" s="1">
        <v>44090</v>
      </c>
      <c r="B342" t="s">
        <v>379</v>
      </c>
      <c r="C342" t="s">
        <v>70</v>
      </c>
      <c r="D342" s="2">
        <v>7359</v>
      </c>
    </row>
    <row r="343" spans="1:4" x14ac:dyDescent="0.25">
      <c r="A343" s="1">
        <v>44090</v>
      </c>
      <c r="B343" t="s">
        <v>380</v>
      </c>
      <c r="C343" t="s">
        <v>381</v>
      </c>
      <c r="D343">
        <v>300</v>
      </c>
    </row>
    <row r="344" spans="1:4" x14ac:dyDescent="0.25">
      <c r="A344" s="1">
        <v>44090</v>
      </c>
      <c r="B344" t="s">
        <v>382</v>
      </c>
      <c r="C344" t="s">
        <v>383</v>
      </c>
      <c r="D344">
        <v>298.99</v>
      </c>
    </row>
    <row r="345" spans="1:4" x14ac:dyDescent="0.25">
      <c r="A345" s="1">
        <v>44090</v>
      </c>
      <c r="B345" t="s">
        <v>384</v>
      </c>
      <c r="C345" t="s">
        <v>385</v>
      </c>
      <c r="D345" s="2">
        <v>1322</v>
      </c>
    </row>
    <row r="346" spans="1:4" x14ac:dyDescent="0.25">
      <c r="A346" s="1">
        <v>44090</v>
      </c>
      <c r="B346" t="s">
        <v>386</v>
      </c>
      <c r="C346" t="s">
        <v>387</v>
      </c>
      <c r="D346">
        <v>750</v>
      </c>
    </row>
    <row r="347" spans="1:4" x14ac:dyDescent="0.25">
      <c r="A347" s="1">
        <v>44090</v>
      </c>
      <c r="B347" t="s">
        <v>218</v>
      </c>
      <c r="C347" t="s">
        <v>325</v>
      </c>
      <c r="D347">
        <v>318.97000000000003</v>
      </c>
    </row>
    <row r="348" spans="1:4" x14ac:dyDescent="0.25">
      <c r="A348" s="1">
        <v>44090</v>
      </c>
      <c r="B348" t="s">
        <v>144</v>
      </c>
      <c r="C348" t="s">
        <v>388</v>
      </c>
      <c r="D348">
        <v>464.08</v>
      </c>
    </row>
    <row r="349" spans="1:4" x14ac:dyDescent="0.25">
      <c r="C349" t="s">
        <v>389</v>
      </c>
    </row>
    <row r="350" spans="1:4" x14ac:dyDescent="0.25">
      <c r="C350" t="s">
        <v>390</v>
      </c>
    </row>
    <row r="351" spans="1:4" x14ac:dyDescent="0.25">
      <c r="A351" s="1">
        <v>44090</v>
      </c>
      <c r="B351" t="s">
        <v>391</v>
      </c>
      <c r="C351" t="s">
        <v>392</v>
      </c>
      <c r="D351">
        <v>900</v>
      </c>
    </row>
    <row r="352" spans="1:4" x14ac:dyDescent="0.25">
      <c r="C352" t="s">
        <v>393</v>
      </c>
    </row>
    <row r="353" spans="1:4" x14ac:dyDescent="0.25">
      <c r="A353" s="1">
        <v>44090</v>
      </c>
      <c r="B353" t="s">
        <v>394</v>
      </c>
      <c r="C353" t="s">
        <v>395</v>
      </c>
      <c r="D353">
        <v>259</v>
      </c>
    </row>
    <row r="354" spans="1:4" x14ac:dyDescent="0.25">
      <c r="A354" s="1">
        <v>44090</v>
      </c>
      <c r="B354" t="s">
        <v>396</v>
      </c>
      <c r="C354" t="s">
        <v>397</v>
      </c>
      <c r="D354" s="2">
        <v>1614.25</v>
      </c>
    </row>
    <row r="355" spans="1:4" x14ac:dyDescent="0.25">
      <c r="A355" s="1">
        <v>44090</v>
      </c>
      <c r="B355" t="s">
        <v>223</v>
      </c>
      <c r="C355" t="s">
        <v>219</v>
      </c>
      <c r="D355">
        <v>200</v>
      </c>
    </row>
    <row r="356" spans="1:4" x14ac:dyDescent="0.25">
      <c r="A356" s="1">
        <v>44090</v>
      </c>
      <c r="B356" t="s">
        <v>223</v>
      </c>
      <c r="C356" t="s">
        <v>398</v>
      </c>
      <c r="D356">
        <v>200</v>
      </c>
    </row>
    <row r="357" spans="1:4" x14ac:dyDescent="0.25">
      <c r="A357" s="1">
        <v>44090</v>
      </c>
      <c r="B357" t="s">
        <v>146</v>
      </c>
      <c r="C357" t="s">
        <v>399</v>
      </c>
      <c r="D357">
        <v>793.85</v>
      </c>
    </row>
    <row r="358" spans="1:4" x14ac:dyDescent="0.25">
      <c r="C358" t="s">
        <v>230</v>
      </c>
    </row>
    <row r="359" spans="1:4" x14ac:dyDescent="0.25">
      <c r="A359" s="1">
        <v>44090</v>
      </c>
      <c r="B359" t="s">
        <v>400</v>
      </c>
      <c r="C359" t="s">
        <v>401</v>
      </c>
      <c r="D359" s="2">
        <v>51774.5</v>
      </c>
    </row>
    <row r="360" spans="1:4" x14ac:dyDescent="0.25">
      <c r="C360" t="s">
        <v>402</v>
      </c>
    </row>
    <row r="361" spans="1:4" x14ac:dyDescent="0.25">
      <c r="C361" t="s">
        <v>403</v>
      </c>
    </row>
    <row r="362" spans="1:4" x14ac:dyDescent="0.25">
      <c r="A362" s="1">
        <v>44090</v>
      </c>
      <c r="B362" t="s">
        <v>404</v>
      </c>
      <c r="C362" t="s">
        <v>405</v>
      </c>
      <c r="D362">
        <v>250</v>
      </c>
    </row>
    <row r="363" spans="1:4" x14ac:dyDescent="0.25">
      <c r="A363" s="1">
        <v>44090</v>
      </c>
      <c r="B363" t="s">
        <v>406</v>
      </c>
      <c r="C363" t="s">
        <v>407</v>
      </c>
      <c r="D363">
        <v>600</v>
      </c>
    </row>
    <row r="364" spans="1:4" x14ac:dyDescent="0.25">
      <c r="A364" s="1">
        <v>44090</v>
      </c>
      <c r="B364" t="s">
        <v>408</v>
      </c>
      <c r="C364" t="s">
        <v>409</v>
      </c>
      <c r="D364">
        <v>272</v>
      </c>
    </row>
    <row r="365" spans="1:4" x14ac:dyDescent="0.25">
      <c r="A365" s="1">
        <v>44090</v>
      </c>
      <c r="B365" t="s">
        <v>408</v>
      </c>
      <c r="C365" t="s">
        <v>410</v>
      </c>
      <c r="D365">
        <v>26</v>
      </c>
    </row>
    <row r="366" spans="1:4" x14ac:dyDescent="0.25">
      <c r="A366" s="1">
        <v>44090</v>
      </c>
      <c r="B366" t="s">
        <v>411</v>
      </c>
      <c r="C366" t="s">
        <v>412</v>
      </c>
      <c r="D366">
        <v>350</v>
      </c>
    </row>
    <row r="367" spans="1:4" x14ac:dyDescent="0.25">
      <c r="A367" s="1">
        <v>44090</v>
      </c>
      <c r="B367" t="s">
        <v>246</v>
      </c>
      <c r="C367" t="s">
        <v>413</v>
      </c>
      <c r="D367">
        <v>235.38</v>
      </c>
    </row>
    <row r="368" spans="1:4" x14ac:dyDescent="0.25">
      <c r="A368" s="1">
        <v>44090</v>
      </c>
      <c r="B368" t="s">
        <v>414</v>
      </c>
      <c r="C368" t="s">
        <v>415</v>
      </c>
      <c r="D368" s="2">
        <v>1190</v>
      </c>
    </row>
    <row r="369" spans="1:4" x14ac:dyDescent="0.25">
      <c r="A369" s="1">
        <v>44090</v>
      </c>
      <c r="B369" t="s">
        <v>416</v>
      </c>
      <c r="C369" t="s">
        <v>417</v>
      </c>
      <c r="D369">
        <v>400</v>
      </c>
    </row>
    <row r="370" spans="1:4" x14ac:dyDescent="0.25">
      <c r="A370" s="1">
        <v>44090</v>
      </c>
      <c r="B370" t="s">
        <v>418</v>
      </c>
      <c r="C370" t="s">
        <v>419</v>
      </c>
      <c r="D370">
        <v>13.98</v>
      </c>
    </row>
    <row r="371" spans="1:4" x14ac:dyDescent="0.25">
      <c r="A371" s="1">
        <v>44090</v>
      </c>
      <c r="B371" t="s">
        <v>420</v>
      </c>
      <c r="C371" t="s">
        <v>421</v>
      </c>
      <c r="D371">
        <v>217.78</v>
      </c>
    </row>
    <row r="372" spans="1:4" x14ac:dyDescent="0.25">
      <c r="A372" s="1">
        <v>44090</v>
      </c>
      <c r="B372" t="s">
        <v>422</v>
      </c>
      <c r="C372" t="s">
        <v>423</v>
      </c>
      <c r="D372">
        <v>159.5</v>
      </c>
    </row>
    <row r="373" spans="1:4" x14ac:dyDescent="0.25">
      <c r="A373" s="1">
        <v>44090</v>
      </c>
      <c r="B373" t="s">
        <v>424</v>
      </c>
      <c r="C373" t="s">
        <v>425</v>
      </c>
      <c r="D373">
        <v>200</v>
      </c>
    </row>
    <row r="374" spans="1:4" x14ac:dyDescent="0.25">
      <c r="A374" s="1">
        <v>44090</v>
      </c>
      <c r="B374" t="s">
        <v>426</v>
      </c>
      <c r="C374" t="s">
        <v>321</v>
      </c>
      <c r="D374">
        <v>229</v>
      </c>
    </row>
    <row r="375" spans="1:4" x14ac:dyDescent="0.25">
      <c r="A375" s="1">
        <v>44090</v>
      </c>
      <c r="B375" t="s">
        <v>427</v>
      </c>
      <c r="C375" t="s">
        <v>428</v>
      </c>
      <c r="D375">
        <v>110</v>
      </c>
    </row>
    <row r="376" spans="1:4" x14ac:dyDescent="0.25">
      <c r="A376" s="1">
        <v>44090</v>
      </c>
      <c r="B376" t="s">
        <v>71</v>
      </c>
      <c r="C376" t="s">
        <v>429</v>
      </c>
      <c r="D376">
        <v>46.78</v>
      </c>
    </row>
    <row r="377" spans="1:4" x14ac:dyDescent="0.25">
      <c r="A377" s="1">
        <v>44090</v>
      </c>
      <c r="B377" t="s">
        <v>71</v>
      </c>
      <c r="C377" t="s">
        <v>429</v>
      </c>
      <c r="D377">
        <v>54.88</v>
      </c>
    </row>
    <row r="378" spans="1:4" x14ac:dyDescent="0.25">
      <c r="A378" s="1">
        <v>44090</v>
      </c>
      <c r="B378" t="s">
        <v>71</v>
      </c>
      <c r="C378" t="s">
        <v>429</v>
      </c>
      <c r="D378">
        <v>18.89</v>
      </c>
    </row>
    <row r="379" spans="1:4" x14ac:dyDescent="0.25">
      <c r="A379" s="1">
        <v>44090</v>
      </c>
      <c r="B379" t="s">
        <v>71</v>
      </c>
      <c r="C379" t="s">
        <v>321</v>
      </c>
      <c r="D379">
        <v>96.4</v>
      </c>
    </row>
    <row r="380" spans="1:4" x14ac:dyDescent="0.25">
      <c r="A380" s="1">
        <v>44090</v>
      </c>
      <c r="B380" t="s">
        <v>71</v>
      </c>
      <c r="C380" t="s">
        <v>321</v>
      </c>
      <c r="D380">
        <v>475.92</v>
      </c>
    </row>
    <row r="381" spans="1:4" x14ac:dyDescent="0.25">
      <c r="A381" s="1">
        <v>44090</v>
      </c>
      <c r="B381" t="s">
        <v>430</v>
      </c>
      <c r="C381" t="s">
        <v>431</v>
      </c>
      <c r="D381">
        <v>204</v>
      </c>
    </row>
    <row r="382" spans="1:4" x14ac:dyDescent="0.25">
      <c r="C382" t="s">
        <v>432</v>
      </c>
    </row>
    <row r="383" spans="1:4" x14ac:dyDescent="0.25">
      <c r="C383" t="s">
        <v>433</v>
      </c>
    </row>
    <row r="384" spans="1:4" x14ac:dyDescent="0.25">
      <c r="A384" s="1">
        <v>44090</v>
      </c>
      <c r="B384" t="s">
        <v>434</v>
      </c>
      <c r="C384" t="s">
        <v>429</v>
      </c>
      <c r="D384">
        <v>554</v>
      </c>
    </row>
    <row r="385" spans="1:4" x14ac:dyDescent="0.25">
      <c r="A385" s="1">
        <v>44090</v>
      </c>
      <c r="B385" t="s">
        <v>435</v>
      </c>
      <c r="C385" t="s">
        <v>70</v>
      </c>
      <c r="D385" s="2">
        <v>1220</v>
      </c>
    </row>
    <row r="386" spans="1:4" x14ac:dyDescent="0.25">
      <c r="A386" s="1">
        <v>44090</v>
      </c>
      <c r="B386" t="s">
        <v>436</v>
      </c>
      <c r="C386" t="s">
        <v>437</v>
      </c>
      <c r="D386" s="2">
        <v>9927.5</v>
      </c>
    </row>
    <row r="387" spans="1:4" x14ac:dyDescent="0.25">
      <c r="C387" t="s">
        <v>438</v>
      </c>
    </row>
    <row r="388" spans="1:4" x14ac:dyDescent="0.25">
      <c r="C388" t="s">
        <v>439</v>
      </c>
    </row>
    <row r="389" spans="1:4" x14ac:dyDescent="0.25">
      <c r="C389" t="s">
        <v>440</v>
      </c>
    </row>
    <row r="390" spans="1:4" x14ac:dyDescent="0.25">
      <c r="A390" s="1">
        <v>44090</v>
      </c>
      <c r="B390" t="s">
        <v>441</v>
      </c>
      <c r="C390" t="s">
        <v>442</v>
      </c>
      <c r="D390" s="2">
        <v>9224.99</v>
      </c>
    </row>
    <row r="391" spans="1:4" x14ac:dyDescent="0.25">
      <c r="A391" s="1">
        <v>44090</v>
      </c>
      <c r="B391" t="s">
        <v>295</v>
      </c>
      <c r="C391" t="s">
        <v>443</v>
      </c>
      <c r="D391" s="2">
        <v>2670</v>
      </c>
    </row>
    <row r="392" spans="1:4" x14ac:dyDescent="0.25">
      <c r="A392" s="1">
        <v>44090</v>
      </c>
      <c r="B392" t="s">
        <v>444</v>
      </c>
      <c r="C392" t="s">
        <v>445</v>
      </c>
      <c r="D392">
        <v>400</v>
      </c>
    </row>
    <row r="393" spans="1:4" x14ac:dyDescent="0.25">
      <c r="A393" s="1">
        <v>44090</v>
      </c>
      <c r="B393" t="s">
        <v>88</v>
      </c>
      <c r="C393" t="s">
        <v>446</v>
      </c>
      <c r="D393" s="2">
        <v>4904</v>
      </c>
    </row>
    <row r="394" spans="1:4" x14ac:dyDescent="0.25">
      <c r="C394" t="s">
        <v>260</v>
      </c>
    </row>
    <row r="395" spans="1:4" x14ac:dyDescent="0.25">
      <c r="A395" s="1">
        <v>44090</v>
      </c>
      <c r="B395" t="s">
        <v>447</v>
      </c>
      <c r="C395" t="s">
        <v>448</v>
      </c>
      <c r="D395" s="2">
        <v>1027.6500000000001</v>
      </c>
    </row>
    <row r="396" spans="1:4" x14ac:dyDescent="0.25">
      <c r="A396" s="1">
        <v>44090</v>
      </c>
      <c r="B396" t="s">
        <v>447</v>
      </c>
      <c r="C396" t="s">
        <v>449</v>
      </c>
      <c r="D396">
        <v>60</v>
      </c>
    </row>
    <row r="397" spans="1:4" x14ac:dyDescent="0.25">
      <c r="C397" t="s">
        <v>450</v>
      </c>
    </row>
    <row r="398" spans="1:4" x14ac:dyDescent="0.25">
      <c r="A398" s="1">
        <v>44090</v>
      </c>
      <c r="B398" t="s">
        <v>261</v>
      </c>
      <c r="C398" t="s">
        <v>451</v>
      </c>
      <c r="D398">
        <v>255</v>
      </c>
    </row>
    <row r="399" spans="1:4" x14ac:dyDescent="0.25">
      <c r="A399" s="1">
        <v>44090</v>
      </c>
      <c r="B399" t="s">
        <v>261</v>
      </c>
      <c r="C399" t="s">
        <v>451</v>
      </c>
      <c r="D399">
        <v>255</v>
      </c>
    </row>
    <row r="400" spans="1:4" x14ac:dyDescent="0.25">
      <c r="A400" s="1">
        <v>44090</v>
      </c>
      <c r="B400" t="s">
        <v>452</v>
      </c>
      <c r="C400" t="s">
        <v>453</v>
      </c>
      <c r="D400">
        <v>107.39</v>
      </c>
    </row>
    <row r="401" spans="1:4" x14ac:dyDescent="0.25">
      <c r="A401" s="1">
        <v>44090</v>
      </c>
      <c r="B401" t="s">
        <v>452</v>
      </c>
      <c r="C401" t="s">
        <v>454</v>
      </c>
      <c r="D401">
        <v>27.99</v>
      </c>
    </row>
    <row r="402" spans="1:4" x14ac:dyDescent="0.25">
      <c r="A402" s="1">
        <v>44090</v>
      </c>
      <c r="B402" t="s">
        <v>452</v>
      </c>
      <c r="C402" t="s">
        <v>455</v>
      </c>
      <c r="D402">
        <v>62.99</v>
      </c>
    </row>
    <row r="403" spans="1:4" x14ac:dyDescent="0.25">
      <c r="A403" s="1">
        <v>44090</v>
      </c>
      <c r="B403" t="s">
        <v>456</v>
      </c>
      <c r="C403" t="s">
        <v>457</v>
      </c>
      <c r="D403">
        <v>344</v>
      </c>
    </row>
    <row r="404" spans="1:4" x14ac:dyDescent="0.25">
      <c r="A404" s="1">
        <v>44090</v>
      </c>
      <c r="B404" t="s">
        <v>458</v>
      </c>
      <c r="C404" t="s">
        <v>70</v>
      </c>
      <c r="D404" s="2">
        <v>4425</v>
      </c>
    </row>
    <row r="405" spans="1:4" x14ac:dyDescent="0.25">
      <c r="A405" s="1">
        <v>44090</v>
      </c>
      <c r="B405" t="s">
        <v>262</v>
      </c>
      <c r="C405" t="s">
        <v>459</v>
      </c>
      <c r="D405">
        <v>470</v>
      </c>
    </row>
    <row r="406" spans="1:4" x14ac:dyDescent="0.25">
      <c r="C406" t="s">
        <v>460</v>
      </c>
    </row>
    <row r="407" spans="1:4" x14ac:dyDescent="0.25">
      <c r="C407" t="s">
        <v>461</v>
      </c>
    </row>
    <row r="408" spans="1:4" x14ac:dyDescent="0.25">
      <c r="C408" t="s">
        <v>462</v>
      </c>
    </row>
    <row r="409" spans="1:4" x14ac:dyDescent="0.25">
      <c r="C409" t="s">
        <v>463</v>
      </c>
    </row>
    <row r="410" spans="1:4" x14ac:dyDescent="0.25">
      <c r="A410" s="1">
        <v>44090</v>
      </c>
      <c r="B410" t="s">
        <v>464</v>
      </c>
      <c r="C410" t="s">
        <v>465</v>
      </c>
      <c r="D410">
        <v>500</v>
      </c>
    </row>
    <row r="411" spans="1:4" x14ac:dyDescent="0.25">
      <c r="C411" t="s">
        <v>466</v>
      </c>
    </row>
    <row r="412" spans="1:4" x14ac:dyDescent="0.25">
      <c r="C412" t="s">
        <v>467</v>
      </c>
    </row>
    <row r="413" spans="1:4" x14ac:dyDescent="0.25">
      <c r="A413" s="1">
        <v>44090</v>
      </c>
      <c r="B413" t="s">
        <v>468</v>
      </c>
      <c r="C413" t="s">
        <v>469</v>
      </c>
      <c r="D413">
        <v>215</v>
      </c>
    </row>
    <row r="414" spans="1:4" x14ac:dyDescent="0.25">
      <c r="C414" t="s">
        <v>470</v>
      </c>
    </row>
    <row r="415" spans="1:4" x14ac:dyDescent="0.25">
      <c r="A415" s="1">
        <v>44090</v>
      </c>
      <c r="B415" t="s">
        <v>471</v>
      </c>
      <c r="C415" t="s">
        <v>269</v>
      </c>
      <c r="D415">
        <v>200</v>
      </c>
    </row>
    <row r="416" spans="1:4" x14ac:dyDescent="0.25">
      <c r="C416" t="s">
        <v>472</v>
      </c>
    </row>
    <row r="417" spans="1:4" x14ac:dyDescent="0.25">
      <c r="A417" s="1">
        <v>44090</v>
      </c>
      <c r="B417" t="s">
        <v>473</v>
      </c>
      <c r="C417" t="s">
        <v>70</v>
      </c>
      <c r="D417" s="2">
        <v>7262.28</v>
      </c>
    </row>
    <row r="418" spans="1:4" x14ac:dyDescent="0.25">
      <c r="A418" s="1">
        <v>44090</v>
      </c>
      <c r="B418" t="s">
        <v>473</v>
      </c>
      <c r="C418" t="s">
        <v>70</v>
      </c>
      <c r="D418" s="2">
        <v>2420.7600000000002</v>
      </c>
    </row>
    <row r="419" spans="1:4" x14ac:dyDescent="0.25">
      <c r="A419" s="1">
        <v>44090</v>
      </c>
      <c r="B419" t="s">
        <v>473</v>
      </c>
      <c r="C419" t="s">
        <v>474</v>
      </c>
      <c r="D419">
        <v>312.75</v>
      </c>
    </row>
    <row r="420" spans="1:4" x14ac:dyDescent="0.25">
      <c r="A420" s="1">
        <v>44090</v>
      </c>
      <c r="B420" t="s">
        <v>115</v>
      </c>
      <c r="C420" t="s">
        <v>70</v>
      </c>
      <c r="D420" s="2">
        <v>4744.3500000000004</v>
      </c>
    </row>
    <row r="421" spans="1:4" x14ac:dyDescent="0.25">
      <c r="A421" s="1">
        <v>44090</v>
      </c>
      <c r="B421" t="s">
        <v>115</v>
      </c>
      <c r="C421" t="s">
        <v>70</v>
      </c>
      <c r="D421" s="2">
        <v>2369.34</v>
      </c>
    </row>
    <row r="422" spans="1:4" x14ac:dyDescent="0.25">
      <c r="A422" s="1">
        <v>44090</v>
      </c>
      <c r="B422" t="s">
        <v>475</v>
      </c>
      <c r="C422" t="s">
        <v>476</v>
      </c>
      <c r="D422">
        <v>45</v>
      </c>
    </row>
    <row r="423" spans="1:4" x14ac:dyDescent="0.25">
      <c r="C423" t="s">
        <v>477</v>
      </c>
    </row>
    <row r="424" spans="1:4" x14ac:dyDescent="0.25">
      <c r="A424" s="1">
        <v>44090</v>
      </c>
      <c r="B424" t="s">
        <v>102</v>
      </c>
      <c r="C424" t="s">
        <v>478</v>
      </c>
      <c r="D424">
        <v>520</v>
      </c>
    </row>
    <row r="425" spans="1:4" x14ac:dyDescent="0.25">
      <c r="C425" t="s">
        <v>479</v>
      </c>
    </row>
    <row r="426" spans="1:4" x14ac:dyDescent="0.25">
      <c r="C426" t="s">
        <v>480</v>
      </c>
    </row>
    <row r="427" spans="1:4" x14ac:dyDescent="0.25">
      <c r="A427" s="1">
        <v>44090</v>
      </c>
      <c r="B427" t="s">
        <v>481</v>
      </c>
      <c r="C427" t="s">
        <v>482</v>
      </c>
      <c r="D427">
        <v>60</v>
      </c>
    </row>
    <row r="428" spans="1:4" x14ac:dyDescent="0.25">
      <c r="A428" s="1">
        <v>44090</v>
      </c>
      <c r="B428" t="s">
        <v>483</v>
      </c>
      <c r="C428" t="s">
        <v>484</v>
      </c>
      <c r="D428">
        <v>175</v>
      </c>
    </row>
    <row r="429" spans="1:4" x14ac:dyDescent="0.25">
      <c r="C429" s="1">
        <v>44145</v>
      </c>
    </row>
    <row r="430" spans="1:4" x14ac:dyDescent="0.25">
      <c r="A430" s="1">
        <v>44090</v>
      </c>
      <c r="B430" t="s">
        <v>485</v>
      </c>
      <c r="C430" t="s">
        <v>486</v>
      </c>
      <c r="D430">
        <v>500</v>
      </c>
    </row>
    <row r="431" spans="1:4" x14ac:dyDescent="0.25">
      <c r="A431" s="1">
        <v>44090</v>
      </c>
      <c r="B431" t="s">
        <v>485</v>
      </c>
      <c r="C431" t="s">
        <v>487</v>
      </c>
      <c r="D431">
        <v>300</v>
      </c>
    </row>
    <row r="432" spans="1:4" x14ac:dyDescent="0.25">
      <c r="A432" s="1">
        <v>44090</v>
      </c>
      <c r="B432" t="s">
        <v>488</v>
      </c>
      <c r="C432" t="s">
        <v>489</v>
      </c>
      <c r="D432">
        <v>98.54</v>
      </c>
    </row>
    <row r="433" spans="1:4" x14ac:dyDescent="0.25">
      <c r="C433" t="s">
        <v>490</v>
      </c>
    </row>
    <row r="434" spans="1:4" x14ac:dyDescent="0.25">
      <c r="C434" t="s">
        <v>230</v>
      </c>
    </row>
    <row r="435" spans="1:4" x14ac:dyDescent="0.25">
      <c r="A435" s="1">
        <v>44090</v>
      </c>
      <c r="B435" t="s">
        <v>488</v>
      </c>
      <c r="C435" t="s">
        <v>491</v>
      </c>
      <c r="D435">
        <v>6.78</v>
      </c>
    </row>
    <row r="436" spans="1:4" x14ac:dyDescent="0.25">
      <c r="C436" t="s">
        <v>492</v>
      </c>
    </row>
    <row r="437" spans="1:4" x14ac:dyDescent="0.25">
      <c r="C437" t="s">
        <v>230</v>
      </c>
    </row>
    <row r="438" spans="1:4" x14ac:dyDescent="0.25">
      <c r="A438" s="1">
        <v>44090</v>
      </c>
      <c r="B438" t="s">
        <v>488</v>
      </c>
      <c r="C438" t="s">
        <v>493</v>
      </c>
      <c r="D438">
        <v>5.26</v>
      </c>
    </row>
    <row r="439" spans="1:4" x14ac:dyDescent="0.25">
      <c r="C439" t="s">
        <v>494</v>
      </c>
    </row>
    <row r="440" spans="1:4" x14ac:dyDescent="0.25">
      <c r="C440" t="s">
        <v>230</v>
      </c>
    </row>
    <row r="441" spans="1:4" x14ac:dyDescent="0.25">
      <c r="A441" s="1">
        <v>44090</v>
      </c>
      <c r="B441" t="s">
        <v>488</v>
      </c>
      <c r="C441" t="s">
        <v>495</v>
      </c>
      <c r="D441">
        <v>50.59</v>
      </c>
    </row>
    <row r="442" spans="1:4" x14ac:dyDescent="0.25">
      <c r="C442" t="s">
        <v>496</v>
      </c>
    </row>
    <row r="443" spans="1:4" x14ac:dyDescent="0.25">
      <c r="C443" t="s">
        <v>497</v>
      </c>
    </row>
    <row r="444" spans="1:4" x14ac:dyDescent="0.25">
      <c r="A444" s="1">
        <v>44090</v>
      </c>
      <c r="B444" t="s">
        <v>488</v>
      </c>
      <c r="C444" t="s">
        <v>498</v>
      </c>
      <c r="D444" s="2">
        <v>3515.36</v>
      </c>
    </row>
    <row r="445" spans="1:4" x14ac:dyDescent="0.25">
      <c r="C445" t="s">
        <v>499</v>
      </c>
    </row>
    <row r="446" spans="1:4" x14ac:dyDescent="0.25">
      <c r="C446" t="s">
        <v>230</v>
      </c>
    </row>
    <row r="447" spans="1:4" x14ac:dyDescent="0.25">
      <c r="A447" s="1">
        <v>44090</v>
      </c>
      <c r="B447" t="s">
        <v>488</v>
      </c>
      <c r="C447" t="s">
        <v>500</v>
      </c>
      <c r="D447">
        <v>33.229999999999997</v>
      </c>
    </row>
    <row r="448" spans="1:4" x14ac:dyDescent="0.25">
      <c r="C448" t="s">
        <v>501</v>
      </c>
    </row>
    <row r="449" spans="1:4" x14ac:dyDescent="0.25">
      <c r="A449" s="1">
        <v>44090</v>
      </c>
      <c r="B449" t="s">
        <v>488</v>
      </c>
      <c r="C449" t="s">
        <v>502</v>
      </c>
      <c r="D449">
        <v>238.36</v>
      </c>
    </row>
    <row r="450" spans="1:4" x14ac:dyDescent="0.25">
      <c r="C450" t="s">
        <v>503</v>
      </c>
    </row>
    <row r="451" spans="1:4" x14ac:dyDescent="0.25">
      <c r="A451" s="1">
        <v>44090</v>
      </c>
      <c r="B451" t="s">
        <v>488</v>
      </c>
      <c r="C451" t="s">
        <v>504</v>
      </c>
      <c r="D451">
        <v>59</v>
      </c>
    </row>
    <row r="452" spans="1:4" x14ac:dyDescent="0.25">
      <c r="C452" t="s">
        <v>499</v>
      </c>
    </row>
    <row r="453" spans="1:4" x14ac:dyDescent="0.25">
      <c r="C453" t="s">
        <v>505</v>
      </c>
    </row>
    <row r="454" spans="1:4" x14ac:dyDescent="0.25">
      <c r="A454" s="1">
        <v>44090</v>
      </c>
      <c r="B454" t="s">
        <v>488</v>
      </c>
      <c r="C454" t="s">
        <v>506</v>
      </c>
      <c r="D454">
        <v>109.63</v>
      </c>
    </row>
    <row r="455" spans="1:4" x14ac:dyDescent="0.25">
      <c r="C455" t="s">
        <v>502</v>
      </c>
    </row>
    <row r="456" spans="1:4" x14ac:dyDescent="0.25">
      <c r="A456" s="1">
        <v>44090</v>
      </c>
      <c r="B456" t="s">
        <v>507</v>
      </c>
      <c r="C456" t="s">
        <v>508</v>
      </c>
      <c r="D456">
        <v>120</v>
      </c>
    </row>
    <row r="457" spans="1:4" x14ac:dyDescent="0.25">
      <c r="C457" t="s">
        <v>509</v>
      </c>
    </row>
    <row r="458" spans="1:4" x14ac:dyDescent="0.25">
      <c r="A458" s="1">
        <v>44090</v>
      </c>
      <c r="B458" t="s">
        <v>507</v>
      </c>
      <c r="C458" t="s">
        <v>510</v>
      </c>
      <c r="D458">
        <v>500</v>
      </c>
    </row>
    <row r="459" spans="1:4" x14ac:dyDescent="0.25">
      <c r="C459" t="s">
        <v>511</v>
      </c>
    </row>
    <row r="460" spans="1:4" x14ac:dyDescent="0.25">
      <c r="C460" t="s">
        <v>512</v>
      </c>
    </row>
    <row r="461" spans="1:4" x14ac:dyDescent="0.25">
      <c r="A461" s="1">
        <v>44090</v>
      </c>
      <c r="B461" t="s">
        <v>513</v>
      </c>
      <c r="C461" t="s">
        <v>70</v>
      </c>
      <c r="D461">
        <v>475</v>
      </c>
    </row>
    <row r="462" spans="1:4" x14ac:dyDescent="0.25">
      <c r="A462" s="1">
        <v>44090</v>
      </c>
      <c r="B462" t="s">
        <v>513</v>
      </c>
      <c r="C462" t="s">
        <v>70</v>
      </c>
      <c r="D462">
        <v>190</v>
      </c>
    </row>
    <row r="463" spans="1:4" x14ac:dyDescent="0.25">
      <c r="A463" s="1">
        <v>44090</v>
      </c>
      <c r="B463" t="s">
        <v>513</v>
      </c>
      <c r="C463" t="s">
        <v>70</v>
      </c>
      <c r="D463" s="2">
        <v>1261.73</v>
      </c>
    </row>
    <row r="464" spans="1:4" x14ac:dyDescent="0.25">
      <c r="A464" s="1">
        <v>44090</v>
      </c>
      <c r="B464" t="s">
        <v>514</v>
      </c>
      <c r="C464" t="s">
        <v>515</v>
      </c>
      <c r="D464">
        <v>502</v>
      </c>
    </row>
    <row r="465" spans="1:4" x14ac:dyDescent="0.25">
      <c r="C465" t="s">
        <v>516</v>
      </c>
    </row>
    <row r="466" spans="1:4" x14ac:dyDescent="0.25">
      <c r="A466" s="1">
        <v>44090</v>
      </c>
      <c r="B466" t="s">
        <v>514</v>
      </c>
      <c r="C466" t="s">
        <v>517</v>
      </c>
      <c r="D466">
        <v>43.56</v>
      </c>
    </row>
    <row r="467" spans="1:4" x14ac:dyDescent="0.25">
      <c r="A467" s="1">
        <v>44090</v>
      </c>
      <c r="B467" t="s">
        <v>514</v>
      </c>
      <c r="C467" t="s">
        <v>518</v>
      </c>
      <c r="D467" s="2">
        <v>2275</v>
      </c>
    </row>
    <row r="468" spans="1:4" x14ac:dyDescent="0.25">
      <c r="C468" t="s">
        <v>519</v>
      </c>
    </row>
    <row r="469" spans="1:4" x14ac:dyDescent="0.25">
      <c r="C469" t="s">
        <v>520</v>
      </c>
    </row>
    <row r="470" spans="1:4" x14ac:dyDescent="0.25">
      <c r="C470" t="s">
        <v>521</v>
      </c>
    </row>
    <row r="471" spans="1:4" x14ac:dyDescent="0.25">
      <c r="C471" t="s">
        <v>522</v>
      </c>
    </row>
    <row r="472" spans="1:4" x14ac:dyDescent="0.25">
      <c r="C472" t="s">
        <v>523</v>
      </c>
    </row>
    <row r="473" spans="1:4" x14ac:dyDescent="0.25">
      <c r="A473" s="1">
        <v>44090</v>
      </c>
      <c r="B473" t="s">
        <v>514</v>
      </c>
      <c r="C473" t="s">
        <v>524</v>
      </c>
      <c r="D473" s="2">
        <v>1080</v>
      </c>
    </row>
    <row r="474" spans="1:4" x14ac:dyDescent="0.25">
      <c r="C474" t="s">
        <v>525</v>
      </c>
    </row>
    <row r="475" spans="1:4" x14ac:dyDescent="0.25">
      <c r="C475" t="s">
        <v>526</v>
      </c>
    </row>
    <row r="476" spans="1:4" x14ac:dyDescent="0.25">
      <c r="C476" t="s">
        <v>527</v>
      </c>
    </row>
    <row r="477" spans="1:4" x14ac:dyDescent="0.25">
      <c r="A477" s="1">
        <v>44095</v>
      </c>
      <c r="B477" t="s">
        <v>528</v>
      </c>
      <c r="C477" t="s">
        <v>70</v>
      </c>
      <c r="D477" s="2">
        <v>13088</v>
      </c>
    </row>
    <row r="478" spans="1:4" x14ac:dyDescent="0.25">
      <c r="A478" s="1">
        <v>44095</v>
      </c>
      <c r="B478" t="s">
        <v>529</v>
      </c>
      <c r="C478" t="s">
        <v>530</v>
      </c>
      <c r="D478">
        <v>660</v>
      </c>
    </row>
    <row r="479" spans="1:4" x14ac:dyDescent="0.25">
      <c r="A479" s="1">
        <v>44095</v>
      </c>
      <c r="B479" t="s">
        <v>531</v>
      </c>
      <c r="C479" t="s">
        <v>532</v>
      </c>
      <c r="D479" s="2">
        <v>169722.41</v>
      </c>
    </row>
    <row r="480" spans="1:4" x14ac:dyDescent="0.25">
      <c r="A480" s="1">
        <v>44095</v>
      </c>
      <c r="B480" t="s">
        <v>533</v>
      </c>
      <c r="C480" t="s">
        <v>534</v>
      </c>
      <c r="D480">
        <v>337.5</v>
      </c>
    </row>
    <row r="481" spans="1:4" x14ac:dyDescent="0.25">
      <c r="C481" t="s">
        <v>535</v>
      </c>
    </row>
    <row r="482" spans="1:4" x14ac:dyDescent="0.25">
      <c r="A482" s="1">
        <v>44095</v>
      </c>
      <c r="B482" t="s">
        <v>536</v>
      </c>
      <c r="C482" t="s">
        <v>534</v>
      </c>
      <c r="D482" s="2">
        <v>2954.75</v>
      </c>
    </row>
    <row r="483" spans="1:4" x14ac:dyDescent="0.25">
      <c r="C483" t="s">
        <v>537</v>
      </c>
    </row>
    <row r="484" spans="1:4" x14ac:dyDescent="0.25">
      <c r="A484" s="1">
        <v>44096</v>
      </c>
      <c r="B484" t="s">
        <v>316</v>
      </c>
      <c r="C484" t="s">
        <v>538</v>
      </c>
      <c r="D484">
        <v>296.63</v>
      </c>
    </row>
    <row r="485" spans="1:4" x14ac:dyDescent="0.25">
      <c r="C485">
        <v>436867966657</v>
      </c>
    </row>
    <row r="486" spans="1:4" x14ac:dyDescent="0.25">
      <c r="A486" s="1">
        <v>44096</v>
      </c>
      <c r="B486" t="s">
        <v>316</v>
      </c>
      <c r="C486" t="s">
        <v>539</v>
      </c>
      <c r="D486">
        <v>418.94</v>
      </c>
    </row>
    <row r="487" spans="1:4" x14ac:dyDescent="0.25">
      <c r="C487">
        <v>888798559538</v>
      </c>
    </row>
    <row r="488" spans="1:4" x14ac:dyDescent="0.25">
      <c r="A488" s="1">
        <v>44096</v>
      </c>
      <c r="B488" t="s">
        <v>316</v>
      </c>
      <c r="C488" t="s">
        <v>540</v>
      </c>
      <c r="D488">
        <v>46.54</v>
      </c>
    </row>
    <row r="489" spans="1:4" x14ac:dyDescent="0.25">
      <c r="A489" s="1">
        <v>44096</v>
      </c>
      <c r="B489" t="s">
        <v>316</v>
      </c>
      <c r="C489" t="s">
        <v>541</v>
      </c>
      <c r="D489">
        <v>256.99</v>
      </c>
    </row>
    <row r="490" spans="1:4" x14ac:dyDescent="0.25">
      <c r="A490" s="1">
        <v>44096</v>
      </c>
      <c r="B490" t="s">
        <v>316</v>
      </c>
      <c r="C490" t="s">
        <v>542</v>
      </c>
      <c r="D490">
        <v>203.92</v>
      </c>
    </row>
    <row r="491" spans="1:4" x14ac:dyDescent="0.25">
      <c r="A491" s="1">
        <v>44096</v>
      </c>
      <c r="B491" t="s">
        <v>316</v>
      </c>
      <c r="C491" t="s">
        <v>543</v>
      </c>
      <c r="D491">
        <v>128.13</v>
      </c>
    </row>
    <row r="492" spans="1:4" x14ac:dyDescent="0.25">
      <c r="A492" s="1">
        <v>44096</v>
      </c>
      <c r="B492" t="s">
        <v>316</v>
      </c>
      <c r="C492" t="s">
        <v>544</v>
      </c>
      <c r="D492">
        <v>678.43</v>
      </c>
    </row>
    <row r="493" spans="1:4" x14ac:dyDescent="0.25">
      <c r="C493">
        <v>658963639973</v>
      </c>
    </row>
    <row r="494" spans="1:4" x14ac:dyDescent="0.25">
      <c r="A494" s="1">
        <v>44096</v>
      </c>
      <c r="B494" t="s">
        <v>316</v>
      </c>
      <c r="C494" t="s">
        <v>545</v>
      </c>
      <c r="D494">
        <v>174.92</v>
      </c>
    </row>
    <row r="495" spans="1:4" x14ac:dyDescent="0.25">
      <c r="C495" t="s">
        <v>546</v>
      </c>
    </row>
    <row r="496" spans="1:4" x14ac:dyDescent="0.25">
      <c r="A496" s="1">
        <v>44096</v>
      </c>
      <c r="B496" t="s">
        <v>547</v>
      </c>
      <c r="C496" t="s">
        <v>548</v>
      </c>
      <c r="D496">
        <v>33.700000000000003</v>
      </c>
    </row>
    <row r="497" spans="1:4" x14ac:dyDescent="0.25">
      <c r="A497" s="1">
        <v>44096</v>
      </c>
      <c r="B497" t="s">
        <v>547</v>
      </c>
      <c r="C497" t="s">
        <v>549</v>
      </c>
      <c r="D497">
        <v>83.52</v>
      </c>
    </row>
    <row r="498" spans="1:4" x14ac:dyDescent="0.25">
      <c r="A498" s="1">
        <v>44096</v>
      </c>
      <c r="B498" t="s">
        <v>547</v>
      </c>
      <c r="C498" t="s">
        <v>550</v>
      </c>
      <c r="D498">
        <v>87.48</v>
      </c>
    </row>
    <row r="499" spans="1:4" x14ac:dyDescent="0.25">
      <c r="A499" s="1">
        <v>44096</v>
      </c>
      <c r="B499" t="s">
        <v>551</v>
      </c>
      <c r="C499" t="s">
        <v>552</v>
      </c>
      <c r="D499">
        <v>48.25</v>
      </c>
    </row>
    <row r="500" spans="1:4" x14ac:dyDescent="0.25">
      <c r="C500" t="s">
        <v>553</v>
      </c>
    </row>
    <row r="501" spans="1:4" x14ac:dyDescent="0.25">
      <c r="A501" s="1">
        <v>44096</v>
      </c>
      <c r="B501" t="s">
        <v>21</v>
      </c>
      <c r="C501" t="s">
        <v>22</v>
      </c>
      <c r="D501">
        <v>81.96</v>
      </c>
    </row>
    <row r="502" spans="1:4" x14ac:dyDescent="0.25">
      <c r="A502" s="1">
        <v>44096</v>
      </c>
      <c r="B502" t="s">
        <v>125</v>
      </c>
      <c r="C502" t="s">
        <v>554</v>
      </c>
      <c r="D502" s="2">
        <v>4592.3100000000004</v>
      </c>
    </row>
    <row r="503" spans="1:4" x14ac:dyDescent="0.25">
      <c r="C503" t="s">
        <v>555</v>
      </c>
    </row>
    <row r="504" spans="1:4" x14ac:dyDescent="0.25">
      <c r="C504" t="s">
        <v>556</v>
      </c>
    </row>
    <row r="505" spans="1:4" x14ac:dyDescent="0.25">
      <c r="C505" t="s">
        <v>557</v>
      </c>
    </row>
    <row r="506" spans="1:4" x14ac:dyDescent="0.25">
      <c r="C506" t="s">
        <v>558</v>
      </c>
    </row>
    <row r="507" spans="1:4" x14ac:dyDescent="0.25">
      <c r="C507" t="s">
        <v>559</v>
      </c>
    </row>
    <row r="508" spans="1:4" x14ac:dyDescent="0.25">
      <c r="C508" t="s">
        <v>560</v>
      </c>
    </row>
    <row r="509" spans="1:4" x14ac:dyDescent="0.25">
      <c r="C509" t="s">
        <v>561</v>
      </c>
    </row>
    <row r="510" spans="1:4" x14ac:dyDescent="0.25">
      <c r="C510" t="s">
        <v>562</v>
      </c>
    </row>
    <row r="511" spans="1:4" x14ac:dyDescent="0.25">
      <c r="C511" t="s">
        <v>563</v>
      </c>
    </row>
    <row r="512" spans="1:4" x14ac:dyDescent="0.25">
      <c r="C512" t="s">
        <v>564</v>
      </c>
    </row>
    <row r="513" spans="1:4" x14ac:dyDescent="0.25">
      <c r="C513" t="s">
        <v>565</v>
      </c>
    </row>
    <row r="514" spans="1:4" x14ac:dyDescent="0.25">
      <c r="A514" s="1">
        <v>44096</v>
      </c>
      <c r="B514" t="s">
        <v>566</v>
      </c>
      <c r="C514" t="s">
        <v>567</v>
      </c>
      <c r="D514" s="2">
        <v>1400</v>
      </c>
    </row>
    <row r="515" spans="1:4" x14ac:dyDescent="0.25">
      <c r="A515" s="1">
        <v>44096</v>
      </c>
      <c r="B515" t="s">
        <v>223</v>
      </c>
      <c r="C515" t="s">
        <v>568</v>
      </c>
      <c r="D515">
        <v>200</v>
      </c>
    </row>
    <row r="516" spans="1:4" x14ac:dyDescent="0.25">
      <c r="A516" s="1">
        <v>44096</v>
      </c>
      <c r="B516" t="s">
        <v>569</v>
      </c>
      <c r="C516" t="s">
        <v>570</v>
      </c>
      <c r="D516">
        <v>48.25</v>
      </c>
    </row>
    <row r="517" spans="1:4" x14ac:dyDescent="0.25">
      <c r="C517" t="s">
        <v>571</v>
      </c>
    </row>
    <row r="518" spans="1:4" x14ac:dyDescent="0.25">
      <c r="A518" s="1">
        <v>44096</v>
      </c>
      <c r="B518" t="s">
        <v>422</v>
      </c>
      <c r="C518" t="s">
        <v>95</v>
      </c>
      <c r="D518">
        <v>159.5</v>
      </c>
    </row>
    <row r="519" spans="1:4" x14ac:dyDescent="0.25">
      <c r="A519" s="1">
        <v>44096</v>
      </c>
      <c r="B519" t="s">
        <v>572</v>
      </c>
      <c r="C519" t="s">
        <v>573</v>
      </c>
      <c r="D519">
        <v>74</v>
      </c>
    </row>
    <row r="520" spans="1:4" x14ac:dyDescent="0.25">
      <c r="A520" s="1">
        <v>44096</v>
      </c>
      <c r="B520" t="s">
        <v>574</v>
      </c>
      <c r="C520" t="s">
        <v>575</v>
      </c>
      <c r="D520">
        <v>196.87</v>
      </c>
    </row>
    <row r="521" spans="1:4" x14ac:dyDescent="0.25">
      <c r="C521" t="s">
        <v>576</v>
      </c>
    </row>
    <row r="522" spans="1:4" x14ac:dyDescent="0.25">
      <c r="A522" s="1">
        <v>44096</v>
      </c>
      <c r="B522" t="s">
        <v>577</v>
      </c>
      <c r="C522" t="s">
        <v>578</v>
      </c>
      <c r="D522" s="2">
        <v>2199</v>
      </c>
    </row>
    <row r="523" spans="1:4" x14ac:dyDescent="0.25">
      <c r="A523" s="1">
        <v>44096</v>
      </c>
      <c r="B523" t="s">
        <v>447</v>
      </c>
      <c r="C523" t="s">
        <v>579</v>
      </c>
      <c r="D523">
        <v>250</v>
      </c>
    </row>
    <row r="524" spans="1:4" x14ac:dyDescent="0.25">
      <c r="C524" t="s">
        <v>580</v>
      </c>
    </row>
    <row r="525" spans="1:4" x14ac:dyDescent="0.25">
      <c r="C525" t="s">
        <v>93</v>
      </c>
    </row>
    <row r="526" spans="1:4" x14ac:dyDescent="0.25">
      <c r="A526" s="1">
        <v>44096</v>
      </c>
      <c r="B526" t="s">
        <v>581</v>
      </c>
      <c r="C526" t="s">
        <v>582</v>
      </c>
      <c r="D526">
        <v>360</v>
      </c>
    </row>
    <row r="527" spans="1:4" x14ac:dyDescent="0.25">
      <c r="A527" s="1">
        <v>44096</v>
      </c>
      <c r="B527" t="s">
        <v>583</v>
      </c>
      <c r="C527" t="s">
        <v>584</v>
      </c>
      <c r="D527">
        <v>11</v>
      </c>
    </row>
    <row r="528" spans="1:4" x14ac:dyDescent="0.25">
      <c r="C528" t="s">
        <v>70</v>
      </c>
    </row>
    <row r="529" spans="1:4" x14ac:dyDescent="0.25">
      <c r="A529" s="1">
        <v>44097</v>
      </c>
      <c r="B529" t="s">
        <v>585</v>
      </c>
      <c r="C529" t="s">
        <v>586</v>
      </c>
      <c r="D529">
        <v>24</v>
      </c>
    </row>
    <row r="530" spans="1:4" x14ac:dyDescent="0.25">
      <c r="C530" t="s">
        <v>587</v>
      </c>
    </row>
    <row r="531" spans="1:4" x14ac:dyDescent="0.25">
      <c r="A531" s="1">
        <v>44097</v>
      </c>
      <c r="B531" t="s">
        <v>588</v>
      </c>
      <c r="C531" t="s">
        <v>589</v>
      </c>
      <c r="D531" s="2">
        <v>15000</v>
      </c>
    </row>
    <row r="532" spans="1:4" x14ac:dyDescent="0.25">
      <c r="C532" t="s">
        <v>590</v>
      </c>
    </row>
    <row r="533" spans="1:4" x14ac:dyDescent="0.25">
      <c r="C533" t="s">
        <v>591</v>
      </c>
    </row>
    <row r="534" spans="1:4" x14ac:dyDescent="0.25">
      <c r="C534" t="s">
        <v>592</v>
      </c>
    </row>
    <row r="535" spans="1:4" x14ac:dyDescent="0.25">
      <c r="A535" s="1">
        <v>44097</v>
      </c>
      <c r="B535" t="s">
        <v>117</v>
      </c>
      <c r="C535" t="s">
        <v>338</v>
      </c>
      <c r="D535">
        <v>111.5</v>
      </c>
    </row>
    <row r="536" spans="1:4" x14ac:dyDescent="0.25">
      <c r="A536" s="1">
        <v>44097</v>
      </c>
      <c r="B536" t="s">
        <v>117</v>
      </c>
      <c r="C536" t="s">
        <v>593</v>
      </c>
      <c r="D536">
        <v>920</v>
      </c>
    </row>
    <row r="537" spans="1:4" x14ac:dyDescent="0.25">
      <c r="A537" s="1">
        <v>44097</v>
      </c>
      <c r="B537" t="s">
        <v>594</v>
      </c>
      <c r="C537" t="s">
        <v>595</v>
      </c>
      <c r="D537" s="2">
        <v>4212.6499999999996</v>
      </c>
    </row>
    <row r="538" spans="1:4" x14ac:dyDescent="0.25">
      <c r="A538" s="1">
        <v>44097</v>
      </c>
      <c r="B538" t="s">
        <v>596</v>
      </c>
      <c r="C538" t="s">
        <v>597</v>
      </c>
      <c r="D538">
        <v>375</v>
      </c>
    </row>
    <row r="539" spans="1:4" x14ac:dyDescent="0.25">
      <c r="A539" s="1">
        <v>44097</v>
      </c>
      <c r="B539" t="s">
        <v>596</v>
      </c>
      <c r="C539" t="s">
        <v>387</v>
      </c>
      <c r="D539">
        <v>250</v>
      </c>
    </row>
    <row r="540" spans="1:4" x14ac:dyDescent="0.25">
      <c r="A540" s="1">
        <v>44097</v>
      </c>
      <c r="B540" t="s">
        <v>596</v>
      </c>
      <c r="C540" t="s">
        <v>598</v>
      </c>
      <c r="D540">
        <v>225</v>
      </c>
    </row>
    <row r="541" spans="1:4" x14ac:dyDescent="0.25">
      <c r="A541" s="1">
        <v>44097</v>
      </c>
      <c r="B541" t="s">
        <v>599</v>
      </c>
      <c r="C541" t="s">
        <v>600</v>
      </c>
      <c r="D541" s="2">
        <v>16300</v>
      </c>
    </row>
    <row r="542" spans="1:4" x14ac:dyDescent="0.25">
      <c r="C542" t="s">
        <v>601</v>
      </c>
    </row>
    <row r="543" spans="1:4" x14ac:dyDescent="0.25">
      <c r="A543" s="1">
        <v>44097</v>
      </c>
      <c r="B543" t="s">
        <v>6</v>
      </c>
      <c r="C543" t="s">
        <v>602</v>
      </c>
      <c r="D543" s="2">
        <v>26212.5</v>
      </c>
    </row>
    <row r="544" spans="1:4" x14ac:dyDescent="0.25">
      <c r="A544" s="1">
        <v>44097</v>
      </c>
      <c r="B544" t="s">
        <v>603</v>
      </c>
      <c r="C544" t="s">
        <v>604</v>
      </c>
      <c r="D544" s="2">
        <v>1796</v>
      </c>
    </row>
    <row r="545" spans="1:4" x14ac:dyDescent="0.25">
      <c r="C545" t="s">
        <v>605</v>
      </c>
    </row>
    <row r="546" spans="1:4" x14ac:dyDescent="0.25">
      <c r="C546" t="s">
        <v>606</v>
      </c>
    </row>
    <row r="547" spans="1:4" x14ac:dyDescent="0.25">
      <c r="C547" t="s">
        <v>607</v>
      </c>
    </row>
    <row r="548" spans="1:4" x14ac:dyDescent="0.25">
      <c r="C548" t="s">
        <v>608</v>
      </c>
    </row>
    <row r="549" spans="1:4" x14ac:dyDescent="0.25">
      <c r="C549" t="s">
        <v>609</v>
      </c>
    </row>
    <row r="550" spans="1:4" x14ac:dyDescent="0.25">
      <c r="A550" s="1">
        <v>44097</v>
      </c>
      <c r="B550" t="s">
        <v>186</v>
      </c>
      <c r="C550" t="s">
        <v>610</v>
      </c>
      <c r="D550" s="2">
        <v>2000</v>
      </c>
    </row>
    <row r="551" spans="1:4" x14ac:dyDescent="0.25">
      <c r="C551" t="s">
        <v>188</v>
      </c>
    </row>
    <row r="552" spans="1:4" x14ac:dyDescent="0.25">
      <c r="C552" t="s">
        <v>611</v>
      </c>
    </row>
    <row r="553" spans="1:4" x14ac:dyDescent="0.25">
      <c r="A553" s="1">
        <v>44097</v>
      </c>
      <c r="B553" t="s">
        <v>186</v>
      </c>
      <c r="C553" t="s">
        <v>610</v>
      </c>
      <c r="D553" s="2">
        <v>2000</v>
      </c>
    </row>
    <row r="554" spans="1:4" x14ac:dyDescent="0.25">
      <c r="C554" t="s">
        <v>612</v>
      </c>
    </row>
    <row r="555" spans="1:4" x14ac:dyDescent="0.25">
      <c r="C555" t="s">
        <v>613</v>
      </c>
    </row>
    <row r="556" spans="1:4" x14ac:dyDescent="0.25">
      <c r="C556" t="s">
        <v>614</v>
      </c>
    </row>
    <row r="557" spans="1:4" x14ac:dyDescent="0.25">
      <c r="C557" t="s">
        <v>615</v>
      </c>
    </row>
    <row r="558" spans="1:4" x14ac:dyDescent="0.25">
      <c r="A558" s="1">
        <v>44097</v>
      </c>
      <c r="B558" t="s">
        <v>199</v>
      </c>
      <c r="C558" t="s">
        <v>616</v>
      </c>
      <c r="D558">
        <v>500</v>
      </c>
    </row>
    <row r="559" spans="1:4" x14ac:dyDescent="0.25">
      <c r="A559" s="1">
        <v>44097</v>
      </c>
      <c r="B559" t="s">
        <v>617</v>
      </c>
      <c r="C559" t="s">
        <v>618</v>
      </c>
      <c r="D559" s="2">
        <v>1795</v>
      </c>
    </row>
    <row r="560" spans="1:4" x14ac:dyDescent="0.25">
      <c r="A560" s="1">
        <v>44097</v>
      </c>
      <c r="B560" t="s">
        <v>619</v>
      </c>
      <c r="C560" t="s">
        <v>620</v>
      </c>
      <c r="D560" s="2">
        <v>2550</v>
      </c>
    </row>
    <row r="561" spans="1:4" x14ac:dyDescent="0.25">
      <c r="C561" t="s">
        <v>621</v>
      </c>
    </row>
    <row r="562" spans="1:4" x14ac:dyDescent="0.25">
      <c r="A562" s="1">
        <v>44097</v>
      </c>
      <c r="B562" t="s">
        <v>622</v>
      </c>
      <c r="C562" t="s">
        <v>70</v>
      </c>
      <c r="D562">
        <v>265</v>
      </c>
    </row>
    <row r="563" spans="1:4" x14ac:dyDescent="0.25">
      <c r="A563" s="1">
        <v>44097</v>
      </c>
      <c r="B563" t="s">
        <v>125</v>
      </c>
      <c r="C563" t="s">
        <v>623</v>
      </c>
      <c r="D563">
        <v>492.05</v>
      </c>
    </row>
    <row r="564" spans="1:4" x14ac:dyDescent="0.25">
      <c r="C564" t="s">
        <v>555</v>
      </c>
    </row>
    <row r="565" spans="1:4" x14ac:dyDescent="0.25">
      <c r="C565" t="s">
        <v>556</v>
      </c>
    </row>
    <row r="566" spans="1:4" x14ac:dyDescent="0.25">
      <c r="C566" t="s">
        <v>557</v>
      </c>
    </row>
    <row r="567" spans="1:4" x14ac:dyDescent="0.25">
      <c r="C567" t="s">
        <v>558</v>
      </c>
    </row>
    <row r="568" spans="1:4" x14ac:dyDescent="0.25">
      <c r="C568" t="s">
        <v>559</v>
      </c>
    </row>
    <row r="569" spans="1:4" x14ac:dyDescent="0.25">
      <c r="C569" t="s">
        <v>560</v>
      </c>
    </row>
    <row r="570" spans="1:4" x14ac:dyDescent="0.25">
      <c r="C570" t="s">
        <v>561</v>
      </c>
    </row>
    <row r="571" spans="1:4" x14ac:dyDescent="0.25">
      <c r="C571" t="s">
        <v>562</v>
      </c>
    </row>
    <row r="572" spans="1:4" x14ac:dyDescent="0.25">
      <c r="C572" t="s">
        <v>563</v>
      </c>
    </row>
    <row r="573" spans="1:4" x14ac:dyDescent="0.25">
      <c r="C573" t="s">
        <v>564</v>
      </c>
    </row>
    <row r="574" spans="1:4" x14ac:dyDescent="0.25">
      <c r="C574" t="s">
        <v>565</v>
      </c>
    </row>
    <row r="575" spans="1:4" x14ac:dyDescent="0.25">
      <c r="A575" s="1">
        <v>44097</v>
      </c>
      <c r="B575" t="s">
        <v>624</v>
      </c>
      <c r="C575" t="s">
        <v>625</v>
      </c>
      <c r="D575">
        <v>150</v>
      </c>
    </row>
    <row r="576" spans="1:4" x14ac:dyDescent="0.25">
      <c r="C576" t="s">
        <v>626</v>
      </c>
    </row>
    <row r="577" spans="1:4" x14ac:dyDescent="0.25">
      <c r="C577" t="s">
        <v>627</v>
      </c>
    </row>
    <row r="578" spans="1:4" x14ac:dyDescent="0.25">
      <c r="C578" t="s">
        <v>628</v>
      </c>
    </row>
    <row r="579" spans="1:4" x14ac:dyDescent="0.25">
      <c r="A579" s="1">
        <v>44097</v>
      </c>
      <c r="B579" t="s">
        <v>629</v>
      </c>
      <c r="C579" t="s">
        <v>630</v>
      </c>
      <c r="D579" s="2">
        <v>1651.5</v>
      </c>
    </row>
    <row r="580" spans="1:4" x14ac:dyDescent="0.25">
      <c r="C580" t="s">
        <v>631</v>
      </c>
    </row>
    <row r="581" spans="1:4" x14ac:dyDescent="0.25">
      <c r="A581" s="1">
        <v>44097</v>
      </c>
      <c r="B581" t="s">
        <v>31</v>
      </c>
      <c r="C581" t="s">
        <v>632</v>
      </c>
      <c r="D581">
        <v>269.26</v>
      </c>
    </row>
    <row r="582" spans="1:4" x14ac:dyDescent="0.25">
      <c r="C582" t="s">
        <v>633</v>
      </c>
    </row>
    <row r="583" spans="1:4" x14ac:dyDescent="0.25">
      <c r="A583" s="1">
        <v>44097</v>
      </c>
      <c r="B583" t="s">
        <v>634</v>
      </c>
      <c r="C583" t="s">
        <v>635</v>
      </c>
      <c r="D583">
        <v>400</v>
      </c>
    </row>
    <row r="584" spans="1:4" x14ac:dyDescent="0.25">
      <c r="A584" s="1">
        <v>44097</v>
      </c>
      <c r="B584" t="s">
        <v>636</v>
      </c>
      <c r="C584" t="s">
        <v>637</v>
      </c>
      <c r="D584">
        <v>100</v>
      </c>
    </row>
    <row r="585" spans="1:4" x14ac:dyDescent="0.25">
      <c r="A585" s="1">
        <v>44097</v>
      </c>
      <c r="B585" t="s">
        <v>638</v>
      </c>
      <c r="C585" t="s">
        <v>639</v>
      </c>
      <c r="D585" s="2">
        <v>2870</v>
      </c>
    </row>
    <row r="586" spans="1:4" x14ac:dyDescent="0.25">
      <c r="C586" t="s">
        <v>640</v>
      </c>
    </row>
    <row r="587" spans="1:4" x14ac:dyDescent="0.25">
      <c r="C587" t="s">
        <v>641</v>
      </c>
    </row>
    <row r="588" spans="1:4" x14ac:dyDescent="0.25">
      <c r="A588" s="1">
        <v>44097</v>
      </c>
      <c r="B588" t="s">
        <v>566</v>
      </c>
      <c r="C588" t="s">
        <v>642</v>
      </c>
      <c r="D588" s="2">
        <v>1400</v>
      </c>
    </row>
    <row r="589" spans="1:4" x14ac:dyDescent="0.25">
      <c r="A589" s="1">
        <v>44097</v>
      </c>
      <c r="B589" t="s">
        <v>643</v>
      </c>
      <c r="C589" t="s">
        <v>70</v>
      </c>
      <c r="D589">
        <v>250</v>
      </c>
    </row>
    <row r="590" spans="1:4" x14ac:dyDescent="0.25">
      <c r="A590" s="1">
        <v>44097</v>
      </c>
      <c r="B590" t="s">
        <v>644</v>
      </c>
      <c r="C590" t="s">
        <v>645</v>
      </c>
      <c r="D590" s="2">
        <v>1300</v>
      </c>
    </row>
    <row r="591" spans="1:4" x14ac:dyDescent="0.25">
      <c r="C591" t="s">
        <v>646</v>
      </c>
    </row>
    <row r="592" spans="1:4" x14ac:dyDescent="0.25">
      <c r="C592" t="s">
        <v>647</v>
      </c>
    </row>
    <row r="593" spans="1:4" x14ac:dyDescent="0.25">
      <c r="C593" t="s">
        <v>648</v>
      </c>
    </row>
    <row r="594" spans="1:4" x14ac:dyDescent="0.25">
      <c r="A594" s="1">
        <v>44097</v>
      </c>
      <c r="B594" t="s">
        <v>218</v>
      </c>
      <c r="C594" t="s">
        <v>322</v>
      </c>
      <c r="D594">
        <v>53.11</v>
      </c>
    </row>
    <row r="595" spans="1:4" x14ac:dyDescent="0.25">
      <c r="A595" s="1">
        <v>44097</v>
      </c>
      <c r="B595" t="s">
        <v>218</v>
      </c>
      <c r="C595" t="s">
        <v>322</v>
      </c>
      <c r="D595">
        <v>110.6</v>
      </c>
    </row>
    <row r="596" spans="1:4" x14ac:dyDescent="0.25">
      <c r="A596" s="1">
        <v>44097</v>
      </c>
      <c r="B596" t="s">
        <v>218</v>
      </c>
      <c r="C596" t="s">
        <v>325</v>
      </c>
      <c r="D596">
        <v>276.12</v>
      </c>
    </row>
    <row r="597" spans="1:4" x14ac:dyDescent="0.25">
      <c r="A597" s="1">
        <v>44097</v>
      </c>
      <c r="B597" t="s">
        <v>649</v>
      </c>
      <c r="C597" t="s">
        <v>325</v>
      </c>
      <c r="D597">
        <v>587.85</v>
      </c>
    </row>
    <row r="598" spans="1:4" x14ac:dyDescent="0.25">
      <c r="A598" s="1">
        <v>44097</v>
      </c>
      <c r="B598" t="s">
        <v>650</v>
      </c>
      <c r="C598" t="s">
        <v>651</v>
      </c>
      <c r="D598">
        <v>751.38</v>
      </c>
    </row>
    <row r="599" spans="1:4" x14ac:dyDescent="0.25">
      <c r="C599" t="s">
        <v>652</v>
      </c>
    </row>
    <row r="600" spans="1:4" x14ac:dyDescent="0.25">
      <c r="C600" t="s">
        <v>653</v>
      </c>
    </row>
    <row r="601" spans="1:4" x14ac:dyDescent="0.25">
      <c r="A601" s="1">
        <v>44097</v>
      </c>
      <c r="B601" t="s">
        <v>654</v>
      </c>
      <c r="C601" t="s">
        <v>655</v>
      </c>
      <c r="D601">
        <v>992.75</v>
      </c>
    </row>
    <row r="602" spans="1:4" x14ac:dyDescent="0.25">
      <c r="A602" s="1">
        <v>44097</v>
      </c>
      <c r="B602" t="s">
        <v>656</v>
      </c>
      <c r="C602" t="s">
        <v>657</v>
      </c>
      <c r="D602">
        <v>303.24</v>
      </c>
    </row>
    <row r="603" spans="1:4" x14ac:dyDescent="0.25">
      <c r="A603" s="1">
        <v>44097</v>
      </c>
      <c r="B603" t="s">
        <v>658</v>
      </c>
      <c r="C603" t="s">
        <v>659</v>
      </c>
      <c r="D603">
        <v>400</v>
      </c>
    </row>
    <row r="604" spans="1:4" x14ac:dyDescent="0.25">
      <c r="C604" t="s">
        <v>660</v>
      </c>
    </row>
    <row r="605" spans="1:4" x14ac:dyDescent="0.25">
      <c r="A605" s="1">
        <v>44097</v>
      </c>
      <c r="B605" t="s">
        <v>661</v>
      </c>
      <c r="C605" t="s">
        <v>662</v>
      </c>
      <c r="D605" s="2">
        <v>1300</v>
      </c>
    </row>
    <row r="606" spans="1:4" x14ac:dyDescent="0.25">
      <c r="C606" t="s">
        <v>663</v>
      </c>
    </row>
    <row r="607" spans="1:4" x14ac:dyDescent="0.25">
      <c r="C607" t="s">
        <v>664</v>
      </c>
    </row>
    <row r="608" spans="1:4" x14ac:dyDescent="0.25">
      <c r="C608" t="s">
        <v>665</v>
      </c>
    </row>
    <row r="609" spans="1:4" x14ac:dyDescent="0.25">
      <c r="A609" s="1">
        <v>44097</v>
      </c>
      <c r="B609" t="s">
        <v>241</v>
      </c>
      <c r="C609" t="s">
        <v>666</v>
      </c>
      <c r="D609">
        <v>114.25</v>
      </c>
    </row>
    <row r="610" spans="1:4" x14ac:dyDescent="0.25">
      <c r="C610" t="s">
        <v>667</v>
      </c>
    </row>
    <row r="611" spans="1:4" x14ac:dyDescent="0.25">
      <c r="A611" s="1">
        <v>44097</v>
      </c>
      <c r="B611" t="s">
        <v>241</v>
      </c>
      <c r="C611" t="s">
        <v>666</v>
      </c>
      <c r="D611">
        <v>75.5</v>
      </c>
    </row>
    <row r="612" spans="1:4" x14ac:dyDescent="0.25">
      <c r="C612" t="s">
        <v>667</v>
      </c>
    </row>
    <row r="613" spans="1:4" x14ac:dyDescent="0.25">
      <c r="A613" s="1">
        <v>44097</v>
      </c>
      <c r="B613" t="s">
        <v>241</v>
      </c>
      <c r="C613" t="s">
        <v>666</v>
      </c>
      <c r="D613">
        <v>75.5</v>
      </c>
    </row>
    <row r="614" spans="1:4" x14ac:dyDescent="0.25">
      <c r="C614" t="s">
        <v>667</v>
      </c>
    </row>
    <row r="615" spans="1:4" x14ac:dyDescent="0.25">
      <c r="A615" s="1">
        <v>44097</v>
      </c>
      <c r="B615" t="s">
        <v>241</v>
      </c>
      <c r="C615" t="s">
        <v>666</v>
      </c>
      <c r="D615">
        <v>95.5</v>
      </c>
    </row>
    <row r="616" spans="1:4" x14ac:dyDescent="0.25">
      <c r="C616" t="s">
        <v>667</v>
      </c>
    </row>
    <row r="617" spans="1:4" x14ac:dyDescent="0.25">
      <c r="A617" s="1">
        <v>44097</v>
      </c>
      <c r="B617" t="s">
        <v>241</v>
      </c>
      <c r="C617" t="s">
        <v>668</v>
      </c>
      <c r="D617">
        <v>77.25</v>
      </c>
    </row>
    <row r="618" spans="1:4" x14ac:dyDescent="0.25">
      <c r="C618" t="s">
        <v>669</v>
      </c>
    </row>
    <row r="619" spans="1:4" x14ac:dyDescent="0.25">
      <c r="A619" s="1">
        <v>44097</v>
      </c>
      <c r="B619" t="s">
        <v>241</v>
      </c>
      <c r="C619" t="s">
        <v>668</v>
      </c>
      <c r="D619">
        <v>53.25</v>
      </c>
    </row>
    <row r="620" spans="1:4" x14ac:dyDescent="0.25">
      <c r="C620" t="s">
        <v>669</v>
      </c>
    </row>
    <row r="621" spans="1:4" x14ac:dyDescent="0.25">
      <c r="A621" s="1">
        <v>44097</v>
      </c>
      <c r="B621" t="s">
        <v>670</v>
      </c>
      <c r="C621" t="s">
        <v>671</v>
      </c>
      <c r="D621">
        <v>487.26</v>
      </c>
    </row>
    <row r="622" spans="1:4" x14ac:dyDescent="0.25">
      <c r="A622" s="1">
        <v>44097</v>
      </c>
      <c r="B622" t="s">
        <v>246</v>
      </c>
      <c r="C622" t="s">
        <v>413</v>
      </c>
      <c r="D622">
        <v>480</v>
      </c>
    </row>
    <row r="623" spans="1:4" x14ac:dyDescent="0.25">
      <c r="A623" s="1">
        <v>44097</v>
      </c>
      <c r="B623" t="s">
        <v>672</v>
      </c>
      <c r="C623" t="s">
        <v>673</v>
      </c>
      <c r="D623">
        <v>241.69</v>
      </c>
    </row>
    <row r="624" spans="1:4" x14ac:dyDescent="0.25">
      <c r="C624" t="s">
        <v>674</v>
      </c>
    </row>
    <row r="625" spans="1:4" x14ac:dyDescent="0.25">
      <c r="C625" t="s">
        <v>390</v>
      </c>
    </row>
    <row r="626" spans="1:4" x14ac:dyDescent="0.25">
      <c r="A626" s="1">
        <v>44097</v>
      </c>
      <c r="B626" t="s">
        <v>675</v>
      </c>
      <c r="C626" t="s">
        <v>676</v>
      </c>
      <c r="D626" s="2">
        <v>1575</v>
      </c>
    </row>
    <row r="627" spans="1:4" x14ac:dyDescent="0.25">
      <c r="C627" t="s">
        <v>677</v>
      </c>
    </row>
    <row r="628" spans="1:4" x14ac:dyDescent="0.25">
      <c r="C628" t="s">
        <v>678</v>
      </c>
    </row>
    <row r="629" spans="1:4" x14ac:dyDescent="0.25">
      <c r="C629" t="s">
        <v>679</v>
      </c>
    </row>
    <row r="630" spans="1:4" x14ac:dyDescent="0.25">
      <c r="C630" t="s">
        <v>680</v>
      </c>
    </row>
    <row r="631" spans="1:4" x14ac:dyDescent="0.25">
      <c r="A631" s="1">
        <v>44097</v>
      </c>
      <c r="B631" t="s">
        <v>159</v>
      </c>
      <c r="C631" t="s">
        <v>681</v>
      </c>
      <c r="D631">
        <v>720</v>
      </c>
    </row>
    <row r="632" spans="1:4" x14ac:dyDescent="0.25">
      <c r="A632" s="1">
        <v>44097</v>
      </c>
      <c r="B632" t="s">
        <v>71</v>
      </c>
      <c r="C632" t="s">
        <v>321</v>
      </c>
      <c r="D632">
        <v>15.63</v>
      </c>
    </row>
    <row r="633" spans="1:4" x14ac:dyDescent="0.25">
      <c r="A633" s="1">
        <v>44097</v>
      </c>
      <c r="B633" t="s">
        <v>682</v>
      </c>
      <c r="C633" t="s">
        <v>683</v>
      </c>
      <c r="D633">
        <v>373.33</v>
      </c>
    </row>
    <row r="634" spans="1:4" x14ac:dyDescent="0.25">
      <c r="C634" t="s">
        <v>684</v>
      </c>
    </row>
    <row r="635" spans="1:4" x14ac:dyDescent="0.25">
      <c r="C635" t="s">
        <v>685</v>
      </c>
    </row>
    <row r="636" spans="1:4" x14ac:dyDescent="0.25">
      <c r="A636" s="1">
        <v>44097</v>
      </c>
      <c r="B636" t="s">
        <v>686</v>
      </c>
      <c r="C636" t="s">
        <v>687</v>
      </c>
      <c r="D636">
        <v>70</v>
      </c>
    </row>
    <row r="637" spans="1:4" x14ac:dyDescent="0.25">
      <c r="A637" s="1">
        <v>44097</v>
      </c>
      <c r="B637" t="s">
        <v>688</v>
      </c>
      <c r="C637" t="s">
        <v>689</v>
      </c>
      <c r="D637">
        <v>83.38</v>
      </c>
    </row>
    <row r="638" spans="1:4" x14ac:dyDescent="0.25">
      <c r="C638" t="s">
        <v>690</v>
      </c>
    </row>
    <row r="639" spans="1:4" x14ac:dyDescent="0.25">
      <c r="A639" s="1">
        <v>44097</v>
      </c>
      <c r="B639" t="s">
        <v>691</v>
      </c>
      <c r="C639" t="s">
        <v>692</v>
      </c>
      <c r="D639">
        <v>233.48</v>
      </c>
    </row>
    <row r="640" spans="1:4" x14ac:dyDescent="0.25">
      <c r="A640" s="1">
        <v>44097</v>
      </c>
      <c r="B640" t="s">
        <v>434</v>
      </c>
      <c r="C640" t="s">
        <v>693</v>
      </c>
      <c r="D640">
        <v>88.9</v>
      </c>
    </row>
    <row r="641" spans="1:4" x14ac:dyDescent="0.25">
      <c r="C641" t="s">
        <v>694</v>
      </c>
    </row>
    <row r="642" spans="1:4" x14ac:dyDescent="0.25">
      <c r="A642" s="1">
        <v>44097</v>
      </c>
      <c r="B642" t="s">
        <v>695</v>
      </c>
      <c r="C642" t="s">
        <v>696</v>
      </c>
      <c r="D642">
        <v>225</v>
      </c>
    </row>
    <row r="643" spans="1:4" x14ac:dyDescent="0.25">
      <c r="A643" s="1">
        <v>44097</v>
      </c>
      <c r="B643" t="s">
        <v>82</v>
      </c>
      <c r="C643" t="s">
        <v>70</v>
      </c>
      <c r="D643" s="2">
        <v>6120</v>
      </c>
    </row>
    <row r="644" spans="1:4" x14ac:dyDescent="0.25">
      <c r="A644" s="1">
        <v>44097</v>
      </c>
      <c r="B644" t="s">
        <v>295</v>
      </c>
      <c r="C644" t="s">
        <v>697</v>
      </c>
      <c r="D644" s="2">
        <v>5099</v>
      </c>
    </row>
    <row r="645" spans="1:4" x14ac:dyDescent="0.25">
      <c r="C645" t="s">
        <v>698</v>
      </c>
    </row>
    <row r="646" spans="1:4" x14ac:dyDescent="0.25">
      <c r="A646" s="1">
        <v>44097</v>
      </c>
      <c r="B646" t="s">
        <v>699</v>
      </c>
      <c r="C646" t="s">
        <v>320</v>
      </c>
      <c r="D646">
        <v>507.4</v>
      </c>
    </row>
    <row r="647" spans="1:4" x14ac:dyDescent="0.25">
      <c r="A647" s="1">
        <v>44097</v>
      </c>
      <c r="B647" t="s">
        <v>700</v>
      </c>
      <c r="C647" t="s">
        <v>701</v>
      </c>
      <c r="D647">
        <v>800</v>
      </c>
    </row>
    <row r="648" spans="1:4" x14ac:dyDescent="0.25">
      <c r="C648" t="s">
        <v>702</v>
      </c>
    </row>
    <row r="649" spans="1:4" x14ac:dyDescent="0.25">
      <c r="C649" t="s">
        <v>703</v>
      </c>
    </row>
    <row r="650" spans="1:4" x14ac:dyDescent="0.25">
      <c r="A650" s="1">
        <v>44097</v>
      </c>
      <c r="B650" t="s">
        <v>577</v>
      </c>
      <c r="C650" t="s">
        <v>704</v>
      </c>
      <c r="D650" s="2">
        <v>1811</v>
      </c>
    </row>
    <row r="651" spans="1:4" x14ac:dyDescent="0.25">
      <c r="A651" s="1">
        <v>44097</v>
      </c>
      <c r="B651" t="s">
        <v>88</v>
      </c>
      <c r="C651" t="s">
        <v>705</v>
      </c>
      <c r="D651">
        <v>350</v>
      </c>
    </row>
    <row r="652" spans="1:4" x14ac:dyDescent="0.25">
      <c r="C652" t="s">
        <v>706</v>
      </c>
    </row>
    <row r="653" spans="1:4" x14ac:dyDescent="0.25">
      <c r="C653" t="s">
        <v>707</v>
      </c>
    </row>
    <row r="654" spans="1:4" x14ac:dyDescent="0.25">
      <c r="C654" t="s">
        <v>708</v>
      </c>
    </row>
    <row r="655" spans="1:4" x14ac:dyDescent="0.25">
      <c r="A655" s="1">
        <v>44097</v>
      </c>
      <c r="B655" t="s">
        <v>709</v>
      </c>
      <c r="C655" t="s">
        <v>710</v>
      </c>
      <c r="D655">
        <v>420</v>
      </c>
    </row>
    <row r="656" spans="1:4" x14ac:dyDescent="0.25">
      <c r="C656" t="s">
        <v>711</v>
      </c>
    </row>
    <row r="657" spans="1:4" x14ac:dyDescent="0.25">
      <c r="A657" s="1">
        <v>44097</v>
      </c>
      <c r="B657" t="s">
        <v>712</v>
      </c>
      <c r="C657" t="s">
        <v>713</v>
      </c>
      <c r="D657">
        <v>210</v>
      </c>
    </row>
    <row r="658" spans="1:4" x14ac:dyDescent="0.25">
      <c r="A658" s="1">
        <v>44097</v>
      </c>
      <c r="B658" t="s">
        <v>714</v>
      </c>
      <c r="C658" t="s">
        <v>715</v>
      </c>
      <c r="D658">
        <v>55</v>
      </c>
    </row>
    <row r="659" spans="1:4" x14ac:dyDescent="0.25">
      <c r="A659" s="1">
        <v>44097</v>
      </c>
      <c r="B659" t="s">
        <v>267</v>
      </c>
      <c r="C659" t="s">
        <v>70</v>
      </c>
      <c r="D659" s="2">
        <v>3947</v>
      </c>
    </row>
    <row r="660" spans="1:4" x14ac:dyDescent="0.25">
      <c r="A660" s="1">
        <v>44097</v>
      </c>
      <c r="B660" t="s">
        <v>174</v>
      </c>
      <c r="C660" t="s">
        <v>47</v>
      </c>
      <c r="D660" s="2">
        <v>10400</v>
      </c>
    </row>
    <row r="661" spans="1:4" x14ac:dyDescent="0.25">
      <c r="A661" s="1">
        <v>44097</v>
      </c>
      <c r="B661" t="s">
        <v>279</v>
      </c>
      <c r="C661" t="s">
        <v>716</v>
      </c>
      <c r="D661">
        <v>89.4</v>
      </c>
    </row>
    <row r="662" spans="1:4" x14ac:dyDescent="0.25">
      <c r="A662" s="1">
        <v>44097</v>
      </c>
      <c r="B662" t="s">
        <v>717</v>
      </c>
      <c r="C662" t="s">
        <v>47</v>
      </c>
      <c r="D662">
        <v>419</v>
      </c>
    </row>
    <row r="663" spans="1:4" x14ac:dyDescent="0.25">
      <c r="A663" s="1">
        <v>44097</v>
      </c>
      <c r="B663" t="s">
        <v>113</v>
      </c>
      <c r="C663" t="s">
        <v>718</v>
      </c>
      <c r="D663" s="2">
        <v>10693.62</v>
      </c>
    </row>
    <row r="664" spans="1:4" x14ac:dyDescent="0.25">
      <c r="A664" s="1">
        <v>44099</v>
      </c>
      <c r="B664" t="s">
        <v>719</v>
      </c>
      <c r="C664" t="s">
        <v>720</v>
      </c>
      <c r="D664">
        <v>630</v>
      </c>
    </row>
    <row r="665" spans="1:4" x14ac:dyDescent="0.25">
      <c r="C665" t="s">
        <v>721</v>
      </c>
    </row>
    <row r="666" spans="1:4" x14ac:dyDescent="0.25">
      <c r="A666" s="1">
        <v>44096</v>
      </c>
      <c r="B666" t="s">
        <v>722</v>
      </c>
      <c r="C666" t="s">
        <v>723</v>
      </c>
      <c r="D666">
        <v>101.62</v>
      </c>
    </row>
    <row r="667" spans="1:4" x14ac:dyDescent="0.25">
      <c r="A667" s="1">
        <v>44104</v>
      </c>
      <c r="B667" t="s">
        <v>585</v>
      </c>
      <c r="C667" t="s">
        <v>724</v>
      </c>
      <c r="D667">
        <v>45</v>
      </c>
    </row>
    <row r="668" spans="1:4" x14ac:dyDescent="0.25">
      <c r="A668" s="1">
        <v>44104</v>
      </c>
      <c r="B668" t="s">
        <v>6</v>
      </c>
      <c r="C668" t="s">
        <v>725</v>
      </c>
      <c r="D668">
        <v>297.5</v>
      </c>
    </row>
    <row r="669" spans="1:4" x14ac:dyDescent="0.25">
      <c r="A669" s="1">
        <v>44104</v>
      </c>
      <c r="B669" t="s">
        <v>726</v>
      </c>
      <c r="C669" t="s">
        <v>727</v>
      </c>
      <c r="D669">
        <v>400</v>
      </c>
    </row>
    <row r="670" spans="1:4" x14ac:dyDescent="0.25">
      <c r="A670" s="1">
        <v>44104</v>
      </c>
      <c r="B670" t="s">
        <v>186</v>
      </c>
      <c r="C670" t="s">
        <v>728</v>
      </c>
      <c r="D670" s="2">
        <v>1000</v>
      </c>
    </row>
    <row r="671" spans="1:4" x14ac:dyDescent="0.25">
      <c r="C671" t="s">
        <v>729</v>
      </c>
    </row>
    <row r="672" spans="1:4" x14ac:dyDescent="0.25">
      <c r="C672" t="s">
        <v>730</v>
      </c>
    </row>
    <row r="673" spans="1:4" x14ac:dyDescent="0.25">
      <c r="C673" t="s">
        <v>731</v>
      </c>
    </row>
    <row r="674" spans="1:4" x14ac:dyDescent="0.25">
      <c r="A674" s="1">
        <v>44104</v>
      </c>
      <c r="B674" t="s">
        <v>186</v>
      </c>
      <c r="C674" t="s">
        <v>732</v>
      </c>
      <c r="D674" s="2">
        <v>2000</v>
      </c>
    </row>
    <row r="675" spans="1:4" x14ac:dyDescent="0.25">
      <c r="C675" t="s">
        <v>733</v>
      </c>
    </row>
    <row r="676" spans="1:4" x14ac:dyDescent="0.25">
      <c r="C676" t="s">
        <v>734</v>
      </c>
    </row>
    <row r="677" spans="1:4" x14ac:dyDescent="0.25">
      <c r="C677" t="s">
        <v>735</v>
      </c>
    </row>
    <row r="678" spans="1:4" x14ac:dyDescent="0.25">
      <c r="A678" s="1">
        <v>44104</v>
      </c>
      <c r="B678" t="s">
        <v>736</v>
      </c>
      <c r="C678" t="s">
        <v>737</v>
      </c>
      <c r="D678">
        <v>150</v>
      </c>
    </row>
    <row r="679" spans="1:4" x14ac:dyDescent="0.25">
      <c r="A679" s="1">
        <v>44104</v>
      </c>
      <c r="B679" t="s">
        <v>194</v>
      </c>
      <c r="C679" t="s">
        <v>534</v>
      </c>
      <c r="D679">
        <v>945</v>
      </c>
    </row>
    <row r="680" spans="1:4" x14ac:dyDescent="0.25">
      <c r="C680" t="s">
        <v>738</v>
      </c>
    </row>
    <row r="681" spans="1:4" x14ac:dyDescent="0.25">
      <c r="A681" s="1">
        <v>44104</v>
      </c>
      <c r="B681" t="s">
        <v>199</v>
      </c>
      <c r="C681" t="s">
        <v>739</v>
      </c>
      <c r="D681" s="2">
        <v>1000</v>
      </c>
    </row>
    <row r="682" spans="1:4" x14ac:dyDescent="0.25">
      <c r="A682" s="1">
        <v>44104</v>
      </c>
      <c r="B682" t="s">
        <v>740</v>
      </c>
      <c r="C682" t="s">
        <v>741</v>
      </c>
      <c r="D682">
        <v>426</v>
      </c>
    </row>
    <row r="683" spans="1:4" x14ac:dyDescent="0.25">
      <c r="A683" s="1">
        <v>44104</v>
      </c>
      <c r="B683" t="s">
        <v>740</v>
      </c>
      <c r="C683" t="s">
        <v>741</v>
      </c>
      <c r="D683">
        <v>99</v>
      </c>
    </row>
    <row r="684" spans="1:4" x14ac:dyDescent="0.25">
      <c r="A684" s="1">
        <v>44104</v>
      </c>
      <c r="B684" t="s">
        <v>740</v>
      </c>
      <c r="C684" t="s">
        <v>741</v>
      </c>
      <c r="D684">
        <v>99</v>
      </c>
    </row>
    <row r="685" spans="1:4" x14ac:dyDescent="0.25">
      <c r="A685" s="1">
        <v>44104</v>
      </c>
      <c r="B685" t="s">
        <v>740</v>
      </c>
      <c r="C685" t="s">
        <v>741</v>
      </c>
      <c r="D685" s="2">
        <v>1300</v>
      </c>
    </row>
    <row r="686" spans="1:4" x14ac:dyDescent="0.25">
      <c r="A686" s="1">
        <v>44104</v>
      </c>
      <c r="B686" t="s">
        <v>740</v>
      </c>
      <c r="C686" t="s">
        <v>741</v>
      </c>
      <c r="D686">
        <v>288</v>
      </c>
    </row>
    <row r="687" spans="1:4" x14ac:dyDescent="0.25">
      <c r="A687" s="1">
        <v>44104</v>
      </c>
      <c r="B687" t="s">
        <v>740</v>
      </c>
      <c r="C687" t="s">
        <v>741</v>
      </c>
      <c r="D687" s="2">
        <v>1480</v>
      </c>
    </row>
    <row r="688" spans="1:4" x14ac:dyDescent="0.25">
      <c r="A688" s="1">
        <v>44104</v>
      </c>
      <c r="B688" t="s">
        <v>742</v>
      </c>
      <c r="C688" t="s">
        <v>743</v>
      </c>
      <c r="D688">
        <v>613.04</v>
      </c>
    </row>
    <row r="689" spans="1:4" x14ac:dyDescent="0.25">
      <c r="A689" s="1">
        <v>44104</v>
      </c>
      <c r="B689" t="s">
        <v>744</v>
      </c>
      <c r="C689" t="s">
        <v>745</v>
      </c>
      <c r="D689">
        <v>279</v>
      </c>
    </row>
    <row r="690" spans="1:4" x14ac:dyDescent="0.25">
      <c r="C690" t="s">
        <v>746</v>
      </c>
    </row>
    <row r="691" spans="1:4" x14ac:dyDescent="0.25">
      <c r="C691" t="s">
        <v>747</v>
      </c>
    </row>
    <row r="692" spans="1:4" x14ac:dyDescent="0.25">
      <c r="A692" s="1">
        <v>44104</v>
      </c>
      <c r="B692" t="s">
        <v>748</v>
      </c>
      <c r="C692" t="s">
        <v>749</v>
      </c>
      <c r="D692" s="2">
        <v>3809.29</v>
      </c>
    </row>
    <row r="693" spans="1:4" x14ac:dyDescent="0.25">
      <c r="A693" s="1">
        <v>44104</v>
      </c>
      <c r="B693" t="s">
        <v>33</v>
      </c>
      <c r="C693" t="s">
        <v>750</v>
      </c>
      <c r="D693">
        <v>25</v>
      </c>
    </row>
    <row r="694" spans="1:4" x14ac:dyDescent="0.25">
      <c r="C694" t="s">
        <v>751</v>
      </c>
    </row>
    <row r="695" spans="1:4" x14ac:dyDescent="0.25">
      <c r="C695" t="s">
        <v>752</v>
      </c>
    </row>
    <row r="696" spans="1:4" x14ac:dyDescent="0.25">
      <c r="A696" s="1">
        <v>44104</v>
      </c>
      <c r="B696" t="s">
        <v>33</v>
      </c>
      <c r="C696" t="s">
        <v>753</v>
      </c>
      <c r="D696">
        <v>125</v>
      </c>
    </row>
    <row r="697" spans="1:4" x14ac:dyDescent="0.25">
      <c r="C697" t="s">
        <v>754</v>
      </c>
    </row>
    <row r="698" spans="1:4" x14ac:dyDescent="0.25">
      <c r="A698" s="1">
        <v>44104</v>
      </c>
      <c r="B698" t="s">
        <v>755</v>
      </c>
      <c r="C698" t="s">
        <v>756</v>
      </c>
      <c r="D698">
        <v>45.54</v>
      </c>
    </row>
    <row r="699" spans="1:4" x14ac:dyDescent="0.25">
      <c r="A699" s="1">
        <v>44104</v>
      </c>
      <c r="B699" t="s">
        <v>755</v>
      </c>
      <c r="C699" t="s">
        <v>756</v>
      </c>
      <c r="D699">
        <v>176.4</v>
      </c>
    </row>
    <row r="700" spans="1:4" x14ac:dyDescent="0.25">
      <c r="A700" s="1">
        <v>44104</v>
      </c>
      <c r="B700" t="s">
        <v>757</v>
      </c>
      <c r="C700" t="s">
        <v>482</v>
      </c>
      <c r="D700">
        <v>820</v>
      </c>
    </row>
    <row r="701" spans="1:4" x14ac:dyDescent="0.25">
      <c r="A701" s="1">
        <v>44104</v>
      </c>
      <c r="B701" t="s">
        <v>758</v>
      </c>
      <c r="C701" t="s">
        <v>759</v>
      </c>
      <c r="D701">
        <v>421.2</v>
      </c>
    </row>
    <row r="702" spans="1:4" x14ac:dyDescent="0.25">
      <c r="A702" s="1">
        <v>44104</v>
      </c>
      <c r="B702" t="s">
        <v>218</v>
      </c>
      <c r="C702" t="s">
        <v>760</v>
      </c>
      <c r="D702">
        <v>214.31</v>
      </c>
    </row>
    <row r="703" spans="1:4" x14ac:dyDescent="0.25">
      <c r="C703" t="s">
        <v>761</v>
      </c>
    </row>
    <row r="704" spans="1:4" x14ac:dyDescent="0.25">
      <c r="C704" t="s">
        <v>762</v>
      </c>
    </row>
    <row r="705" spans="1:4" x14ac:dyDescent="0.25">
      <c r="A705" s="1">
        <v>44104</v>
      </c>
      <c r="B705" t="s">
        <v>218</v>
      </c>
      <c r="C705" t="s">
        <v>325</v>
      </c>
      <c r="D705">
        <v>349.1</v>
      </c>
    </row>
    <row r="706" spans="1:4" x14ac:dyDescent="0.25">
      <c r="A706" s="1">
        <v>44104</v>
      </c>
      <c r="B706" t="s">
        <v>218</v>
      </c>
      <c r="C706" t="s">
        <v>763</v>
      </c>
      <c r="D706">
        <v>127.05</v>
      </c>
    </row>
    <row r="707" spans="1:4" x14ac:dyDescent="0.25">
      <c r="A707" s="1">
        <v>44104</v>
      </c>
      <c r="B707" t="s">
        <v>218</v>
      </c>
      <c r="C707" t="s">
        <v>325</v>
      </c>
      <c r="D707">
        <v>339.21</v>
      </c>
    </row>
    <row r="708" spans="1:4" x14ac:dyDescent="0.25">
      <c r="A708" s="1">
        <v>44104</v>
      </c>
      <c r="B708" t="s">
        <v>218</v>
      </c>
      <c r="C708" t="s">
        <v>322</v>
      </c>
      <c r="D708">
        <v>233.16</v>
      </c>
    </row>
    <row r="709" spans="1:4" x14ac:dyDescent="0.25">
      <c r="A709" s="1">
        <v>44104</v>
      </c>
      <c r="B709" t="s">
        <v>764</v>
      </c>
      <c r="C709" t="s">
        <v>765</v>
      </c>
      <c r="D709" s="2">
        <v>5190</v>
      </c>
    </row>
    <row r="710" spans="1:4" x14ac:dyDescent="0.25">
      <c r="C710" t="s">
        <v>766</v>
      </c>
    </row>
    <row r="711" spans="1:4" x14ac:dyDescent="0.25">
      <c r="C711" t="s">
        <v>767</v>
      </c>
    </row>
    <row r="712" spans="1:4" x14ac:dyDescent="0.25">
      <c r="C712" t="s">
        <v>768</v>
      </c>
    </row>
    <row r="713" spans="1:4" x14ac:dyDescent="0.25">
      <c r="C713" t="s">
        <v>769</v>
      </c>
    </row>
    <row r="714" spans="1:4" x14ac:dyDescent="0.25">
      <c r="A714" s="1">
        <v>44104</v>
      </c>
      <c r="B714" t="s">
        <v>770</v>
      </c>
      <c r="C714" t="s">
        <v>350</v>
      </c>
      <c r="D714">
        <v>220</v>
      </c>
    </row>
    <row r="715" spans="1:4" x14ac:dyDescent="0.25">
      <c r="C715" t="s">
        <v>771</v>
      </c>
    </row>
    <row r="716" spans="1:4" x14ac:dyDescent="0.25">
      <c r="A716" s="1">
        <v>44104</v>
      </c>
      <c r="B716" t="s">
        <v>772</v>
      </c>
      <c r="C716" t="s">
        <v>325</v>
      </c>
      <c r="D716">
        <v>258</v>
      </c>
    </row>
    <row r="717" spans="1:4" x14ac:dyDescent="0.25">
      <c r="A717" s="1">
        <v>44104</v>
      </c>
      <c r="B717" t="s">
        <v>772</v>
      </c>
      <c r="C717" t="s">
        <v>70</v>
      </c>
      <c r="D717">
        <v>663.38</v>
      </c>
    </row>
    <row r="718" spans="1:4" x14ac:dyDescent="0.25">
      <c r="A718" s="1">
        <v>44104</v>
      </c>
      <c r="B718" t="s">
        <v>223</v>
      </c>
      <c r="C718" t="s">
        <v>52</v>
      </c>
      <c r="D718">
        <v>200</v>
      </c>
    </row>
    <row r="719" spans="1:4" x14ac:dyDescent="0.25">
      <c r="A719" s="1">
        <v>44104</v>
      </c>
      <c r="B719" t="s">
        <v>773</v>
      </c>
      <c r="C719" t="s">
        <v>774</v>
      </c>
      <c r="D719" s="2">
        <v>1793</v>
      </c>
    </row>
    <row r="720" spans="1:4" x14ac:dyDescent="0.25">
      <c r="A720" s="1">
        <v>44104</v>
      </c>
      <c r="B720" t="s">
        <v>775</v>
      </c>
      <c r="C720" t="s">
        <v>776</v>
      </c>
      <c r="D720" s="2">
        <v>14477.4</v>
      </c>
    </row>
    <row r="721" spans="1:4" x14ac:dyDescent="0.25">
      <c r="A721" s="1">
        <v>44104</v>
      </c>
      <c r="B721" t="s">
        <v>777</v>
      </c>
      <c r="C721" t="s">
        <v>778</v>
      </c>
      <c r="D721" s="2">
        <v>1690</v>
      </c>
    </row>
    <row r="722" spans="1:4" x14ac:dyDescent="0.25">
      <c r="C722" t="s">
        <v>779</v>
      </c>
    </row>
    <row r="723" spans="1:4" x14ac:dyDescent="0.25">
      <c r="A723" s="1">
        <v>44104</v>
      </c>
      <c r="B723" t="s">
        <v>780</v>
      </c>
      <c r="C723" t="s">
        <v>781</v>
      </c>
      <c r="D723" s="2">
        <v>1711</v>
      </c>
    </row>
    <row r="724" spans="1:4" x14ac:dyDescent="0.25">
      <c r="A724" s="1">
        <v>44104</v>
      </c>
      <c r="B724" t="s">
        <v>780</v>
      </c>
      <c r="C724" t="s">
        <v>781</v>
      </c>
      <c r="D724">
        <v>29</v>
      </c>
    </row>
    <row r="725" spans="1:4" x14ac:dyDescent="0.25">
      <c r="A725" s="1">
        <v>44104</v>
      </c>
      <c r="B725" t="s">
        <v>782</v>
      </c>
      <c r="C725" t="s">
        <v>783</v>
      </c>
      <c r="D725">
        <v>17.98</v>
      </c>
    </row>
    <row r="726" spans="1:4" x14ac:dyDescent="0.25">
      <c r="C726" t="s">
        <v>784</v>
      </c>
    </row>
    <row r="727" spans="1:4" x14ac:dyDescent="0.25">
      <c r="C727" t="s">
        <v>785</v>
      </c>
    </row>
    <row r="728" spans="1:4" x14ac:dyDescent="0.25">
      <c r="A728" s="1">
        <v>44104</v>
      </c>
      <c r="B728" t="s">
        <v>782</v>
      </c>
      <c r="C728" t="s">
        <v>783</v>
      </c>
      <c r="D728">
        <v>8.99</v>
      </c>
    </row>
    <row r="729" spans="1:4" x14ac:dyDescent="0.25">
      <c r="C729" t="s">
        <v>784</v>
      </c>
    </row>
    <row r="730" spans="1:4" x14ac:dyDescent="0.25">
      <c r="C730" t="s">
        <v>785</v>
      </c>
    </row>
    <row r="731" spans="1:4" x14ac:dyDescent="0.25">
      <c r="A731" s="1">
        <v>44104</v>
      </c>
      <c r="B731" t="s">
        <v>782</v>
      </c>
      <c r="C731" t="s">
        <v>783</v>
      </c>
      <c r="D731">
        <v>240.72</v>
      </c>
    </row>
    <row r="732" spans="1:4" x14ac:dyDescent="0.25">
      <c r="C732" t="s">
        <v>784</v>
      </c>
    </row>
    <row r="733" spans="1:4" x14ac:dyDescent="0.25">
      <c r="C733" t="s">
        <v>785</v>
      </c>
    </row>
    <row r="734" spans="1:4" x14ac:dyDescent="0.25">
      <c r="A734" s="1">
        <v>44104</v>
      </c>
      <c r="B734" t="s">
        <v>782</v>
      </c>
      <c r="C734" t="s">
        <v>783</v>
      </c>
      <c r="D734">
        <v>8.99</v>
      </c>
    </row>
    <row r="735" spans="1:4" x14ac:dyDescent="0.25">
      <c r="C735" t="s">
        <v>784</v>
      </c>
    </row>
    <row r="736" spans="1:4" x14ac:dyDescent="0.25">
      <c r="C736" t="s">
        <v>785</v>
      </c>
    </row>
    <row r="737" spans="1:4" x14ac:dyDescent="0.25">
      <c r="A737" s="1">
        <v>44104</v>
      </c>
      <c r="B737" t="s">
        <v>782</v>
      </c>
      <c r="C737" t="s">
        <v>783</v>
      </c>
      <c r="D737">
        <v>188.79</v>
      </c>
    </row>
    <row r="738" spans="1:4" x14ac:dyDescent="0.25">
      <c r="C738" t="s">
        <v>784</v>
      </c>
    </row>
    <row r="739" spans="1:4" x14ac:dyDescent="0.25">
      <c r="C739" t="s">
        <v>785</v>
      </c>
    </row>
    <row r="740" spans="1:4" x14ac:dyDescent="0.25">
      <c r="A740" s="1">
        <v>44104</v>
      </c>
      <c r="B740" t="s">
        <v>786</v>
      </c>
      <c r="C740" t="s">
        <v>787</v>
      </c>
      <c r="D740">
        <v>271.85000000000002</v>
      </c>
    </row>
    <row r="741" spans="1:4" x14ac:dyDescent="0.25">
      <c r="A741" s="1">
        <v>44104</v>
      </c>
      <c r="B741" t="s">
        <v>786</v>
      </c>
      <c r="C741" t="s">
        <v>787</v>
      </c>
      <c r="D741">
        <v>271.85000000000002</v>
      </c>
    </row>
    <row r="742" spans="1:4" x14ac:dyDescent="0.25">
      <c r="A742" s="1">
        <v>44104</v>
      </c>
      <c r="B742" t="s">
        <v>65</v>
      </c>
      <c r="C742" t="s">
        <v>66</v>
      </c>
      <c r="D742" s="2">
        <v>6029.54</v>
      </c>
    </row>
    <row r="743" spans="1:4" x14ac:dyDescent="0.25">
      <c r="A743" s="1">
        <v>44104</v>
      </c>
      <c r="B743" t="s">
        <v>788</v>
      </c>
      <c r="C743" t="s">
        <v>789</v>
      </c>
      <c r="D743">
        <v>75</v>
      </c>
    </row>
    <row r="744" spans="1:4" x14ac:dyDescent="0.25">
      <c r="A744" s="1">
        <v>44104</v>
      </c>
      <c r="B744" t="s">
        <v>418</v>
      </c>
      <c r="C744" t="s">
        <v>790</v>
      </c>
      <c r="D744">
        <v>61.85</v>
      </c>
    </row>
    <row r="745" spans="1:4" x14ac:dyDescent="0.25">
      <c r="A745" s="1">
        <v>44104</v>
      </c>
      <c r="B745" t="s">
        <v>533</v>
      </c>
      <c r="C745" t="s">
        <v>534</v>
      </c>
      <c r="D745">
        <v>165</v>
      </c>
    </row>
    <row r="746" spans="1:4" x14ac:dyDescent="0.25">
      <c r="C746" t="s">
        <v>791</v>
      </c>
    </row>
    <row r="747" spans="1:4" x14ac:dyDescent="0.25">
      <c r="A747" s="1">
        <v>44104</v>
      </c>
      <c r="B747" t="s">
        <v>792</v>
      </c>
      <c r="C747" t="s">
        <v>793</v>
      </c>
      <c r="D747" s="2">
        <v>16169</v>
      </c>
    </row>
    <row r="748" spans="1:4" x14ac:dyDescent="0.25">
      <c r="C748" t="s">
        <v>794</v>
      </c>
    </row>
    <row r="749" spans="1:4" x14ac:dyDescent="0.25">
      <c r="C749" t="s">
        <v>795</v>
      </c>
    </row>
    <row r="750" spans="1:4" x14ac:dyDescent="0.25">
      <c r="C750" t="s">
        <v>796</v>
      </c>
    </row>
    <row r="751" spans="1:4" x14ac:dyDescent="0.25">
      <c r="C751" t="s">
        <v>797</v>
      </c>
    </row>
    <row r="752" spans="1:4" x14ac:dyDescent="0.25">
      <c r="A752" s="1">
        <v>44104</v>
      </c>
      <c r="B752" t="s">
        <v>798</v>
      </c>
      <c r="C752" t="s">
        <v>799</v>
      </c>
      <c r="D752" s="2">
        <v>1050</v>
      </c>
    </row>
    <row r="753" spans="1:4" x14ac:dyDescent="0.25">
      <c r="C753" t="s">
        <v>800</v>
      </c>
    </row>
    <row r="754" spans="1:4" x14ac:dyDescent="0.25">
      <c r="A754" s="1">
        <v>44104</v>
      </c>
      <c r="B754" t="s">
        <v>254</v>
      </c>
      <c r="C754" t="s">
        <v>801</v>
      </c>
      <c r="D754">
        <v>12.99</v>
      </c>
    </row>
    <row r="755" spans="1:4" x14ac:dyDescent="0.25">
      <c r="A755" s="1">
        <v>44104</v>
      </c>
      <c r="B755" t="s">
        <v>254</v>
      </c>
      <c r="C755" t="s">
        <v>801</v>
      </c>
      <c r="D755">
        <v>236.08</v>
      </c>
    </row>
    <row r="756" spans="1:4" x14ac:dyDescent="0.25">
      <c r="A756" s="1">
        <v>44104</v>
      </c>
      <c r="B756" t="s">
        <v>802</v>
      </c>
      <c r="C756" t="s">
        <v>803</v>
      </c>
      <c r="D756">
        <v>175</v>
      </c>
    </row>
    <row r="757" spans="1:4" x14ac:dyDescent="0.25">
      <c r="A757" s="1">
        <v>44104</v>
      </c>
      <c r="B757" t="s">
        <v>71</v>
      </c>
      <c r="C757" t="s">
        <v>517</v>
      </c>
      <c r="D757">
        <v>28.78</v>
      </c>
    </row>
    <row r="758" spans="1:4" x14ac:dyDescent="0.25">
      <c r="A758" s="1">
        <v>44104</v>
      </c>
      <c r="B758" t="s">
        <v>71</v>
      </c>
      <c r="C758" t="s">
        <v>517</v>
      </c>
      <c r="D758">
        <v>91.1</v>
      </c>
    </row>
    <row r="759" spans="1:4" x14ac:dyDescent="0.25">
      <c r="A759" s="1">
        <v>44104</v>
      </c>
      <c r="B759" t="s">
        <v>71</v>
      </c>
      <c r="C759" t="s">
        <v>517</v>
      </c>
      <c r="D759">
        <v>34.19</v>
      </c>
    </row>
    <row r="760" spans="1:4" x14ac:dyDescent="0.25">
      <c r="A760" s="1">
        <v>44104</v>
      </c>
      <c r="B760" t="s">
        <v>71</v>
      </c>
      <c r="C760" t="s">
        <v>517</v>
      </c>
      <c r="D760">
        <v>412.2</v>
      </c>
    </row>
    <row r="761" spans="1:4" x14ac:dyDescent="0.25">
      <c r="A761" s="1">
        <v>44104</v>
      </c>
      <c r="B761" t="s">
        <v>315</v>
      </c>
      <c r="C761" t="s">
        <v>312</v>
      </c>
      <c r="D761">
        <v>200</v>
      </c>
    </row>
    <row r="762" spans="1:4" x14ac:dyDescent="0.25">
      <c r="C762" t="s">
        <v>804</v>
      </c>
    </row>
    <row r="763" spans="1:4" x14ac:dyDescent="0.25">
      <c r="A763" s="1">
        <v>44104</v>
      </c>
      <c r="B763" t="s">
        <v>805</v>
      </c>
      <c r="C763" t="s">
        <v>806</v>
      </c>
      <c r="D763">
        <v>672</v>
      </c>
    </row>
    <row r="764" spans="1:4" x14ac:dyDescent="0.25">
      <c r="A764" s="1">
        <v>44104</v>
      </c>
      <c r="B764" t="s">
        <v>805</v>
      </c>
      <c r="C764" t="s">
        <v>806</v>
      </c>
      <c r="D764">
        <v>288</v>
      </c>
    </row>
    <row r="765" spans="1:4" x14ac:dyDescent="0.25">
      <c r="A765" s="1">
        <v>44104</v>
      </c>
      <c r="B765" t="s">
        <v>257</v>
      </c>
      <c r="C765" t="s">
        <v>70</v>
      </c>
      <c r="D765" s="2">
        <v>1690.81</v>
      </c>
    </row>
    <row r="766" spans="1:4" x14ac:dyDescent="0.25">
      <c r="A766" s="1">
        <v>44104</v>
      </c>
      <c r="B766" t="s">
        <v>441</v>
      </c>
      <c r="C766" t="s">
        <v>807</v>
      </c>
      <c r="D766" s="2">
        <v>2163.33</v>
      </c>
    </row>
    <row r="767" spans="1:4" x14ac:dyDescent="0.25">
      <c r="C767" t="s">
        <v>808</v>
      </c>
    </row>
    <row r="768" spans="1:4" x14ac:dyDescent="0.25">
      <c r="C768" t="s">
        <v>809</v>
      </c>
    </row>
    <row r="769" spans="1:4" x14ac:dyDescent="0.25">
      <c r="A769" s="1">
        <v>44104</v>
      </c>
      <c r="B769" t="s">
        <v>810</v>
      </c>
      <c r="C769" t="s">
        <v>811</v>
      </c>
      <c r="D769">
        <v>216</v>
      </c>
    </row>
    <row r="770" spans="1:4" x14ac:dyDescent="0.25">
      <c r="A770" s="1">
        <v>44104</v>
      </c>
      <c r="B770" t="s">
        <v>812</v>
      </c>
      <c r="C770" t="s">
        <v>70</v>
      </c>
      <c r="D770" s="2">
        <v>2965.45</v>
      </c>
    </row>
    <row r="771" spans="1:4" x14ac:dyDescent="0.25">
      <c r="A771" s="1">
        <v>44104</v>
      </c>
      <c r="B771" t="s">
        <v>813</v>
      </c>
      <c r="C771" t="s">
        <v>814</v>
      </c>
      <c r="D771">
        <v>339</v>
      </c>
    </row>
    <row r="772" spans="1:4" x14ac:dyDescent="0.25">
      <c r="C772" t="s">
        <v>815</v>
      </c>
    </row>
    <row r="773" spans="1:4" x14ac:dyDescent="0.25">
      <c r="C773" t="s">
        <v>816</v>
      </c>
    </row>
    <row r="774" spans="1:4" x14ac:dyDescent="0.25">
      <c r="A774" s="1">
        <v>44104</v>
      </c>
      <c r="B774" t="s">
        <v>813</v>
      </c>
      <c r="C774" t="s">
        <v>814</v>
      </c>
      <c r="D774">
        <v>339</v>
      </c>
    </row>
    <row r="775" spans="1:4" x14ac:dyDescent="0.25">
      <c r="C775" t="s">
        <v>815</v>
      </c>
    </row>
    <row r="776" spans="1:4" x14ac:dyDescent="0.25">
      <c r="C776" t="s">
        <v>816</v>
      </c>
    </row>
    <row r="777" spans="1:4" x14ac:dyDescent="0.25">
      <c r="A777" s="1">
        <v>44104</v>
      </c>
      <c r="B777" t="s">
        <v>452</v>
      </c>
      <c r="C777" t="s">
        <v>817</v>
      </c>
      <c r="D777">
        <v>26.99</v>
      </c>
    </row>
    <row r="778" spans="1:4" x14ac:dyDescent="0.25">
      <c r="A778" s="1">
        <v>44104</v>
      </c>
      <c r="B778" t="s">
        <v>818</v>
      </c>
      <c r="C778" t="s">
        <v>819</v>
      </c>
      <c r="D778">
        <v>958</v>
      </c>
    </row>
    <row r="779" spans="1:4" x14ac:dyDescent="0.25">
      <c r="A779" s="1">
        <v>44104</v>
      </c>
      <c r="B779" t="s">
        <v>820</v>
      </c>
      <c r="C779" t="s">
        <v>821</v>
      </c>
      <c r="D779">
        <v>70</v>
      </c>
    </row>
    <row r="780" spans="1:4" x14ac:dyDescent="0.25">
      <c r="C780" t="s">
        <v>214</v>
      </c>
    </row>
    <row r="781" spans="1:4" x14ac:dyDescent="0.25">
      <c r="A781" s="1">
        <v>44104</v>
      </c>
      <c r="B781" t="s">
        <v>106</v>
      </c>
      <c r="C781" t="s">
        <v>822</v>
      </c>
      <c r="D781">
        <v>84.46</v>
      </c>
    </row>
    <row r="782" spans="1:4" x14ac:dyDescent="0.25">
      <c r="A782" s="1">
        <v>44104</v>
      </c>
      <c r="B782" t="s">
        <v>823</v>
      </c>
      <c r="C782" t="s">
        <v>824</v>
      </c>
      <c r="D782">
        <v>100</v>
      </c>
    </row>
    <row r="783" spans="1:4" x14ac:dyDescent="0.25">
      <c r="A783" s="1">
        <v>44104</v>
      </c>
      <c r="B783" t="s">
        <v>823</v>
      </c>
      <c r="C783" t="s">
        <v>825</v>
      </c>
      <c r="D783">
        <v>140</v>
      </c>
    </row>
    <row r="784" spans="1:4" x14ac:dyDescent="0.25">
      <c r="C784" s="1">
        <v>44097</v>
      </c>
    </row>
    <row r="785" spans="1:4" x14ac:dyDescent="0.25">
      <c r="A785" s="1">
        <v>44104</v>
      </c>
      <c r="B785" t="s">
        <v>823</v>
      </c>
      <c r="C785" t="s">
        <v>825</v>
      </c>
      <c r="D785">
        <v>120</v>
      </c>
    </row>
    <row r="786" spans="1:4" x14ac:dyDescent="0.25">
      <c r="A786" s="1">
        <v>44104</v>
      </c>
      <c r="B786" t="s">
        <v>823</v>
      </c>
      <c r="C786" t="s">
        <v>826</v>
      </c>
      <c r="D786">
        <v>50</v>
      </c>
    </row>
    <row r="787" spans="1:4" x14ac:dyDescent="0.25">
      <c r="C787" s="1">
        <v>44098</v>
      </c>
    </row>
    <row r="788" spans="1:4" x14ac:dyDescent="0.25">
      <c r="A788" s="1">
        <v>44104</v>
      </c>
      <c r="B788" t="s">
        <v>827</v>
      </c>
      <c r="C788" t="s">
        <v>828</v>
      </c>
      <c r="D788">
        <v>51.98</v>
      </c>
    </row>
    <row r="789" spans="1:4" x14ac:dyDescent="0.25">
      <c r="C789" t="s">
        <v>829</v>
      </c>
    </row>
    <row r="790" spans="1:4" x14ac:dyDescent="0.25">
      <c r="A790" s="1">
        <v>44104</v>
      </c>
      <c r="B790" t="s">
        <v>830</v>
      </c>
      <c r="C790" t="s">
        <v>831</v>
      </c>
      <c r="D790">
        <v>900</v>
      </c>
    </row>
    <row r="791" spans="1:4" x14ac:dyDescent="0.25">
      <c r="C791" t="s">
        <v>832</v>
      </c>
    </row>
    <row r="792" spans="1:4" x14ac:dyDescent="0.25">
      <c r="C792" t="s">
        <v>833</v>
      </c>
    </row>
    <row r="793" spans="1:4" x14ac:dyDescent="0.25">
      <c r="C793" t="s">
        <v>834</v>
      </c>
    </row>
    <row r="794" spans="1:4" x14ac:dyDescent="0.25">
      <c r="A794" s="1">
        <v>44102</v>
      </c>
      <c r="B794" t="s">
        <v>316</v>
      </c>
      <c r="C794" t="s">
        <v>538</v>
      </c>
      <c r="D794">
        <v>43.98</v>
      </c>
    </row>
    <row r="795" spans="1:4" x14ac:dyDescent="0.25">
      <c r="C795">
        <v>44837694553</v>
      </c>
    </row>
    <row r="796" spans="1:4" x14ac:dyDescent="0.25">
      <c r="A796" s="1">
        <v>44102</v>
      </c>
      <c r="B796" t="s">
        <v>316</v>
      </c>
      <c r="C796" t="s">
        <v>321</v>
      </c>
      <c r="D796">
        <v>23.48</v>
      </c>
    </row>
    <row r="797" spans="1:4" x14ac:dyDescent="0.25">
      <c r="C797">
        <v>579883755937</v>
      </c>
    </row>
    <row r="798" spans="1:4" x14ac:dyDescent="0.25">
      <c r="A798" s="1">
        <v>44102</v>
      </c>
      <c r="B798" t="s">
        <v>316</v>
      </c>
      <c r="C798" t="s">
        <v>321</v>
      </c>
      <c r="D798">
        <v>23.43</v>
      </c>
    </row>
    <row r="799" spans="1:4" x14ac:dyDescent="0.25">
      <c r="C799">
        <v>744674398787</v>
      </c>
    </row>
    <row r="800" spans="1:4" x14ac:dyDescent="0.25">
      <c r="A800" s="1">
        <v>44102</v>
      </c>
      <c r="B800" t="s">
        <v>316</v>
      </c>
      <c r="C800" t="s">
        <v>321</v>
      </c>
      <c r="D800">
        <v>95.41</v>
      </c>
    </row>
    <row r="801" spans="1:4" x14ac:dyDescent="0.25">
      <c r="C801">
        <v>883483375885</v>
      </c>
    </row>
    <row r="802" spans="1:4" x14ac:dyDescent="0.25">
      <c r="A802" s="1">
        <v>44102</v>
      </c>
      <c r="B802" t="s">
        <v>316</v>
      </c>
      <c r="C802" t="s">
        <v>835</v>
      </c>
      <c r="D802">
        <v>107.03</v>
      </c>
    </row>
    <row r="803" spans="1:4" x14ac:dyDescent="0.25">
      <c r="C803" t="s">
        <v>836</v>
      </c>
    </row>
    <row r="804" spans="1:4" x14ac:dyDescent="0.25">
      <c r="C804">
        <v>883889969473</v>
      </c>
    </row>
    <row r="805" spans="1:4" x14ac:dyDescent="0.25">
      <c r="A805" s="1">
        <v>44102</v>
      </c>
      <c r="B805" t="s">
        <v>316</v>
      </c>
      <c r="C805" t="s">
        <v>517</v>
      </c>
      <c r="D805">
        <v>26.97</v>
      </c>
    </row>
    <row r="806" spans="1:4" x14ac:dyDescent="0.25">
      <c r="C806">
        <v>1052100003</v>
      </c>
    </row>
    <row r="807" spans="1:4" x14ac:dyDescent="0.25">
      <c r="A807" s="1">
        <v>44102</v>
      </c>
      <c r="B807" t="s">
        <v>316</v>
      </c>
      <c r="C807" t="s">
        <v>517</v>
      </c>
      <c r="D807">
        <v>47.95</v>
      </c>
    </row>
    <row r="808" spans="1:4" x14ac:dyDescent="0.25">
      <c r="C808">
        <v>449489954489</v>
      </c>
    </row>
    <row r="809" spans="1:4" x14ac:dyDescent="0.25">
      <c r="A809" s="1">
        <v>44102</v>
      </c>
      <c r="B809" t="s">
        <v>316</v>
      </c>
      <c r="C809" t="s">
        <v>837</v>
      </c>
      <c r="D809">
        <v>983.06</v>
      </c>
    </row>
    <row r="810" spans="1:4" x14ac:dyDescent="0.25">
      <c r="C810" t="s">
        <v>256</v>
      </c>
    </row>
    <row r="811" spans="1:4" x14ac:dyDescent="0.25">
      <c r="A811" s="1">
        <v>44102</v>
      </c>
      <c r="B811" t="s">
        <v>316</v>
      </c>
      <c r="C811" t="s">
        <v>838</v>
      </c>
      <c r="D811" s="2">
        <v>1861.48</v>
      </c>
    </row>
    <row r="812" spans="1:4" x14ac:dyDescent="0.25">
      <c r="C812" t="s">
        <v>839</v>
      </c>
    </row>
    <row r="813" spans="1:4" x14ac:dyDescent="0.25">
      <c r="C813">
        <v>435664469498</v>
      </c>
    </row>
    <row r="814" spans="1:4" x14ac:dyDescent="0.25">
      <c r="A814" s="1">
        <v>44102</v>
      </c>
      <c r="B814" t="s">
        <v>316</v>
      </c>
      <c r="C814" t="s">
        <v>840</v>
      </c>
      <c r="D814">
        <v>381.16</v>
      </c>
    </row>
    <row r="815" spans="1:4" x14ac:dyDescent="0.25">
      <c r="C815" t="s">
        <v>841</v>
      </c>
    </row>
    <row r="816" spans="1:4" x14ac:dyDescent="0.25">
      <c r="A816" s="1">
        <v>44102</v>
      </c>
      <c r="B816" t="s">
        <v>316</v>
      </c>
      <c r="C816" t="s">
        <v>321</v>
      </c>
      <c r="D816">
        <v>273.37</v>
      </c>
    </row>
    <row r="817" spans="1:4" x14ac:dyDescent="0.25">
      <c r="C817">
        <v>447869783658</v>
      </c>
    </row>
    <row r="818" spans="1:4" x14ac:dyDescent="0.25">
      <c r="A818" s="1">
        <v>44102</v>
      </c>
      <c r="B818" t="s">
        <v>316</v>
      </c>
      <c r="C818" t="s">
        <v>842</v>
      </c>
      <c r="D818">
        <v>540.94000000000005</v>
      </c>
    </row>
    <row r="819" spans="1:4" x14ac:dyDescent="0.25">
      <c r="C819">
        <v>693744344933</v>
      </c>
    </row>
    <row r="820" spans="1:4" x14ac:dyDescent="0.25">
      <c r="A820" s="1">
        <v>44102</v>
      </c>
      <c r="B820" t="s">
        <v>316</v>
      </c>
      <c r="C820" t="s">
        <v>843</v>
      </c>
      <c r="D820">
        <v>92.69</v>
      </c>
    </row>
    <row r="821" spans="1:4" x14ac:dyDescent="0.25">
      <c r="C821">
        <v>848756377443</v>
      </c>
    </row>
    <row r="822" spans="1:4" x14ac:dyDescent="0.25">
      <c r="A822" s="1">
        <v>44102</v>
      </c>
      <c r="B822" t="s">
        <v>316</v>
      </c>
      <c r="C822" t="s">
        <v>843</v>
      </c>
      <c r="D822">
        <v>75.819999999999993</v>
      </c>
    </row>
    <row r="823" spans="1:4" x14ac:dyDescent="0.25">
      <c r="C823">
        <v>596664887347</v>
      </c>
    </row>
    <row r="824" spans="1:4" x14ac:dyDescent="0.25">
      <c r="A824" s="1">
        <v>44102</v>
      </c>
      <c r="B824" t="s">
        <v>316</v>
      </c>
      <c r="C824" t="s">
        <v>741</v>
      </c>
      <c r="D824">
        <v>528.4</v>
      </c>
    </row>
    <row r="825" spans="1:4" x14ac:dyDescent="0.25">
      <c r="C825">
        <v>977936496796</v>
      </c>
    </row>
    <row r="826" spans="1:4" x14ac:dyDescent="0.25">
      <c r="A826" s="1">
        <v>44102</v>
      </c>
      <c r="B826" t="s">
        <v>316</v>
      </c>
      <c r="C826" t="s">
        <v>844</v>
      </c>
      <c r="D826">
        <v>116.55</v>
      </c>
    </row>
    <row r="827" spans="1:4" x14ac:dyDescent="0.25">
      <c r="A827" s="1">
        <v>44102</v>
      </c>
      <c r="B827" t="s">
        <v>316</v>
      </c>
      <c r="C827" t="s">
        <v>845</v>
      </c>
      <c r="D827">
        <v>85.49</v>
      </c>
    </row>
    <row r="828" spans="1:4" x14ac:dyDescent="0.25">
      <c r="A828" s="1">
        <v>44102</v>
      </c>
      <c r="B828" t="s">
        <v>316</v>
      </c>
      <c r="C828" t="s">
        <v>741</v>
      </c>
      <c r="D828">
        <v>25.99</v>
      </c>
    </row>
    <row r="829" spans="1:4" x14ac:dyDescent="0.25">
      <c r="C829">
        <v>435339876859</v>
      </c>
    </row>
    <row r="830" spans="1:4" x14ac:dyDescent="0.25">
      <c r="A830" s="1">
        <v>44102</v>
      </c>
      <c r="B830" t="s">
        <v>316</v>
      </c>
      <c r="C830" t="s">
        <v>846</v>
      </c>
      <c r="D830">
        <v>704.88</v>
      </c>
    </row>
    <row r="831" spans="1:4" x14ac:dyDescent="0.25">
      <c r="C831" t="s">
        <v>847</v>
      </c>
    </row>
    <row r="832" spans="1:4" x14ac:dyDescent="0.25">
      <c r="A832" s="1">
        <v>44102</v>
      </c>
      <c r="B832" t="s">
        <v>316</v>
      </c>
      <c r="C832" t="s">
        <v>52</v>
      </c>
      <c r="D832">
        <v>5</v>
      </c>
    </row>
    <row r="833" spans="1:4" x14ac:dyDescent="0.25">
      <c r="C833" t="s">
        <v>848</v>
      </c>
    </row>
    <row r="834" spans="1:4" x14ac:dyDescent="0.25">
      <c r="A834" s="1">
        <v>44102</v>
      </c>
      <c r="B834" t="s">
        <v>316</v>
      </c>
      <c r="C834" t="s">
        <v>52</v>
      </c>
      <c r="D834">
        <v>128.63</v>
      </c>
    </row>
    <row r="835" spans="1:4" x14ac:dyDescent="0.25">
      <c r="C835">
        <v>585669745656</v>
      </c>
    </row>
    <row r="836" spans="1:4" x14ac:dyDescent="0.25">
      <c r="A836" s="1">
        <v>44102</v>
      </c>
      <c r="B836" t="s">
        <v>316</v>
      </c>
      <c r="C836" t="s">
        <v>849</v>
      </c>
      <c r="D836">
        <v>101.64</v>
      </c>
    </row>
    <row r="837" spans="1:4" x14ac:dyDescent="0.25">
      <c r="C837">
        <v>473848684457</v>
      </c>
    </row>
    <row r="838" spans="1:4" x14ac:dyDescent="0.25">
      <c r="A838" s="1">
        <v>44102</v>
      </c>
      <c r="B838" t="s">
        <v>316</v>
      </c>
      <c r="C838" t="s">
        <v>850</v>
      </c>
      <c r="D838">
        <v>616.70000000000005</v>
      </c>
    </row>
    <row r="839" spans="1:4" x14ac:dyDescent="0.25">
      <c r="C839" t="s">
        <v>851</v>
      </c>
    </row>
    <row r="840" spans="1:4" x14ac:dyDescent="0.25">
      <c r="C840" t="s">
        <v>852</v>
      </c>
    </row>
    <row r="841" spans="1:4" x14ac:dyDescent="0.25">
      <c r="A841" s="1">
        <v>44102</v>
      </c>
      <c r="B841" t="s">
        <v>316</v>
      </c>
      <c r="C841" t="s">
        <v>853</v>
      </c>
      <c r="D841">
        <v>302.69</v>
      </c>
    </row>
    <row r="842" spans="1:4" x14ac:dyDescent="0.25">
      <c r="C842" t="s">
        <v>854</v>
      </c>
    </row>
    <row r="843" spans="1:4" x14ac:dyDescent="0.25">
      <c r="A843" s="1">
        <v>44102</v>
      </c>
      <c r="B843" t="s">
        <v>316</v>
      </c>
      <c r="C843" t="s">
        <v>52</v>
      </c>
      <c r="D843">
        <v>253.91</v>
      </c>
    </row>
    <row r="844" spans="1:4" x14ac:dyDescent="0.25">
      <c r="C844">
        <v>448437784477</v>
      </c>
    </row>
    <row r="845" spans="1:4" x14ac:dyDescent="0.25">
      <c r="A845" s="1">
        <v>44102</v>
      </c>
      <c r="B845" t="s">
        <v>316</v>
      </c>
      <c r="C845" t="s">
        <v>855</v>
      </c>
      <c r="D845">
        <v>91.26</v>
      </c>
    </row>
    <row r="846" spans="1:4" x14ac:dyDescent="0.25">
      <c r="C846">
        <v>466687673435</v>
      </c>
    </row>
    <row r="847" spans="1:4" x14ac:dyDescent="0.25">
      <c r="A847" s="1">
        <v>44102</v>
      </c>
      <c r="B847" t="s">
        <v>316</v>
      </c>
      <c r="C847" t="s">
        <v>856</v>
      </c>
      <c r="D847">
        <v>55.93</v>
      </c>
    </row>
    <row r="848" spans="1:4" x14ac:dyDescent="0.25">
      <c r="C848">
        <v>454354633458</v>
      </c>
    </row>
    <row r="849" spans="1:4" x14ac:dyDescent="0.25">
      <c r="A849" s="1">
        <v>44102</v>
      </c>
      <c r="B849" t="s">
        <v>316</v>
      </c>
      <c r="C849" t="s">
        <v>857</v>
      </c>
      <c r="D849">
        <v>45.88</v>
      </c>
    </row>
    <row r="850" spans="1:4" x14ac:dyDescent="0.25">
      <c r="C850" t="s">
        <v>858</v>
      </c>
    </row>
    <row r="851" spans="1:4" x14ac:dyDescent="0.25">
      <c r="C851">
        <v>466948597584</v>
      </c>
    </row>
    <row r="852" spans="1:4" x14ac:dyDescent="0.25">
      <c r="A852" s="1">
        <v>44102</v>
      </c>
      <c r="B852" t="s">
        <v>316</v>
      </c>
      <c r="C852" t="s">
        <v>859</v>
      </c>
      <c r="D852">
        <v>423.22</v>
      </c>
    </row>
    <row r="853" spans="1:4" x14ac:dyDescent="0.25">
      <c r="C853" t="s">
        <v>860</v>
      </c>
    </row>
    <row r="854" spans="1:4" x14ac:dyDescent="0.25">
      <c r="C854" t="s">
        <v>861</v>
      </c>
    </row>
    <row r="855" spans="1:4" x14ac:dyDescent="0.25">
      <c r="C855">
        <v>998356684863</v>
      </c>
    </row>
    <row r="856" spans="1:4" x14ac:dyDescent="0.25">
      <c r="A856" s="1">
        <v>44102</v>
      </c>
      <c r="B856" t="s">
        <v>316</v>
      </c>
      <c r="C856" t="s">
        <v>862</v>
      </c>
      <c r="D856">
        <v>643.51</v>
      </c>
    </row>
    <row r="857" spans="1:4" x14ac:dyDescent="0.25">
      <c r="C857" t="s">
        <v>863</v>
      </c>
    </row>
    <row r="858" spans="1:4" x14ac:dyDescent="0.25">
      <c r="C858" t="s">
        <v>864</v>
      </c>
    </row>
    <row r="859" spans="1:4" x14ac:dyDescent="0.25">
      <c r="C859">
        <v>453864654655</v>
      </c>
    </row>
    <row r="860" spans="1:4" x14ac:dyDescent="0.25">
      <c r="A860" s="1">
        <v>44102</v>
      </c>
      <c r="B860" t="s">
        <v>316</v>
      </c>
      <c r="C860" t="s">
        <v>865</v>
      </c>
      <c r="D860">
        <v>749.95</v>
      </c>
    </row>
    <row r="861" spans="1:4" x14ac:dyDescent="0.25">
      <c r="C861" t="s">
        <v>866</v>
      </c>
    </row>
    <row r="862" spans="1:4" x14ac:dyDescent="0.25">
      <c r="C862" t="s">
        <v>867</v>
      </c>
    </row>
    <row r="863" spans="1:4" x14ac:dyDescent="0.25">
      <c r="C863" t="s">
        <v>868</v>
      </c>
    </row>
    <row r="864" spans="1:4" x14ac:dyDescent="0.25">
      <c r="C864">
        <v>567355939697</v>
      </c>
    </row>
    <row r="865" spans="1:4" x14ac:dyDescent="0.25">
      <c r="A865" s="1">
        <v>44102</v>
      </c>
      <c r="B865" t="s">
        <v>316</v>
      </c>
      <c r="C865" t="s">
        <v>865</v>
      </c>
      <c r="D865">
        <v>190.14</v>
      </c>
    </row>
    <row r="866" spans="1:4" x14ac:dyDescent="0.25">
      <c r="C866" t="s">
        <v>866</v>
      </c>
    </row>
    <row r="867" spans="1:4" x14ac:dyDescent="0.25">
      <c r="C867" t="s">
        <v>869</v>
      </c>
    </row>
    <row r="868" spans="1:4" x14ac:dyDescent="0.25">
      <c r="C868" t="s">
        <v>870</v>
      </c>
    </row>
    <row r="869" spans="1:4" x14ac:dyDescent="0.25">
      <c r="A869" s="1">
        <v>44102</v>
      </c>
      <c r="B869" t="s">
        <v>316</v>
      </c>
      <c r="C869" t="s">
        <v>871</v>
      </c>
      <c r="D869">
        <v>77.989999999999995</v>
      </c>
    </row>
    <row r="870" spans="1:4" x14ac:dyDescent="0.25">
      <c r="C870" t="s">
        <v>872</v>
      </c>
    </row>
    <row r="871" spans="1:4" x14ac:dyDescent="0.25">
      <c r="C871" t="s">
        <v>873</v>
      </c>
    </row>
    <row r="872" spans="1:4" x14ac:dyDescent="0.25">
      <c r="C872" t="s">
        <v>874</v>
      </c>
    </row>
    <row r="873" spans="1:4" x14ac:dyDescent="0.25">
      <c r="A873" s="1">
        <v>44102</v>
      </c>
      <c r="B873" t="s">
        <v>316</v>
      </c>
      <c r="C873" t="s">
        <v>875</v>
      </c>
      <c r="D873">
        <v>345.75</v>
      </c>
    </row>
    <row r="874" spans="1:4" x14ac:dyDescent="0.25">
      <c r="A874" s="1">
        <v>44102</v>
      </c>
      <c r="B874" t="s">
        <v>316</v>
      </c>
      <c r="C874" t="s">
        <v>876</v>
      </c>
      <c r="D874">
        <v>34.700000000000003</v>
      </c>
    </row>
    <row r="875" spans="1:4" x14ac:dyDescent="0.25">
      <c r="C875">
        <v>758767773557</v>
      </c>
    </row>
    <row r="876" spans="1:4" x14ac:dyDescent="0.25">
      <c r="A876" s="1">
        <v>44102</v>
      </c>
      <c r="B876" t="s">
        <v>316</v>
      </c>
      <c r="C876" t="s">
        <v>321</v>
      </c>
      <c r="D876">
        <v>377.13</v>
      </c>
    </row>
    <row r="877" spans="1:4" x14ac:dyDescent="0.25">
      <c r="C877" t="s">
        <v>877</v>
      </c>
    </row>
    <row r="878" spans="1:4" x14ac:dyDescent="0.25">
      <c r="A878" s="1">
        <v>44102</v>
      </c>
      <c r="B878" t="s">
        <v>316</v>
      </c>
      <c r="C878" t="s">
        <v>878</v>
      </c>
      <c r="D878">
        <v>51.98</v>
      </c>
    </row>
    <row r="879" spans="1:4" x14ac:dyDescent="0.25">
      <c r="A879" s="1">
        <v>44102</v>
      </c>
      <c r="B879" t="s">
        <v>316</v>
      </c>
      <c r="C879" t="s">
        <v>321</v>
      </c>
      <c r="D879">
        <v>99.93</v>
      </c>
    </row>
    <row r="880" spans="1:4" x14ac:dyDescent="0.25">
      <c r="C880">
        <v>638977577938</v>
      </c>
    </row>
    <row r="881" spans="1:4" x14ac:dyDescent="0.25">
      <c r="A881" s="1">
        <v>44102</v>
      </c>
      <c r="B881" t="s">
        <v>316</v>
      </c>
      <c r="C881" t="s">
        <v>321</v>
      </c>
      <c r="D881">
        <v>374.28</v>
      </c>
    </row>
    <row r="882" spans="1:4" x14ac:dyDescent="0.25">
      <c r="C882">
        <v>745535644534</v>
      </c>
    </row>
    <row r="883" spans="1:4" x14ac:dyDescent="0.25">
      <c r="A883" s="1">
        <v>44102</v>
      </c>
      <c r="B883" t="s">
        <v>316</v>
      </c>
      <c r="C883" t="s">
        <v>321</v>
      </c>
      <c r="D883">
        <v>20.68</v>
      </c>
    </row>
    <row r="884" spans="1:4" x14ac:dyDescent="0.25">
      <c r="A884" s="1">
        <v>44109</v>
      </c>
      <c r="B884" t="s">
        <v>879</v>
      </c>
      <c r="C884" t="s">
        <v>880</v>
      </c>
      <c r="D884" s="2">
        <v>9000</v>
      </c>
    </row>
    <row r="885" spans="1:4" x14ac:dyDescent="0.25">
      <c r="C885" t="s">
        <v>881</v>
      </c>
    </row>
    <row r="886" spans="1:4" x14ac:dyDescent="0.25">
      <c r="A886" s="1">
        <v>44131</v>
      </c>
      <c r="B886" t="s">
        <v>882</v>
      </c>
      <c r="C886" t="s">
        <v>883</v>
      </c>
      <c r="D886">
        <v>190</v>
      </c>
    </row>
    <row r="887" spans="1:4" x14ac:dyDescent="0.25">
      <c r="C887" t="s">
        <v>884</v>
      </c>
    </row>
    <row r="888" spans="1:4" x14ac:dyDescent="0.25">
      <c r="A888" s="1">
        <v>44131</v>
      </c>
      <c r="B888" t="s">
        <v>281</v>
      </c>
      <c r="C888" t="s">
        <v>70</v>
      </c>
      <c r="D888" s="2">
        <v>6358</v>
      </c>
    </row>
    <row r="889" spans="1:4" x14ac:dyDescent="0.25">
      <c r="A889" s="1">
        <v>44111</v>
      </c>
      <c r="B889" t="s">
        <v>585</v>
      </c>
      <c r="C889" t="s">
        <v>885</v>
      </c>
      <c r="D889">
        <v>172</v>
      </c>
    </row>
    <row r="890" spans="1:4" x14ac:dyDescent="0.25">
      <c r="C890" t="s">
        <v>886</v>
      </c>
    </row>
    <row r="891" spans="1:4" x14ac:dyDescent="0.25">
      <c r="A891" s="1">
        <v>44111</v>
      </c>
      <c r="B891" t="s">
        <v>887</v>
      </c>
      <c r="C891" t="s">
        <v>888</v>
      </c>
      <c r="D891" s="2">
        <v>2250</v>
      </c>
    </row>
    <row r="892" spans="1:4" x14ac:dyDescent="0.25">
      <c r="A892" s="1">
        <v>44111</v>
      </c>
      <c r="B892" t="s">
        <v>117</v>
      </c>
      <c r="C892" t="s">
        <v>338</v>
      </c>
      <c r="D892">
        <v>325.5</v>
      </c>
    </row>
    <row r="893" spans="1:4" x14ac:dyDescent="0.25">
      <c r="A893" s="1">
        <v>44111</v>
      </c>
      <c r="B893" t="s">
        <v>528</v>
      </c>
      <c r="C893" t="s">
        <v>70</v>
      </c>
      <c r="D893" s="2">
        <v>2786</v>
      </c>
    </row>
    <row r="894" spans="1:4" x14ac:dyDescent="0.25">
      <c r="A894" s="1">
        <v>44111</v>
      </c>
      <c r="B894" t="s">
        <v>528</v>
      </c>
      <c r="C894" t="s">
        <v>70</v>
      </c>
      <c r="D894" s="2">
        <v>5000</v>
      </c>
    </row>
    <row r="895" spans="1:4" x14ac:dyDescent="0.25">
      <c r="A895" s="1">
        <v>44111</v>
      </c>
      <c r="B895" t="s">
        <v>889</v>
      </c>
      <c r="C895" t="s">
        <v>890</v>
      </c>
      <c r="D895" s="2">
        <v>2050</v>
      </c>
    </row>
    <row r="896" spans="1:4" x14ac:dyDescent="0.25">
      <c r="C896" t="s">
        <v>891</v>
      </c>
    </row>
    <row r="897" spans="1:4" x14ac:dyDescent="0.25">
      <c r="C897" t="s">
        <v>892</v>
      </c>
    </row>
    <row r="898" spans="1:4" x14ac:dyDescent="0.25">
      <c r="C898" t="s">
        <v>893</v>
      </c>
    </row>
    <row r="899" spans="1:4" x14ac:dyDescent="0.25">
      <c r="A899" s="1">
        <v>44111</v>
      </c>
      <c r="B899" t="s">
        <v>894</v>
      </c>
      <c r="C899" t="s">
        <v>895</v>
      </c>
      <c r="D899">
        <v>237.74</v>
      </c>
    </row>
    <row r="900" spans="1:4" x14ac:dyDescent="0.25">
      <c r="C900" t="s">
        <v>896</v>
      </c>
    </row>
    <row r="901" spans="1:4" x14ac:dyDescent="0.25">
      <c r="C901" t="s">
        <v>897</v>
      </c>
    </row>
    <row r="902" spans="1:4" x14ac:dyDescent="0.25">
      <c r="A902" s="1">
        <v>44111</v>
      </c>
      <c r="B902" t="s">
        <v>898</v>
      </c>
      <c r="C902" t="s">
        <v>899</v>
      </c>
      <c r="D902">
        <v>180</v>
      </c>
    </row>
    <row r="903" spans="1:4" x14ac:dyDescent="0.25">
      <c r="A903" s="1">
        <v>44111</v>
      </c>
      <c r="B903" t="s">
        <v>900</v>
      </c>
      <c r="C903" t="s">
        <v>901</v>
      </c>
      <c r="D903">
        <v>407.39</v>
      </c>
    </row>
    <row r="904" spans="1:4" x14ac:dyDescent="0.25">
      <c r="A904" s="1">
        <v>44111</v>
      </c>
      <c r="B904" t="s">
        <v>902</v>
      </c>
      <c r="C904" t="s">
        <v>903</v>
      </c>
      <c r="D904">
        <v>118.38</v>
      </c>
    </row>
    <row r="905" spans="1:4" x14ac:dyDescent="0.25">
      <c r="A905" s="1">
        <v>44111</v>
      </c>
      <c r="B905" t="s">
        <v>904</v>
      </c>
      <c r="C905" t="s">
        <v>905</v>
      </c>
      <c r="D905" s="2">
        <v>2500</v>
      </c>
    </row>
    <row r="906" spans="1:4" x14ac:dyDescent="0.25">
      <c r="C906" t="s">
        <v>906</v>
      </c>
    </row>
    <row r="907" spans="1:4" x14ac:dyDescent="0.25">
      <c r="C907" t="s">
        <v>907</v>
      </c>
    </row>
    <row r="908" spans="1:4" x14ac:dyDescent="0.25">
      <c r="A908" s="1">
        <v>44111</v>
      </c>
      <c r="B908" t="s">
        <v>6</v>
      </c>
      <c r="C908" t="s">
        <v>908</v>
      </c>
      <c r="D908">
        <v>89.8</v>
      </c>
    </row>
    <row r="909" spans="1:4" x14ac:dyDescent="0.25">
      <c r="C909" t="s">
        <v>909</v>
      </c>
    </row>
    <row r="910" spans="1:4" x14ac:dyDescent="0.25">
      <c r="C910" t="s">
        <v>910</v>
      </c>
    </row>
    <row r="911" spans="1:4" x14ac:dyDescent="0.25">
      <c r="A911" s="1">
        <v>44111</v>
      </c>
      <c r="B911" t="s">
        <v>6</v>
      </c>
      <c r="C911" t="s">
        <v>911</v>
      </c>
      <c r="D911">
        <v>9.99</v>
      </c>
    </row>
    <row r="912" spans="1:4" x14ac:dyDescent="0.25">
      <c r="A912" s="1">
        <v>44111</v>
      </c>
      <c r="B912" t="s">
        <v>119</v>
      </c>
      <c r="C912" t="s">
        <v>185</v>
      </c>
      <c r="D912">
        <v>17.989999999999998</v>
      </c>
    </row>
    <row r="913" spans="1:4" x14ac:dyDescent="0.25">
      <c r="A913" s="1">
        <v>44111</v>
      </c>
      <c r="B913" t="s">
        <v>119</v>
      </c>
      <c r="C913" t="s">
        <v>47</v>
      </c>
      <c r="D913">
        <v>40.49</v>
      </c>
    </row>
    <row r="914" spans="1:4" x14ac:dyDescent="0.25">
      <c r="A914" s="1">
        <v>44111</v>
      </c>
      <c r="B914" t="s">
        <v>119</v>
      </c>
      <c r="C914" t="s">
        <v>912</v>
      </c>
      <c r="D914">
        <v>70.430000000000007</v>
      </c>
    </row>
    <row r="915" spans="1:4" x14ac:dyDescent="0.25">
      <c r="A915" s="1">
        <v>44111</v>
      </c>
      <c r="B915" t="s">
        <v>119</v>
      </c>
      <c r="C915" t="s">
        <v>913</v>
      </c>
      <c r="D915">
        <v>28.49</v>
      </c>
    </row>
    <row r="916" spans="1:4" x14ac:dyDescent="0.25">
      <c r="C916" t="s">
        <v>914</v>
      </c>
    </row>
    <row r="917" spans="1:4" x14ac:dyDescent="0.25">
      <c r="A917" s="1">
        <v>44111</v>
      </c>
      <c r="B917" t="s">
        <v>119</v>
      </c>
      <c r="C917" t="s">
        <v>915</v>
      </c>
      <c r="D917">
        <v>37.24</v>
      </c>
    </row>
    <row r="918" spans="1:4" x14ac:dyDescent="0.25">
      <c r="C918" t="s">
        <v>916</v>
      </c>
    </row>
    <row r="919" spans="1:4" x14ac:dyDescent="0.25">
      <c r="A919" s="1">
        <v>44111</v>
      </c>
      <c r="B919" t="s">
        <v>119</v>
      </c>
      <c r="C919" t="s">
        <v>917</v>
      </c>
      <c r="D919">
        <v>33.47</v>
      </c>
    </row>
    <row r="920" spans="1:4" x14ac:dyDescent="0.25">
      <c r="C920" t="s">
        <v>918</v>
      </c>
    </row>
    <row r="921" spans="1:4" x14ac:dyDescent="0.25">
      <c r="A921" s="1">
        <v>44111</v>
      </c>
      <c r="B921" t="s">
        <v>119</v>
      </c>
      <c r="C921" t="s">
        <v>282</v>
      </c>
      <c r="D921">
        <v>21.74</v>
      </c>
    </row>
    <row r="922" spans="1:4" x14ac:dyDescent="0.25">
      <c r="A922" s="1">
        <v>44111</v>
      </c>
      <c r="B922" t="s">
        <v>119</v>
      </c>
      <c r="C922" t="s">
        <v>120</v>
      </c>
      <c r="D922">
        <v>106.99</v>
      </c>
    </row>
    <row r="923" spans="1:4" x14ac:dyDescent="0.25">
      <c r="A923" s="1">
        <v>44111</v>
      </c>
      <c r="B923" t="s">
        <v>197</v>
      </c>
      <c r="C923" t="s">
        <v>919</v>
      </c>
      <c r="D923">
        <v>22.5</v>
      </c>
    </row>
    <row r="924" spans="1:4" x14ac:dyDescent="0.25">
      <c r="A924" s="1">
        <v>44111</v>
      </c>
      <c r="B924" t="s">
        <v>617</v>
      </c>
      <c r="C924" t="s">
        <v>920</v>
      </c>
      <c r="D924" s="2">
        <v>2950</v>
      </c>
    </row>
    <row r="925" spans="1:4" x14ac:dyDescent="0.25">
      <c r="C925" t="s">
        <v>921</v>
      </c>
    </row>
    <row r="926" spans="1:4" x14ac:dyDescent="0.25">
      <c r="A926" s="1">
        <v>44111</v>
      </c>
      <c r="B926" t="s">
        <v>922</v>
      </c>
      <c r="C926" t="s">
        <v>68</v>
      </c>
      <c r="D926">
        <v>105</v>
      </c>
    </row>
    <row r="927" spans="1:4" x14ac:dyDescent="0.25">
      <c r="A927" s="1">
        <v>44111</v>
      </c>
      <c r="B927" t="s">
        <v>124</v>
      </c>
      <c r="C927" t="s">
        <v>47</v>
      </c>
      <c r="D927">
        <v>23.78</v>
      </c>
    </row>
    <row r="928" spans="1:4" x14ac:dyDescent="0.25">
      <c r="A928" s="1">
        <v>44111</v>
      </c>
      <c r="B928" t="s">
        <v>124</v>
      </c>
      <c r="C928" t="s">
        <v>47</v>
      </c>
      <c r="D928">
        <v>21.5</v>
      </c>
    </row>
    <row r="929" spans="1:4" x14ac:dyDescent="0.25">
      <c r="A929" s="1">
        <v>44111</v>
      </c>
      <c r="B929" t="s">
        <v>13</v>
      </c>
      <c r="C929" t="s">
        <v>923</v>
      </c>
      <c r="D929">
        <v>71.66</v>
      </c>
    </row>
    <row r="930" spans="1:4" x14ac:dyDescent="0.25">
      <c r="A930" s="1">
        <v>44111</v>
      </c>
      <c r="B930" t="s">
        <v>619</v>
      </c>
      <c r="C930" t="s">
        <v>924</v>
      </c>
      <c r="D930" s="2">
        <v>3200</v>
      </c>
    </row>
    <row r="931" spans="1:4" x14ac:dyDescent="0.25">
      <c r="C931" t="s">
        <v>925</v>
      </c>
    </row>
    <row r="932" spans="1:4" x14ac:dyDescent="0.25">
      <c r="C932" t="s">
        <v>926</v>
      </c>
    </row>
    <row r="933" spans="1:4" x14ac:dyDescent="0.25">
      <c r="C933" t="s">
        <v>927</v>
      </c>
    </row>
    <row r="934" spans="1:4" x14ac:dyDescent="0.25">
      <c r="A934" s="1">
        <v>44111</v>
      </c>
      <c r="B934" t="s">
        <v>125</v>
      </c>
      <c r="C934" t="s">
        <v>499</v>
      </c>
      <c r="D934">
        <v>910.74</v>
      </c>
    </row>
    <row r="935" spans="1:4" x14ac:dyDescent="0.25">
      <c r="C935" t="s">
        <v>928</v>
      </c>
    </row>
    <row r="936" spans="1:4" x14ac:dyDescent="0.25">
      <c r="C936" t="s">
        <v>929</v>
      </c>
    </row>
    <row r="937" spans="1:4" x14ac:dyDescent="0.25">
      <c r="C937" t="s">
        <v>930</v>
      </c>
    </row>
    <row r="938" spans="1:4" x14ac:dyDescent="0.25">
      <c r="C938" t="s">
        <v>931</v>
      </c>
    </row>
    <row r="939" spans="1:4" x14ac:dyDescent="0.25">
      <c r="A939" s="1">
        <v>44111</v>
      </c>
      <c r="B939" t="s">
        <v>932</v>
      </c>
      <c r="C939" t="s">
        <v>933</v>
      </c>
      <c r="D939">
        <v>17</v>
      </c>
    </row>
    <row r="940" spans="1:4" x14ac:dyDescent="0.25">
      <c r="C940" t="s">
        <v>934</v>
      </c>
    </row>
    <row r="941" spans="1:4" x14ac:dyDescent="0.25">
      <c r="C941" t="s">
        <v>935</v>
      </c>
    </row>
    <row r="942" spans="1:4" x14ac:dyDescent="0.25">
      <c r="A942" s="1">
        <v>44111</v>
      </c>
      <c r="B942" t="s">
        <v>26</v>
      </c>
      <c r="C942" t="s">
        <v>28</v>
      </c>
      <c r="D942">
        <v>62</v>
      </c>
    </row>
    <row r="943" spans="1:4" x14ac:dyDescent="0.25">
      <c r="C943" t="s">
        <v>936</v>
      </c>
    </row>
    <row r="944" spans="1:4" x14ac:dyDescent="0.25">
      <c r="A944" s="1">
        <v>44111</v>
      </c>
      <c r="B944" t="s">
        <v>26</v>
      </c>
      <c r="C944" t="s">
        <v>937</v>
      </c>
      <c r="D944">
        <v>42.75</v>
      </c>
    </row>
    <row r="945" spans="1:4" x14ac:dyDescent="0.25">
      <c r="A945" s="1">
        <v>44111</v>
      </c>
      <c r="B945" t="s">
        <v>26</v>
      </c>
      <c r="C945" t="s">
        <v>27</v>
      </c>
      <c r="D945">
        <v>63.75</v>
      </c>
    </row>
    <row r="946" spans="1:4" x14ac:dyDescent="0.25">
      <c r="A946" s="1">
        <v>44111</v>
      </c>
      <c r="B946" t="s">
        <v>26</v>
      </c>
      <c r="C946" t="s">
        <v>27</v>
      </c>
      <c r="D946">
        <v>63.75</v>
      </c>
    </row>
    <row r="947" spans="1:4" x14ac:dyDescent="0.25">
      <c r="A947" s="1">
        <v>44111</v>
      </c>
      <c r="B947" t="s">
        <v>938</v>
      </c>
      <c r="C947" t="s">
        <v>939</v>
      </c>
      <c r="D947">
        <v>233.12</v>
      </c>
    </row>
    <row r="948" spans="1:4" x14ac:dyDescent="0.25">
      <c r="A948" s="1">
        <v>44111</v>
      </c>
      <c r="B948" t="s">
        <v>940</v>
      </c>
      <c r="C948" t="s">
        <v>941</v>
      </c>
      <c r="D948">
        <v>655.6</v>
      </c>
    </row>
    <row r="949" spans="1:4" x14ac:dyDescent="0.25">
      <c r="A949" s="1">
        <v>44111</v>
      </c>
      <c r="B949" t="s">
        <v>940</v>
      </c>
      <c r="C949" t="s">
        <v>941</v>
      </c>
      <c r="D949">
        <v>767.69</v>
      </c>
    </row>
    <row r="950" spans="1:4" x14ac:dyDescent="0.25">
      <c r="A950" s="1">
        <v>44111</v>
      </c>
      <c r="B950" t="s">
        <v>31</v>
      </c>
      <c r="C950" t="s">
        <v>942</v>
      </c>
      <c r="D950" s="2">
        <v>2041.94</v>
      </c>
    </row>
    <row r="951" spans="1:4" x14ac:dyDescent="0.25">
      <c r="C951" t="s">
        <v>943</v>
      </c>
    </row>
    <row r="952" spans="1:4" x14ac:dyDescent="0.25">
      <c r="A952" s="1">
        <v>44111</v>
      </c>
      <c r="B952" t="s">
        <v>748</v>
      </c>
      <c r="C952" t="s">
        <v>944</v>
      </c>
      <c r="D952" s="2">
        <v>5500</v>
      </c>
    </row>
    <row r="953" spans="1:4" x14ac:dyDescent="0.25">
      <c r="A953" s="1">
        <v>44111</v>
      </c>
      <c r="B953" t="s">
        <v>133</v>
      </c>
      <c r="C953" t="s">
        <v>47</v>
      </c>
      <c r="D953">
        <v>448.5</v>
      </c>
    </row>
    <row r="954" spans="1:4" x14ac:dyDescent="0.25">
      <c r="A954" s="1">
        <v>44111</v>
      </c>
      <c r="B954" t="s">
        <v>33</v>
      </c>
      <c r="C954" t="s">
        <v>945</v>
      </c>
      <c r="D954">
        <v>500</v>
      </c>
    </row>
    <row r="955" spans="1:4" x14ac:dyDescent="0.25">
      <c r="C955" t="s">
        <v>946</v>
      </c>
    </row>
    <row r="956" spans="1:4" x14ac:dyDescent="0.25">
      <c r="C956" t="s">
        <v>947</v>
      </c>
    </row>
    <row r="957" spans="1:4" x14ac:dyDescent="0.25">
      <c r="C957" t="s">
        <v>948</v>
      </c>
    </row>
    <row r="958" spans="1:4" x14ac:dyDescent="0.25">
      <c r="C958" t="s">
        <v>949</v>
      </c>
    </row>
    <row r="959" spans="1:4" x14ac:dyDescent="0.25">
      <c r="A959" s="1">
        <v>44111</v>
      </c>
      <c r="B959" t="s">
        <v>33</v>
      </c>
      <c r="C959" t="s">
        <v>950</v>
      </c>
      <c r="D959">
        <v>500</v>
      </c>
    </row>
    <row r="960" spans="1:4" x14ac:dyDescent="0.25">
      <c r="C960" t="s">
        <v>951</v>
      </c>
    </row>
    <row r="961" spans="1:4" x14ac:dyDescent="0.25">
      <c r="C961" t="s">
        <v>947</v>
      </c>
    </row>
    <row r="962" spans="1:4" x14ac:dyDescent="0.25">
      <c r="C962" t="s">
        <v>948</v>
      </c>
    </row>
    <row r="963" spans="1:4" x14ac:dyDescent="0.25">
      <c r="C963" t="s">
        <v>952</v>
      </c>
    </row>
    <row r="964" spans="1:4" x14ac:dyDescent="0.25">
      <c r="A964" s="1">
        <v>44111</v>
      </c>
      <c r="B964" t="s">
        <v>566</v>
      </c>
      <c r="C964" t="s">
        <v>953</v>
      </c>
      <c r="D964">
        <v>45</v>
      </c>
    </row>
    <row r="965" spans="1:4" x14ac:dyDescent="0.25">
      <c r="A965" s="1">
        <v>44111</v>
      </c>
      <c r="B965" t="s">
        <v>566</v>
      </c>
      <c r="C965" t="s">
        <v>954</v>
      </c>
      <c r="D965">
        <v>110</v>
      </c>
    </row>
    <row r="966" spans="1:4" x14ac:dyDescent="0.25">
      <c r="A966" s="1">
        <v>44111</v>
      </c>
      <c r="B966" t="s">
        <v>566</v>
      </c>
      <c r="C966" t="s">
        <v>955</v>
      </c>
      <c r="D966" s="2">
        <v>1400</v>
      </c>
    </row>
    <row r="967" spans="1:4" x14ac:dyDescent="0.25">
      <c r="A967" s="1">
        <v>44111</v>
      </c>
      <c r="B967" t="s">
        <v>142</v>
      </c>
      <c r="C967" t="s">
        <v>47</v>
      </c>
      <c r="D967" s="2">
        <v>5262.14</v>
      </c>
    </row>
    <row r="968" spans="1:4" x14ac:dyDescent="0.25">
      <c r="A968" s="1">
        <v>44111</v>
      </c>
      <c r="B968" t="s">
        <v>37</v>
      </c>
      <c r="C968" t="s">
        <v>956</v>
      </c>
      <c r="D968" s="2">
        <v>3731.75</v>
      </c>
    </row>
    <row r="969" spans="1:4" x14ac:dyDescent="0.25">
      <c r="C969" t="s">
        <v>957</v>
      </c>
    </row>
    <row r="970" spans="1:4" x14ac:dyDescent="0.25">
      <c r="A970" s="1">
        <v>44111</v>
      </c>
      <c r="B970" t="s">
        <v>37</v>
      </c>
      <c r="C970" t="s">
        <v>956</v>
      </c>
      <c r="D970">
        <v>315.77</v>
      </c>
    </row>
    <row r="971" spans="1:4" x14ac:dyDescent="0.25">
      <c r="C971" t="s">
        <v>957</v>
      </c>
    </row>
    <row r="972" spans="1:4" x14ac:dyDescent="0.25">
      <c r="A972" s="1">
        <v>44111</v>
      </c>
      <c r="B972" t="s">
        <v>386</v>
      </c>
      <c r="C972" t="s">
        <v>598</v>
      </c>
      <c r="D972">
        <v>250</v>
      </c>
    </row>
    <row r="973" spans="1:4" x14ac:dyDescent="0.25">
      <c r="A973" s="1">
        <v>44111</v>
      </c>
      <c r="B973" t="s">
        <v>758</v>
      </c>
      <c r="C973" t="s">
        <v>958</v>
      </c>
      <c r="D973">
        <v>755</v>
      </c>
    </row>
    <row r="974" spans="1:4" x14ac:dyDescent="0.25">
      <c r="A974" s="1">
        <v>44111</v>
      </c>
      <c r="B974" t="s">
        <v>758</v>
      </c>
      <c r="C974" t="s">
        <v>959</v>
      </c>
      <c r="D974" s="2">
        <v>1031.5</v>
      </c>
    </row>
    <row r="975" spans="1:4" x14ac:dyDescent="0.25">
      <c r="A975" s="1">
        <v>44111</v>
      </c>
      <c r="B975" t="s">
        <v>143</v>
      </c>
      <c r="C975" t="s">
        <v>47</v>
      </c>
      <c r="D975">
        <v>44.97</v>
      </c>
    </row>
    <row r="976" spans="1:4" x14ac:dyDescent="0.25">
      <c r="A976" s="1">
        <v>44111</v>
      </c>
      <c r="B976" t="s">
        <v>770</v>
      </c>
      <c r="C976" t="s">
        <v>825</v>
      </c>
      <c r="D976">
        <v>460</v>
      </c>
    </row>
    <row r="977" spans="1:4" x14ac:dyDescent="0.25">
      <c r="C977" t="s">
        <v>960</v>
      </c>
    </row>
    <row r="978" spans="1:4" x14ac:dyDescent="0.25">
      <c r="A978" s="1">
        <v>44111</v>
      </c>
      <c r="B978" t="s">
        <v>144</v>
      </c>
      <c r="C978" t="s">
        <v>47</v>
      </c>
      <c r="D978" s="2">
        <v>1288</v>
      </c>
    </row>
    <row r="979" spans="1:4" x14ac:dyDescent="0.25">
      <c r="A979" s="1">
        <v>44111</v>
      </c>
      <c r="B979" t="s">
        <v>144</v>
      </c>
      <c r="C979" t="s">
        <v>47</v>
      </c>
      <c r="D979">
        <v>300</v>
      </c>
    </row>
    <row r="980" spans="1:4" x14ac:dyDescent="0.25">
      <c r="A980" s="1">
        <v>44111</v>
      </c>
      <c r="B980" t="s">
        <v>961</v>
      </c>
      <c r="C980" t="s">
        <v>962</v>
      </c>
      <c r="D980">
        <v>880</v>
      </c>
    </row>
    <row r="981" spans="1:4" x14ac:dyDescent="0.25">
      <c r="A981" s="1">
        <v>44111</v>
      </c>
      <c r="B981" t="s">
        <v>145</v>
      </c>
      <c r="C981" t="s">
        <v>47</v>
      </c>
      <c r="D981">
        <v>18</v>
      </c>
    </row>
    <row r="982" spans="1:4" x14ac:dyDescent="0.25">
      <c r="A982" s="1">
        <v>44111</v>
      </c>
      <c r="B982" t="s">
        <v>145</v>
      </c>
      <c r="C982" t="s">
        <v>47</v>
      </c>
      <c r="D982">
        <v>50</v>
      </c>
    </row>
    <row r="983" spans="1:4" x14ac:dyDescent="0.25">
      <c r="A983" s="1">
        <v>44111</v>
      </c>
      <c r="B983" t="s">
        <v>223</v>
      </c>
      <c r="C983" t="s">
        <v>963</v>
      </c>
      <c r="D983">
        <v>200</v>
      </c>
    </row>
    <row r="984" spans="1:4" x14ac:dyDescent="0.25">
      <c r="C984" t="s">
        <v>964</v>
      </c>
    </row>
    <row r="985" spans="1:4" x14ac:dyDescent="0.25">
      <c r="C985" t="s">
        <v>965</v>
      </c>
    </row>
    <row r="986" spans="1:4" x14ac:dyDescent="0.25">
      <c r="A986" s="1">
        <v>44111</v>
      </c>
      <c r="B986" t="s">
        <v>966</v>
      </c>
      <c r="C986" t="s">
        <v>967</v>
      </c>
      <c r="D986">
        <v>923.5</v>
      </c>
    </row>
    <row r="987" spans="1:4" x14ac:dyDescent="0.25">
      <c r="A987" s="1">
        <v>44111</v>
      </c>
      <c r="B987" t="s">
        <v>968</v>
      </c>
      <c r="C987" t="s">
        <v>969</v>
      </c>
      <c r="D987">
        <v>49</v>
      </c>
    </row>
    <row r="988" spans="1:4" x14ac:dyDescent="0.25">
      <c r="A988" s="1">
        <v>44111</v>
      </c>
      <c r="B988" t="s">
        <v>146</v>
      </c>
      <c r="C988" t="s">
        <v>229</v>
      </c>
      <c r="D988" s="2">
        <v>1100.3800000000001</v>
      </c>
    </row>
    <row r="989" spans="1:4" x14ac:dyDescent="0.25">
      <c r="C989" t="s">
        <v>970</v>
      </c>
    </row>
    <row r="990" spans="1:4" x14ac:dyDescent="0.25">
      <c r="A990" s="1">
        <v>44111</v>
      </c>
      <c r="B990" t="s">
        <v>146</v>
      </c>
      <c r="C990" t="s">
        <v>231</v>
      </c>
      <c r="D990">
        <v>890</v>
      </c>
    </row>
    <row r="991" spans="1:4" x14ac:dyDescent="0.25">
      <c r="C991" t="s">
        <v>970</v>
      </c>
    </row>
    <row r="992" spans="1:4" x14ac:dyDescent="0.25">
      <c r="A992" s="1">
        <v>44111</v>
      </c>
      <c r="B992" t="s">
        <v>147</v>
      </c>
      <c r="C992" t="s">
        <v>47</v>
      </c>
      <c r="D992">
        <v>283.7</v>
      </c>
    </row>
    <row r="993" spans="1:4" x14ac:dyDescent="0.25">
      <c r="A993" s="1">
        <v>44111</v>
      </c>
      <c r="B993" t="s">
        <v>147</v>
      </c>
      <c r="C993" t="s">
        <v>47</v>
      </c>
      <c r="D993">
        <v>142.99</v>
      </c>
    </row>
    <row r="994" spans="1:4" x14ac:dyDescent="0.25">
      <c r="A994" s="1">
        <v>44111</v>
      </c>
      <c r="B994" t="s">
        <v>147</v>
      </c>
      <c r="C994" t="s">
        <v>47</v>
      </c>
      <c r="D994">
        <v>19.850000000000001</v>
      </c>
    </row>
    <row r="995" spans="1:4" x14ac:dyDescent="0.25">
      <c r="A995" s="1">
        <v>44111</v>
      </c>
      <c r="B995" t="s">
        <v>147</v>
      </c>
      <c r="C995" t="s">
        <v>47</v>
      </c>
      <c r="D995">
        <v>526.52</v>
      </c>
    </row>
    <row r="996" spans="1:4" x14ac:dyDescent="0.25">
      <c r="A996" s="1">
        <v>44111</v>
      </c>
      <c r="B996" t="s">
        <v>147</v>
      </c>
      <c r="C996" t="s">
        <v>47</v>
      </c>
      <c r="D996">
        <v>699.81</v>
      </c>
    </row>
    <row r="997" spans="1:4" x14ac:dyDescent="0.25">
      <c r="A997" s="1">
        <v>44111</v>
      </c>
      <c r="B997" t="s">
        <v>233</v>
      </c>
      <c r="C997" t="s">
        <v>971</v>
      </c>
      <c r="D997" s="2">
        <v>4710</v>
      </c>
    </row>
    <row r="998" spans="1:4" x14ac:dyDescent="0.25">
      <c r="C998" t="s">
        <v>972</v>
      </c>
    </row>
    <row r="999" spans="1:4" x14ac:dyDescent="0.25">
      <c r="C999" t="s">
        <v>973</v>
      </c>
    </row>
    <row r="1000" spans="1:4" x14ac:dyDescent="0.25">
      <c r="C1000" t="s">
        <v>974</v>
      </c>
    </row>
    <row r="1001" spans="1:4" x14ac:dyDescent="0.25">
      <c r="A1001" s="1">
        <v>44111</v>
      </c>
      <c r="B1001" t="s">
        <v>975</v>
      </c>
      <c r="C1001" t="s">
        <v>976</v>
      </c>
      <c r="D1001">
        <v>120.1</v>
      </c>
    </row>
    <row r="1002" spans="1:4" x14ac:dyDescent="0.25">
      <c r="C1002" t="s">
        <v>977</v>
      </c>
    </row>
    <row r="1003" spans="1:4" x14ac:dyDescent="0.25">
      <c r="A1003" s="1">
        <v>44111</v>
      </c>
      <c r="B1003" t="s">
        <v>978</v>
      </c>
      <c r="C1003" t="s">
        <v>979</v>
      </c>
      <c r="D1003">
        <v>857.97</v>
      </c>
    </row>
    <row r="1004" spans="1:4" x14ac:dyDescent="0.25">
      <c r="C1004" t="s">
        <v>980</v>
      </c>
    </row>
    <row r="1005" spans="1:4" x14ac:dyDescent="0.25">
      <c r="C1005" t="s">
        <v>981</v>
      </c>
    </row>
    <row r="1006" spans="1:4" x14ac:dyDescent="0.25">
      <c r="A1006" s="1">
        <v>44111</v>
      </c>
      <c r="B1006" t="s">
        <v>148</v>
      </c>
      <c r="C1006" t="s">
        <v>47</v>
      </c>
      <c r="D1006" s="2">
        <v>7758.12</v>
      </c>
    </row>
    <row r="1007" spans="1:4" x14ac:dyDescent="0.25">
      <c r="A1007" s="1">
        <v>44111</v>
      </c>
      <c r="B1007" t="s">
        <v>982</v>
      </c>
      <c r="C1007" t="s">
        <v>983</v>
      </c>
      <c r="D1007">
        <v>275</v>
      </c>
    </row>
    <row r="1008" spans="1:4" x14ac:dyDescent="0.25">
      <c r="A1008" s="1">
        <v>44111</v>
      </c>
      <c r="B1008" t="s">
        <v>984</v>
      </c>
      <c r="C1008" t="s">
        <v>280</v>
      </c>
      <c r="D1008">
        <v>89.13</v>
      </c>
    </row>
    <row r="1009" spans="1:4" x14ac:dyDescent="0.25">
      <c r="A1009" s="1">
        <v>44111</v>
      </c>
      <c r="B1009" t="s">
        <v>984</v>
      </c>
      <c r="C1009" t="s">
        <v>280</v>
      </c>
      <c r="D1009">
        <v>231.15</v>
      </c>
    </row>
    <row r="1010" spans="1:4" x14ac:dyDescent="0.25">
      <c r="A1010" s="1">
        <v>44111</v>
      </c>
      <c r="B1010" t="s">
        <v>985</v>
      </c>
      <c r="C1010" t="s">
        <v>372</v>
      </c>
      <c r="D1010">
        <v>552.5</v>
      </c>
    </row>
    <row r="1011" spans="1:4" x14ac:dyDescent="0.25">
      <c r="A1011" s="1">
        <v>44111</v>
      </c>
      <c r="B1011" t="s">
        <v>986</v>
      </c>
      <c r="C1011" t="s">
        <v>47</v>
      </c>
      <c r="D1011">
        <v>498.84</v>
      </c>
    </row>
    <row r="1012" spans="1:4" x14ac:dyDescent="0.25">
      <c r="A1012" s="1">
        <v>44111</v>
      </c>
      <c r="B1012" t="s">
        <v>987</v>
      </c>
      <c r="C1012" t="s">
        <v>988</v>
      </c>
      <c r="D1012" s="2">
        <v>3800</v>
      </c>
    </row>
    <row r="1013" spans="1:4" x14ac:dyDescent="0.25">
      <c r="A1013" s="1">
        <v>44111</v>
      </c>
      <c r="B1013" t="s">
        <v>241</v>
      </c>
      <c r="C1013" t="s">
        <v>989</v>
      </c>
      <c r="D1013">
        <v>295.5</v>
      </c>
    </row>
    <row r="1014" spans="1:4" x14ac:dyDescent="0.25">
      <c r="A1014" s="1">
        <v>44111</v>
      </c>
      <c r="B1014" t="s">
        <v>990</v>
      </c>
      <c r="C1014" t="s">
        <v>991</v>
      </c>
      <c r="D1014">
        <v>405.6</v>
      </c>
    </row>
    <row r="1015" spans="1:4" x14ac:dyDescent="0.25">
      <c r="A1015" s="1">
        <v>44111</v>
      </c>
      <c r="B1015" t="s">
        <v>990</v>
      </c>
      <c r="C1015" t="s">
        <v>992</v>
      </c>
      <c r="D1015" s="2">
        <v>4144.72</v>
      </c>
    </row>
    <row r="1016" spans="1:4" x14ac:dyDescent="0.25">
      <c r="A1016" s="1">
        <v>44111</v>
      </c>
      <c r="B1016" t="s">
        <v>244</v>
      </c>
      <c r="C1016" t="s">
        <v>993</v>
      </c>
      <c r="D1016" s="2">
        <v>2276.83</v>
      </c>
    </row>
    <row r="1017" spans="1:4" x14ac:dyDescent="0.25">
      <c r="C1017" t="s">
        <v>994</v>
      </c>
    </row>
    <row r="1018" spans="1:4" x14ac:dyDescent="0.25">
      <c r="A1018" s="1">
        <v>44111</v>
      </c>
      <c r="B1018" t="s">
        <v>411</v>
      </c>
      <c r="C1018" t="s">
        <v>995</v>
      </c>
      <c r="D1018">
        <v>350</v>
      </c>
    </row>
    <row r="1019" spans="1:4" x14ac:dyDescent="0.25">
      <c r="A1019" s="1">
        <v>44111</v>
      </c>
      <c r="B1019" t="s">
        <v>149</v>
      </c>
      <c r="C1019" t="s">
        <v>47</v>
      </c>
      <c r="D1019">
        <v>328.71</v>
      </c>
    </row>
    <row r="1020" spans="1:4" x14ac:dyDescent="0.25">
      <c r="A1020" s="1">
        <v>44111</v>
      </c>
      <c r="B1020" t="s">
        <v>149</v>
      </c>
      <c r="C1020" t="s">
        <v>996</v>
      </c>
      <c r="D1020">
        <v>14.71</v>
      </c>
    </row>
    <row r="1021" spans="1:4" x14ac:dyDescent="0.25">
      <c r="A1021" s="1">
        <v>44111</v>
      </c>
      <c r="B1021" t="s">
        <v>997</v>
      </c>
      <c r="C1021" t="s">
        <v>998</v>
      </c>
      <c r="D1021">
        <v>80</v>
      </c>
    </row>
    <row r="1022" spans="1:4" x14ac:dyDescent="0.25">
      <c r="A1022" s="1">
        <v>44111</v>
      </c>
      <c r="B1022" t="s">
        <v>65</v>
      </c>
      <c r="C1022" t="s">
        <v>47</v>
      </c>
      <c r="D1022">
        <v>800.13</v>
      </c>
    </row>
    <row r="1023" spans="1:4" x14ac:dyDescent="0.25">
      <c r="A1023" s="1">
        <v>44111</v>
      </c>
      <c r="B1023" t="s">
        <v>999</v>
      </c>
      <c r="C1023" t="s">
        <v>1000</v>
      </c>
      <c r="D1023">
        <v>910</v>
      </c>
    </row>
    <row r="1024" spans="1:4" x14ac:dyDescent="0.25">
      <c r="C1024" t="s">
        <v>1001</v>
      </c>
    </row>
    <row r="1025" spans="1:4" x14ac:dyDescent="0.25">
      <c r="C1025" t="s">
        <v>1002</v>
      </c>
    </row>
    <row r="1026" spans="1:4" x14ac:dyDescent="0.25">
      <c r="C1026" t="s">
        <v>1003</v>
      </c>
    </row>
    <row r="1027" spans="1:4" x14ac:dyDescent="0.25">
      <c r="A1027" s="1">
        <v>44111</v>
      </c>
      <c r="B1027" t="s">
        <v>67</v>
      </c>
      <c r="C1027" t="s">
        <v>68</v>
      </c>
      <c r="D1027">
        <v>84.53</v>
      </c>
    </row>
    <row r="1028" spans="1:4" x14ac:dyDescent="0.25">
      <c r="A1028" s="1">
        <v>44111</v>
      </c>
      <c r="B1028" t="s">
        <v>1004</v>
      </c>
      <c r="C1028" t="s">
        <v>1005</v>
      </c>
      <c r="D1028">
        <v>405</v>
      </c>
    </row>
    <row r="1029" spans="1:4" x14ac:dyDescent="0.25">
      <c r="C1029" t="s">
        <v>1006</v>
      </c>
    </row>
    <row r="1030" spans="1:4" x14ac:dyDescent="0.25">
      <c r="A1030" s="1">
        <v>44111</v>
      </c>
      <c r="B1030" t="s">
        <v>156</v>
      </c>
      <c r="C1030" t="s">
        <v>157</v>
      </c>
      <c r="D1030">
        <v>240</v>
      </c>
    </row>
    <row r="1031" spans="1:4" x14ac:dyDescent="0.25">
      <c r="A1031" s="1">
        <v>44111</v>
      </c>
      <c r="B1031" t="s">
        <v>158</v>
      </c>
      <c r="C1031" t="s">
        <v>47</v>
      </c>
      <c r="D1031">
        <v>648.48</v>
      </c>
    </row>
    <row r="1032" spans="1:4" x14ac:dyDescent="0.25">
      <c r="A1032" s="1">
        <v>44111</v>
      </c>
      <c r="B1032" t="s">
        <v>158</v>
      </c>
      <c r="C1032" t="s">
        <v>47</v>
      </c>
      <c r="D1032">
        <v>775.55</v>
      </c>
    </row>
    <row r="1033" spans="1:4" x14ac:dyDescent="0.25">
      <c r="A1033" s="1">
        <v>44111</v>
      </c>
      <c r="B1033" t="s">
        <v>1007</v>
      </c>
      <c r="C1033" t="s">
        <v>1008</v>
      </c>
      <c r="D1033" s="2">
        <v>2383.5500000000002</v>
      </c>
    </row>
    <row r="1034" spans="1:4" x14ac:dyDescent="0.25">
      <c r="A1034" s="1">
        <v>44111</v>
      </c>
      <c r="B1034" t="s">
        <v>161</v>
      </c>
      <c r="C1034" t="s">
        <v>325</v>
      </c>
      <c r="D1034">
        <v>54.13</v>
      </c>
    </row>
    <row r="1035" spans="1:4" x14ac:dyDescent="0.25">
      <c r="A1035" s="1">
        <v>44111</v>
      </c>
      <c r="B1035" t="s">
        <v>1009</v>
      </c>
      <c r="C1035" t="s">
        <v>68</v>
      </c>
      <c r="D1035">
        <v>451.09</v>
      </c>
    </row>
    <row r="1036" spans="1:4" x14ac:dyDescent="0.25">
      <c r="A1036" s="1">
        <v>44111</v>
      </c>
      <c r="B1036" t="s">
        <v>1010</v>
      </c>
      <c r="C1036" t="s">
        <v>1011</v>
      </c>
      <c r="D1036" s="2">
        <v>4212</v>
      </c>
    </row>
    <row r="1037" spans="1:4" x14ac:dyDescent="0.25">
      <c r="C1037" t="s">
        <v>1012</v>
      </c>
    </row>
    <row r="1038" spans="1:4" x14ac:dyDescent="0.25">
      <c r="A1038" s="1">
        <v>44111</v>
      </c>
      <c r="B1038" t="s">
        <v>1010</v>
      </c>
      <c r="C1038" t="s">
        <v>1013</v>
      </c>
      <c r="D1038">
        <v>290</v>
      </c>
    </row>
    <row r="1039" spans="1:4" x14ac:dyDescent="0.25">
      <c r="C1039" t="s">
        <v>1014</v>
      </c>
    </row>
    <row r="1040" spans="1:4" x14ac:dyDescent="0.25">
      <c r="A1040" s="1">
        <v>44111</v>
      </c>
      <c r="B1040" t="s">
        <v>1010</v>
      </c>
      <c r="C1040" t="s">
        <v>1015</v>
      </c>
      <c r="D1040" s="2">
        <v>5049</v>
      </c>
    </row>
    <row r="1041" spans="1:4" x14ac:dyDescent="0.25">
      <c r="C1041" t="s">
        <v>1016</v>
      </c>
    </row>
    <row r="1042" spans="1:4" x14ac:dyDescent="0.25">
      <c r="A1042" s="1">
        <v>44111</v>
      </c>
      <c r="B1042" t="s">
        <v>1017</v>
      </c>
      <c r="C1042" t="s">
        <v>1018</v>
      </c>
      <c r="D1042">
        <v>654.87</v>
      </c>
    </row>
    <row r="1043" spans="1:4" x14ac:dyDescent="0.25">
      <c r="A1043" s="1">
        <v>44111</v>
      </c>
      <c r="B1043" t="s">
        <v>1017</v>
      </c>
      <c r="C1043" t="s">
        <v>1018</v>
      </c>
      <c r="D1043">
        <v>215.19</v>
      </c>
    </row>
    <row r="1044" spans="1:4" x14ac:dyDescent="0.25">
      <c r="A1044" s="1">
        <v>44111</v>
      </c>
      <c r="B1044" t="s">
        <v>1017</v>
      </c>
      <c r="C1044" t="s">
        <v>1018</v>
      </c>
      <c r="D1044">
        <v>654.87</v>
      </c>
    </row>
    <row r="1045" spans="1:4" x14ac:dyDescent="0.25">
      <c r="A1045" s="1">
        <v>44111</v>
      </c>
      <c r="B1045" t="s">
        <v>71</v>
      </c>
      <c r="C1045" t="s">
        <v>321</v>
      </c>
      <c r="D1045">
        <v>394.24</v>
      </c>
    </row>
    <row r="1046" spans="1:4" x14ac:dyDescent="0.25">
      <c r="A1046" s="1">
        <v>44111</v>
      </c>
      <c r="B1046" t="s">
        <v>71</v>
      </c>
      <c r="C1046" t="s">
        <v>320</v>
      </c>
      <c r="D1046">
        <v>315.5</v>
      </c>
    </row>
    <row r="1047" spans="1:4" x14ac:dyDescent="0.25">
      <c r="C1047" t="s">
        <v>1019</v>
      </c>
    </row>
    <row r="1048" spans="1:4" x14ac:dyDescent="0.25">
      <c r="A1048" s="1">
        <v>44111</v>
      </c>
      <c r="B1048" t="s">
        <v>71</v>
      </c>
      <c r="C1048" t="s">
        <v>1020</v>
      </c>
      <c r="D1048">
        <v>134.96</v>
      </c>
    </row>
    <row r="1049" spans="1:4" x14ac:dyDescent="0.25">
      <c r="A1049" s="1">
        <v>44111</v>
      </c>
      <c r="B1049" t="s">
        <v>71</v>
      </c>
      <c r="C1049" t="s">
        <v>1021</v>
      </c>
      <c r="D1049">
        <v>11.54</v>
      </c>
    </row>
    <row r="1050" spans="1:4" x14ac:dyDescent="0.25">
      <c r="A1050" s="1">
        <v>44111</v>
      </c>
      <c r="B1050" t="s">
        <v>71</v>
      </c>
      <c r="C1050" t="s">
        <v>1021</v>
      </c>
      <c r="D1050">
        <v>14.99</v>
      </c>
    </row>
    <row r="1051" spans="1:4" x14ac:dyDescent="0.25">
      <c r="A1051" s="1">
        <v>44111</v>
      </c>
      <c r="B1051" t="s">
        <v>71</v>
      </c>
      <c r="C1051" t="s">
        <v>1021</v>
      </c>
      <c r="D1051">
        <v>129.25</v>
      </c>
    </row>
    <row r="1052" spans="1:4" x14ac:dyDescent="0.25">
      <c r="A1052" s="1">
        <v>44111</v>
      </c>
      <c r="B1052" t="s">
        <v>71</v>
      </c>
      <c r="C1052" t="s">
        <v>321</v>
      </c>
      <c r="D1052">
        <v>472.98</v>
      </c>
    </row>
    <row r="1053" spans="1:4" x14ac:dyDescent="0.25">
      <c r="A1053" s="1">
        <v>44111</v>
      </c>
      <c r="B1053" t="s">
        <v>71</v>
      </c>
      <c r="C1053" t="s">
        <v>517</v>
      </c>
      <c r="D1053">
        <v>31.34</v>
      </c>
    </row>
    <row r="1054" spans="1:4" x14ac:dyDescent="0.25">
      <c r="A1054" s="1">
        <v>44111</v>
      </c>
      <c r="B1054" t="s">
        <v>71</v>
      </c>
      <c r="C1054" t="s">
        <v>517</v>
      </c>
      <c r="D1054">
        <v>157.47999999999999</v>
      </c>
    </row>
    <row r="1055" spans="1:4" x14ac:dyDescent="0.25">
      <c r="A1055" s="1">
        <v>44111</v>
      </c>
      <c r="B1055" t="s">
        <v>71</v>
      </c>
      <c r="C1055" t="s">
        <v>320</v>
      </c>
      <c r="D1055">
        <v>103.67</v>
      </c>
    </row>
    <row r="1056" spans="1:4" x14ac:dyDescent="0.25">
      <c r="C1056" t="s">
        <v>1022</v>
      </c>
    </row>
    <row r="1057" spans="1:4" x14ac:dyDescent="0.25">
      <c r="A1057" s="1">
        <v>44111</v>
      </c>
      <c r="B1057" t="s">
        <v>1023</v>
      </c>
      <c r="C1057" t="s">
        <v>107</v>
      </c>
      <c r="D1057" s="2">
        <v>1360.67</v>
      </c>
    </row>
    <row r="1058" spans="1:4" x14ac:dyDescent="0.25">
      <c r="A1058" s="1">
        <v>44111</v>
      </c>
      <c r="B1058" t="s">
        <v>1023</v>
      </c>
      <c r="C1058" t="s">
        <v>1024</v>
      </c>
      <c r="D1058" s="2">
        <v>4815.95</v>
      </c>
    </row>
    <row r="1059" spans="1:4" x14ac:dyDescent="0.25">
      <c r="A1059" s="1">
        <v>44111</v>
      </c>
      <c r="B1059" t="s">
        <v>1025</v>
      </c>
      <c r="C1059" t="s">
        <v>1026</v>
      </c>
      <c r="D1059">
        <v>233.05</v>
      </c>
    </row>
    <row r="1060" spans="1:4" x14ac:dyDescent="0.25">
      <c r="A1060" s="1">
        <v>44111</v>
      </c>
      <c r="B1060" t="s">
        <v>166</v>
      </c>
      <c r="C1060" t="s">
        <v>47</v>
      </c>
      <c r="D1060" s="2">
        <v>1187.1500000000001</v>
      </c>
    </row>
    <row r="1061" spans="1:4" x14ac:dyDescent="0.25">
      <c r="A1061" s="1">
        <v>44111</v>
      </c>
      <c r="B1061" t="s">
        <v>441</v>
      </c>
      <c r="C1061" t="s">
        <v>1027</v>
      </c>
      <c r="D1061">
        <v>106</v>
      </c>
    </row>
    <row r="1062" spans="1:4" x14ac:dyDescent="0.25">
      <c r="C1062" t="s">
        <v>1028</v>
      </c>
    </row>
    <row r="1063" spans="1:4" x14ac:dyDescent="0.25">
      <c r="A1063" s="1">
        <v>44111</v>
      </c>
      <c r="B1063" t="s">
        <v>441</v>
      </c>
      <c r="C1063" t="s">
        <v>1029</v>
      </c>
      <c r="D1063" s="2">
        <v>1469</v>
      </c>
    </row>
    <row r="1064" spans="1:4" x14ac:dyDescent="0.25">
      <c r="A1064" s="1">
        <v>44111</v>
      </c>
      <c r="B1064" t="s">
        <v>441</v>
      </c>
      <c r="C1064" t="s">
        <v>1029</v>
      </c>
      <c r="D1064">
        <v>126</v>
      </c>
    </row>
    <row r="1065" spans="1:4" x14ac:dyDescent="0.25">
      <c r="A1065" s="1">
        <v>44111</v>
      </c>
      <c r="B1065" t="s">
        <v>79</v>
      </c>
      <c r="C1065" t="s">
        <v>1030</v>
      </c>
      <c r="D1065">
        <v>735</v>
      </c>
    </row>
    <row r="1066" spans="1:4" x14ac:dyDescent="0.25">
      <c r="C1066" t="s">
        <v>1031</v>
      </c>
    </row>
    <row r="1067" spans="1:4" x14ac:dyDescent="0.25">
      <c r="C1067" s="1">
        <v>44098</v>
      </c>
    </row>
    <row r="1068" spans="1:4" x14ac:dyDescent="0.25">
      <c r="A1068" s="1">
        <v>44111</v>
      </c>
      <c r="B1068" t="s">
        <v>79</v>
      </c>
      <c r="C1068" t="s">
        <v>1032</v>
      </c>
      <c r="D1068" s="2">
        <v>3692.5</v>
      </c>
    </row>
    <row r="1069" spans="1:4" x14ac:dyDescent="0.25">
      <c r="C1069" t="s">
        <v>1033</v>
      </c>
    </row>
    <row r="1070" spans="1:4" x14ac:dyDescent="0.25">
      <c r="C1070" t="s">
        <v>1034</v>
      </c>
    </row>
    <row r="1071" spans="1:4" x14ac:dyDescent="0.25">
      <c r="A1071" s="1">
        <v>44111</v>
      </c>
      <c r="B1071" t="s">
        <v>1035</v>
      </c>
      <c r="C1071" t="s">
        <v>178</v>
      </c>
      <c r="D1071">
        <v>694</v>
      </c>
    </row>
    <row r="1072" spans="1:4" x14ac:dyDescent="0.25">
      <c r="A1072" s="1">
        <v>44111</v>
      </c>
      <c r="B1072" t="s">
        <v>699</v>
      </c>
      <c r="C1072" t="s">
        <v>1036</v>
      </c>
      <c r="D1072">
        <v>507.4</v>
      </c>
    </row>
    <row r="1073" spans="1:4" x14ac:dyDescent="0.25">
      <c r="C1073" t="s">
        <v>1037</v>
      </c>
    </row>
    <row r="1074" spans="1:4" x14ac:dyDescent="0.25">
      <c r="A1074" s="1">
        <v>44111</v>
      </c>
      <c r="B1074" t="s">
        <v>699</v>
      </c>
      <c r="C1074" t="s">
        <v>52</v>
      </c>
      <c r="D1074">
        <v>334.38</v>
      </c>
    </row>
    <row r="1075" spans="1:4" x14ac:dyDescent="0.25">
      <c r="A1075" s="1">
        <v>44111</v>
      </c>
      <c r="B1075" t="s">
        <v>699</v>
      </c>
      <c r="C1075" t="s">
        <v>321</v>
      </c>
      <c r="D1075">
        <v>334.38</v>
      </c>
    </row>
    <row r="1076" spans="1:4" x14ac:dyDescent="0.25">
      <c r="A1076" s="1">
        <v>44111</v>
      </c>
      <c r="B1076" t="s">
        <v>1038</v>
      </c>
      <c r="C1076" t="s">
        <v>1039</v>
      </c>
      <c r="D1076">
        <v>70</v>
      </c>
    </row>
    <row r="1077" spans="1:4" x14ac:dyDescent="0.25">
      <c r="C1077" t="s">
        <v>1040</v>
      </c>
    </row>
    <row r="1078" spans="1:4" x14ac:dyDescent="0.25">
      <c r="A1078" s="1">
        <v>44111</v>
      </c>
      <c r="B1078" t="s">
        <v>1038</v>
      </c>
      <c r="C1078" t="s">
        <v>1041</v>
      </c>
      <c r="D1078">
        <v>280</v>
      </c>
    </row>
    <row r="1079" spans="1:4" x14ac:dyDescent="0.25">
      <c r="C1079" t="s">
        <v>1042</v>
      </c>
    </row>
    <row r="1080" spans="1:4" x14ac:dyDescent="0.25">
      <c r="C1080" t="s">
        <v>1043</v>
      </c>
    </row>
    <row r="1081" spans="1:4" x14ac:dyDescent="0.25">
      <c r="C1081" t="s">
        <v>1044</v>
      </c>
    </row>
    <row r="1082" spans="1:4" x14ac:dyDescent="0.25">
      <c r="A1082" s="1">
        <v>44111</v>
      </c>
      <c r="B1082" t="s">
        <v>447</v>
      </c>
      <c r="C1082" t="s">
        <v>1045</v>
      </c>
      <c r="D1082">
        <v>150</v>
      </c>
    </row>
    <row r="1083" spans="1:4" x14ac:dyDescent="0.25">
      <c r="A1083" s="1">
        <v>44111</v>
      </c>
      <c r="B1083" t="s">
        <v>1046</v>
      </c>
      <c r="C1083" t="s">
        <v>1047</v>
      </c>
      <c r="D1083">
        <v>550</v>
      </c>
    </row>
    <row r="1084" spans="1:4" x14ac:dyDescent="0.25">
      <c r="C1084" t="s">
        <v>1048</v>
      </c>
    </row>
    <row r="1085" spans="1:4" x14ac:dyDescent="0.25">
      <c r="C1085" t="s">
        <v>1049</v>
      </c>
    </row>
    <row r="1086" spans="1:4" x14ac:dyDescent="0.25">
      <c r="A1086" s="1">
        <v>44111</v>
      </c>
      <c r="B1086" t="s">
        <v>171</v>
      </c>
      <c r="C1086" t="s">
        <v>47</v>
      </c>
      <c r="D1086">
        <v>476.86</v>
      </c>
    </row>
    <row r="1087" spans="1:4" x14ac:dyDescent="0.25">
      <c r="A1087" s="1">
        <v>44111</v>
      </c>
      <c r="B1087" t="s">
        <v>1050</v>
      </c>
      <c r="C1087" t="s">
        <v>1051</v>
      </c>
      <c r="D1087">
        <v>450.95</v>
      </c>
    </row>
    <row r="1088" spans="1:4" x14ac:dyDescent="0.25">
      <c r="A1088" s="1">
        <v>44111</v>
      </c>
      <c r="B1088" t="s">
        <v>1050</v>
      </c>
      <c r="C1088" t="s">
        <v>1051</v>
      </c>
      <c r="D1088">
        <v>80.349999999999994</v>
      </c>
    </row>
    <row r="1089" spans="1:4" x14ac:dyDescent="0.25">
      <c r="A1089" s="1">
        <v>44111</v>
      </c>
      <c r="B1089" t="s">
        <v>172</v>
      </c>
      <c r="C1089" t="s">
        <v>1052</v>
      </c>
      <c r="D1089">
        <v>89.84</v>
      </c>
    </row>
    <row r="1090" spans="1:4" x14ac:dyDescent="0.25">
      <c r="C1090" t="s">
        <v>1053</v>
      </c>
    </row>
    <row r="1091" spans="1:4" x14ac:dyDescent="0.25">
      <c r="A1091" s="1">
        <v>44111</v>
      </c>
      <c r="B1091" t="s">
        <v>172</v>
      </c>
      <c r="C1091" t="s">
        <v>1054</v>
      </c>
      <c r="D1091">
        <v>102.53</v>
      </c>
    </row>
    <row r="1092" spans="1:4" x14ac:dyDescent="0.25">
      <c r="C1092" t="s">
        <v>1055</v>
      </c>
    </row>
    <row r="1093" spans="1:4" x14ac:dyDescent="0.25">
      <c r="A1093" s="1">
        <v>44111</v>
      </c>
      <c r="B1093" t="s">
        <v>99</v>
      </c>
      <c r="C1093" t="s">
        <v>100</v>
      </c>
      <c r="D1093" s="2">
        <v>2367</v>
      </c>
    </row>
    <row r="1094" spans="1:4" x14ac:dyDescent="0.25">
      <c r="C1094" t="s">
        <v>101</v>
      </c>
    </row>
    <row r="1095" spans="1:4" x14ac:dyDescent="0.25">
      <c r="A1095" s="1">
        <v>44111</v>
      </c>
      <c r="B1095" t="s">
        <v>102</v>
      </c>
      <c r="C1095" t="s">
        <v>1056</v>
      </c>
      <c r="D1095" s="2">
        <v>1340</v>
      </c>
    </row>
    <row r="1096" spans="1:4" x14ac:dyDescent="0.25">
      <c r="C1096" t="s">
        <v>1057</v>
      </c>
    </row>
    <row r="1097" spans="1:4" x14ac:dyDescent="0.25">
      <c r="C1097" s="1">
        <v>44092</v>
      </c>
    </row>
    <row r="1098" spans="1:4" x14ac:dyDescent="0.25">
      <c r="A1098" s="1">
        <v>44111</v>
      </c>
      <c r="B1098" t="s">
        <v>106</v>
      </c>
      <c r="C1098" t="s">
        <v>969</v>
      </c>
      <c r="D1098">
        <v>685.72</v>
      </c>
    </row>
    <row r="1099" spans="1:4" x14ac:dyDescent="0.25">
      <c r="A1099" s="1">
        <v>44111</v>
      </c>
      <c r="B1099" t="s">
        <v>106</v>
      </c>
      <c r="C1099" t="s">
        <v>1058</v>
      </c>
      <c r="D1099">
        <v>84.46</v>
      </c>
    </row>
    <row r="1100" spans="1:4" x14ac:dyDescent="0.25">
      <c r="A1100" s="1">
        <v>44111</v>
      </c>
      <c r="B1100" t="s">
        <v>485</v>
      </c>
      <c r="C1100" t="s">
        <v>1059</v>
      </c>
      <c r="D1100">
        <v>300</v>
      </c>
    </row>
    <row r="1101" spans="1:4" x14ac:dyDescent="0.25">
      <c r="A1101" s="1">
        <v>44111</v>
      </c>
      <c r="B1101" t="s">
        <v>823</v>
      </c>
      <c r="C1101" t="s">
        <v>825</v>
      </c>
      <c r="D1101">
        <v>140</v>
      </c>
    </row>
    <row r="1102" spans="1:4" x14ac:dyDescent="0.25">
      <c r="A1102" s="1">
        <v>44111</v>
      </c>
      <c r="B1102" t="s">
        <v>1060</v>
      </c>
      <c r="C1102" t="s">
        <v>1061</v>
      </c>
      <c r="D1102">
        <v>230.93</v>
      </c>
    </row>
    <row r="1103" spans="1:4" x14ac:dyDescent="0.25">
      <c r="A1103" s="1">
        <v>44111</v>
      </c>
      <c r="B1103" t="s">
        <v>1062</v>
      </c>
      <c r="C1103" t="s">
        <v>1063</v>
      </c>
      <c r="D1103">
        <v>818.34</v>
      </c>
    </row>
    <row r="1104" spans="1:4" x14ac:dyDescent="0.25">
      <c r="C1104" t="s">
        <v>1064</v>
      </c>
    </row>
    <row r="1105" spans="1:4" x14ac:dyDescent="0.25">
      <c r="A1105" s="1">
        <v>44111</v>
      </c>
      <c r="B1105" t="s">
        <v>513</v>
      </c>
      <c r="C1105" t="s">
        <v>70</v>
      </c>
      <c r="D1105">
        <v>142.5</v>
      </c>
    </row>
    <row r="1106" spans="1:4" x14ac:dyDescent="0.25">
      <c r="A1106" s="1">
        <v>44111</v>
      </c>
      <c r="B1106" t="s">
        <v>513</v>
      </c>
      <c r="C1106" t="s">
        <v>70</v>
      </c>
      <c r="D1106">
        <v>237.5</v>
      </c>
    </row>
    <row r="1107" spans="1:4" x14ac:dyDescent="0.25">
      <c r="A1107" s="1">
        <v>44111</v>
      </c>
      <c r="B1107" t="s">
        <v>513</v>
      </c>
      <c r="C1107" t="s">
        <v>70</v>
      </c>
      <c r="D1107">
        <v>212</v>
      </c>
    </row>
    <row r="1108" spans="1:4" x14ac:dyDescent="0.25">
      <c r="A1108" s="1">
        <v>44111</v>
      </c>
      <c r="B1108" t="s">
        <v>513</v>
      </c>
      <c r="C1108" t="s">
        <v>70</v>
      </c>
      <c r="D1108">
        <v>531.34</v>
      </c>
    </row>
    <row r="1109" spans="1:4" x14ac:dyDescent="0.25">
      <c r="A1109" s="1">
        <v>44111</v>
      </c>
      <c r="B1109" t="s">
        <v>513</v>
      </c>
      <c r="C1109" t="s">
        <v>70</v>
      </c>
      <c r="D1109" s="2">
        <v>3800</v>
      </c>
    </row>
    <row r="1110" spans="1:4" x14ac:dyDescent="0.25">
      <c r="A1110" s="1">
        <v>44113</v>
      </c>
      <c r="B1110" t="s">
        <v>223</v>
      </c>
      <c r="C1110" t="s">
        <v>1065</v>
      </c>
      <c r="D1110">
        <v>50</v>
      </c>
    </row>
    <row r="1111" spans="1:4" x14ac:dyDescent="0.25">
      <c r="C1111" t="s">
        <v>256</v>
      </c>
    </row>
    <row r="1112" spans="1:4" x14ac:dyDescent="0.25">
      <c r="A1112" s="1">
        <v>44113</v>
      </c>
      <c r="B1112" t="s">
        <v>1066</v>
      </c>
      <c r="C1112" t="s">
        <v>1067</v>
      </c>
      <c r="D1112">
        <v>220</v>
      </c>
    </row>
    <row r="1113" spans="1:4" x14ac:dyDescent="0.25">
      <c r="C1113" t="s">
        <v>1068</v>
      </c>
    </row>
    <row r="1114" spans="1:4" x14ac:dyDescent="0.25">
      <c r="C1114" t="s">
        <v>1069</v>
      </c>
    </row>
    <row r="1115" spans="1:4" x14ac:dyDescent="0.25">
      <c r="C1115" t="s">
        <v>1070</v>
      </c>
    </row>
    <row r="1116" spans="1:4" x14ac:dyDescent="0.25">
      <c r="A1116" s="1">
        <v>44113</v>
      </c>
      <c r="B1116" t="s">
        <v>1071</v>
      </c>
      <c r="C1116" t="s">
        <v>1067</v>
      </c>
      <c r="D1116">
        <v>110</v>
      </c>
    </row>
    <row r="1117" spans="1:4" x14ac:dyDescent="0.25">
      <c r="C1117" t="s">
        <v>1072</v>
      </c>
    </row>
    <row r="1118" spans="1:4" x14ac:dyDescent="0.25">
      <c r="C1118" t="s">
        <v>1073</v>
      </c>
    </row>
    <row r="1119" spans="1:4" x14ac:dyDescent="0.25">
      <c r="A1119" s="1">
        <v>44117</v>
      </c>
      <c r="B1119" t="s">
        <v>481</v>
      </c>
      <c r="C1119" t="s">
        <v>1074</v>
      </c>
      <c r="D1119">
        <v>60</v>
      </c>
    </row>
    <row r="1120" spans="1:4" x14ac:dyDescent="0.25">
      <c r="C1120" t="s">
        <v>1075</v>
      </c>
    </row>
    <row r="1121" spans="1:4" x14ac:dyDescent="0.25">
      <c r="C1121" t="s">
        <v>1076</v>
      </c>
    </row>
    <row r="1122" spans="1:4" x14ac:dyDescent="0.25">
      <c r="C1122" t="s">
        <v>1077</v>
      </c>
    </row>
    <row r="1123" spans="1:4" x14ac:dyDescent="0.25">
      <c r="C1123" t="s">
        <v>1078</v>
      </c>
    </row>
    <row r="1124" spans="1:4" x14ac:dyDescent="0.25">
      <c r="C1124" t="s">
        <v>1079</v>
      </c>
    </row>
    <row r="1125" spans="1:4" x14ac:dyDescent="0.25">
      <c r="A1125" s="1">
        <v>44117</v>
      </c>
      <c r="B1125" t="s">
        <v>722</v>
      </c>
      <c r="C1125" t="s">
        <v>1080</v>
      </c>
      <c r="D1125">
        <v>68.77</v>
      </c>
    </row>
    <row r="1126" spans="1:4" x14ac:dyDescent="0.25">
      <c r="A1126" s="1">
        <v>44117</v>
      </c>
      <c r="B1126" t="s">
        <v>722</v>
      </c>
      <c r="C1126" t="s">
        <v>1081</v>
      </c>
      <c r="D1126">
        <v>53.57</v>
      </c>
    </row>
    <row r="1127" spans="1:4" x14ac:dyDescent="0.25">
      <c r="A1127" s="1">
        <v>44117</v>
      </c>
      <c r="B1127" t="s">
        <v>722</v>
      </c>
      <c r="C1127" t="s">
        <v>325</v>
      </c>
      <c r="D1127">
        <v>313.88</v>
      </c>
    </row>
    <row r="1128" spans="1:4" x14ac:dyDescent="0.25">
      <c r="A1128" s="1">
        <v>44117</v>
      </c>
      <c r="B1128" t="s">
        <v>722</v>
      </c>
      <c r="C1128" t="s">
        <v>1082</v>
      </c>
      <c r="D1128">
        <v>70.2</v>
      </c>
    </row>
    <row r="1129" spans="1:4" x14ac:dyDescent="0.25">
      <c r="C1129" t="s">
        <v>1083</v>
      </c>
    </row>
    <row r="1130" spans="1:4" x14ac:dyDescent="0.25">
      <c r="C1130" t="s">
        <v>1084</v>
      </c>
    </row>
    <row r="1131" spans="1:4" x14ac:dyDescent="0.25">
      <c r="A1131" s="1">
        <v>44118</v>
      </c>
      <c r="B1131" t="s">
        <v>585</v>
      </c>
      <c r="C1131" t="s">
        <v>1085</v>
      </c>
      <c r="D1131">
        <v>500</v>
      </c>
    </row>
    <row r="1132" spans="1:4" x14ac:dyDescent="0.25">
      <c r="C1132" t="s">
        <v>1086</v>
      </c>
    </row>
    <row r="1133" spans="1:4" x14ac:dyDescent="0.25">
      <c r="A1133" s="1">
        <v>44118</v>
      </c>
      <c r="B1133" t="s">
        <v>585</v>
      </c>
      <c r="C1133" t="s">
        <v>1087</v>
      </c>
      <c r="D1133">
        <v>24</v>
      </c>
    </row>
    <row r="1134" spans="1:4" x14ac:dyDescent="0.25">
      <c r="A1134" s="1">
        <v>44118</v>
      </c>
      <c r="B1134" t="s">
        <v>585</v>
      </c>
      <c r="C1134" t="s">
        <v>1087</v>
      </c>
      <c r="D1134">
        <v>12</v>
      </c>
    </row>
    <row r="1135" spans="1:4" x14ac:dyDescent="0.25">
      <c r="A1135" s="1">
        <v>44118</v>
      </c>
      <c r="B1135" t="s">
        <v>177</v>
      </c>
      <c r="C1135" t="s">
        <v>47</v>
      </c>
      <c r="D1135">
        <v>208</v>
      </c>
    </row>
    <row r="1136" spans="1:4" x14ac:dyDescent="0.25">
      <c r="A1136" s="1">
        <v>44118</v>
      </c>
      <c r="B1136" t="s">
        <v>177</v>
      </c>
      <c r="C1136" t="s">
        <v>1088</v>
      </c>
      <c r="D1136">
        <v>195</v>
      </c>
    </row>
    <row r="1137" spans="1:4" x14ac:dyDescent="0.25">
      <c r="A1137" s="1">
        <v>44118</v>
      </c>
      <c r="B1137" t="s">
        <v>177</v>
      </c>
      <c r="C1137" t="s">
        <v>1088</v>
      </c>
      <c r="D1137">
        <v>266.56</v>
      </c>
    </row>
    <row r="1138" spans="1:4" x14ac:dyDescent="0.25">
      <c r="A1138" s="1">
        <v>44118</v>
      </c>
      <c r="B1138" t="s">
        <v>1089</v>
      </c>
      <c r="C1138" t="s">
        <v>1090</v>
      </c>
      <c r="D1138">
        <v>20</v>
      </c>
    </row>
    <row r="1139" spans="1:4" x14ac:dyDescent="0.25">
      <c r="C1139" t="s">
        <v>1091</v>
      </c>
    </row>
    <row r="1140" spans="1:4" x14ac:dyDescent="0.25">
      <c r="A1140" s="1">
        <v>44118</v>
      </c>
      <c r="B1140" t="s">
        <v>1092</v>
      </c>
      <c r="C1140" t="s">
        <v>1093</v>
      </c>
      <c r="D1140">
        <v>375</v>
      </c>
    </row>
    <row r="1141" spans="1:4" x14ac:dyDescent="0.25">
      <c r="C1141" t="s">
        <v>1094</v>
      </c>
    </row>
    <row r="1142" spans="1:4" x14ac:dyDescent="0.25">
      <c r="C1142" t="s">
        <v>1095</v>
      </c>
    </row>
    <row r="1143" spans="1:4" x14ac:dyDescent="0.25">
      <c r="C1143" t="s">
        <v>1096</v>
      </c>
    </row>
    <row r="1144" spans="1:4" x14ac:dyDescent="0.25">
      <c r="A1144" s="1">
        <v>44118</v>
      </c>
      <c r="B1144" t="s">
        <v>117</v>
      </c>
      <c r="C1144" t="s">
        <v>338</v>
      </c>
      <c r="D1144">
        <v>285</v>
      </c>
    </row>
    <row r="1145" spans="1:4" x14ac:dyDescent="0.25">
      <c r="A1145" s="1">
        <v>44118</v>
      </c>
      <c r="B1145" t="s">
        <v>1097</v>
      </c>
      <c r="C1145" t="s">
        <v>47</v>
      </c>
      <c r="D1145" s="2">
        <v>2263.81</v>
      </c>
    </row>
    <row r="1146" spans="1:4" x14ac:dyDescent="0.25">
      <c r="A1146" s="1">
        <v>44118</v>
      </c>
      <c r="B1146" t="s">
        <v>596</v>
      </c>
      <c r="C1146" t="s">
        <v>1098</v>
      </c>
      <c r="D1146">
        <v>475</v>
      </c>
    </row>
    <row r="1147" spans="1:4" x14ac:dyDescent="0.25">
      <c r="C1147" t="s">
        <v>1099</v>
      </c>
    </row>
    <row r="1148" spans="1:4" x14ac:dyDescent="0.25">
      <c r="A1148" s="1">
        <v>44118</v>
      </c>
      <c r="B1148" t="s">
        <v>6</v>
      </c>
      <c r="C1148" t="s">
        <v>1100</v>
      </c>
      <c r="D1148">
        <v>350</v>
      </c>
    </row>
    <row r="1149" spans="1:4" x14ac:dyDescent="0.25">
      <c r="A1149" s="1">
        <v>44118</v>
      </c>
      <c r="B1149" t="s">
        <v>186</v>
      </c>
      <c r="C1149" t="s">
        <v>1101</v>
      </c>
      <c r="D1149" s="2">
        <v>2000</v>
      </c>
    </row>
    <row r="1150" spans="1:4" x14ac:dyDescent="0.25">
      <c r="C1150" t="s">
        <v>1102</v>
      </c>
    </row>
    <row r="1151" spans="1:4" x14ac:dyDescent="0.25">
      <c r="C1151" t="s">
        <v>1103</v>
      </c>
    </row>
    <row r="1152" spans="1:4" x14ac:dyDescent="0.25">
      <c r="C1152" t="s">
        <v>1104</v>
      </c>
    </row>
    <row r="1153" spans="1:4" x14ac:dyDescent="0.25">
      <c r="A1153" s="1">
        <v>44118</v>
      </c>
      <c r="B1153" t="s">
        <v>1105</v>
      </c>
      <c r="C1153" t="s">
        <v>1106</v>
      </c>
      <c r="D1153">
        <v>75</v>
      </c>
    </row>
    <row r="1154" spans="1:4" x14ac:dyDescent="0.25">
      <c r="A1154" s="1">
        <v>44118</v>
      </c>
      <c r="B1154" t="s">
        <v>311</v>
      </c>
      <c r="C1154" t="s">
        <v>1107</v>
      </c>
      <c r="D1154">
        <v>200</v>
      </c>
    </row>
    <row r="1155" spans="1:4" x14ac:dyDescent="0.25">
      <c r="C1155" t="s">
        <v>1108</v>
      </c>
    </row>
    <row r="1156" spans="1:4" x14ac:dyDescent="0.25">
      <c r="A1156" s="1">
        <v>44118</v>
      </c>
      <c r="B1156" t="s">
        <v>529</v>
      </c>
      <c r="C1156" t="s">
        <v>1109</v>
      </c>
      <c r="D1156" s="2">
        <v>2325</v>
      </c>
    </row>
    <row r="1157" spans="1:4" x14ac:dyDescent="0.25">
      <c r="C1157" t="s">
        <v>1110</v>
      </c>
    </row>
    <row r="1158" spans="1:4" x14ac:dyDescent="0.25">
      <c r="A1158" s="1">
        <v>44118</v>
      </c>
      <c r="B1158" t="s">
        <v>190</v>
      </c>
      <c r="C1158" t="s">
        <v>1111</v>
      </c>
      <c r="D1158" s="2">
        <v>3333.33</v>
      </c>
    </row>
    <row r="1159" spans="1:4" x14ac:dyDescent="0.25">
      <c r="C1159" s="3">
        <v>44103</v>
      </c>
    </row>
    <row r="1160" spans="1:4" x14ac:dyDescent="0.25">
      <c r="A1160" s="1">
        <v>44118</v>
      </c>
      <c r="B1160" t="s">
        <v>194</v>
      </c>
      <c r="C1160" t="s">
        <v>1112</v>
      </c>
      <c r="D1160" s="2">
        <v>1050</v>
      </c>
    </row>
    <row r="1161" spans="1:4" x14ac:dyDescent="0.25">
      <c r="C1161" t="s">
        <v>1113</v>
      </c>
    </row>
    <row r="1162" spans="1:4" x14ac:dyDescent="0.25">
      <c r="A1162" s="1">
        <v>44118</v>
      </c>
      <c r="B1162" t="s">
        <v>1114</v>
      </c>
      <c r="C1162" t="s">
        <v>1115</v>
      </c>
      <c r="D1162">
        <v>900</v>
      </c>
    </row>
    <row r="1163" spans="1:4" x14ac:dyDescent="0.25">
      <c r="A1163" s="1">
        <v>44118</v>
      </c>
      <c r="B1163" t="s">
        <v>1116</v>
      </c>
      <c r="C1163" t="s">
        <v>1117</v>
      </c>
      <c r="D1163">
        <v>972.1</v>
      </c>
    </row>
    <row r="1164" spans="1:4" x14ac:dyDescent="0.25">
      <c r="A1164" s="1">
        <v>44118</v>
      </c>
      <c r="B1164" t="s">
        <v>740</v>
      </c>
      <c r="C1164" t="s">
        <v>1118</v>
      </c>
      <c r="D1164">
        <v>735</v>
      </c>
    </row>
    <row r="1165" spans="1:4" x14ac:dyDescent="0.25">
      <c r="A1165" s="1">
        <v>44118</v>
      </c>
      <c r="B1165" t="s">
        <v>740</v>
      </c>
      <c r="C1165" t="s">
        <v>1118</v>
      </c>
      <c r="D1165">
        <v>85</v>
      </c>
    </row>
    <row r="1166" spans="1:4" x14ac:dyDescent="0.25">
      <c r="A1166" s="1">
        <v>44118</v>
      </c>
      <c r="B1166" t="s">
        <v>740</v>
      </c>
      <c r="C1166" t="s">
        <v>741</v>
      </c>
      <c r="D1166" s="2">
        <v>2204</v>
      </c>
    </row>
    <row r="1167" spans="1:4" x14ac:dyDescent="0.25">
      <c r="A1167" s="1">
        <v>44118</v>
      </c>
      <c r="B1167" t="s">
        <v>123</v>
      </c>
      <c r="C1167" t="s">
        <v>47</v>
      </c>
      <c r="D1167" s="2">
        <v>2190</v>
      </c>
    </row>
    <row r="1168" spans="1:4" x14ac:dyDescent="0.25">
      <c r="A1168" s="1">
        <v>44118</v>
      </c>
      <c r="B1168" t="s">
        <v>1119</v>
      </c>
      <c r="C1168" t="s">
        <v>70</v>
      </c>
      <c r="D1168" s="2">
        <v>2005</v>
      </c>
    </row>
    <row r="1169" spans="1:4" x14ac:dyDescent="0.25">
      <c r="A1169" s="1">
        <v>44118</v>
      </c>
      <c r="B1169" t="s">
        <v>1119</v>
      </c>
      <c r="C1169" t="s">
        <v>70</v>
      </c>
      <c r="D1169">
        <v>900</v>
      </c>
    </row>
    <row r="1170" spans="1:4" x14ac:dyDescent="0.25">
      <c r="A1170" s="1">
        <v>44118</v>
      </c>
      <c r="B1170" t="s">
        <v>1119</v>
      </c>
      <c r="C1170" t="s">
        <v>70</v>
      </c>
      <c r="D1170" s="2">
        <v>4389</v>
      </c>
    </row>
    <row r="1171" spans="1:4" x14ac:dyDescent="0.25">
      <c r="A1171" s="1">
        <v>44118</v>
      </c>
      <c r="B1171" t="s">
        <v>1120</v>
      </c>
      <c r="C1171" t="s">
        <v>1121</v>
      </c>
      <c r="D1171">
        <v>550</v>
      </c>
    </row>
    <row r="1172" spans="1:4" x14ac:dyDescent="0.25">
      <c r="C1172" t="s">
        <v>1122</v>
      </c>
    </row>
    <row r="1173" spans="1:4" x14ac:dyDescent="0.25">
      <c r="C1173" t="s">
        <v>1123</v>
      </c>
    </row>
    <row r="1174" spans="1:4" x14ac:dyDescent="0.25">
      <c r="A1174" s="1">
        <v>44118</v>
      </c>
      <c r="B1174" t="s">
        <v>125</v>
      </c>
      <c r="C1174" t="s">
        <v>1124</v>
      </c>
      <c r="D1174" s="2">
        <v>3730.34</v>
      </c>
    </row>
    <row r="1175" spans="1:4" x14ac:dyDescent="0.25">
      <c r="C1175" t="s">
        <v>1125</v>
      </c>
    </row>
    <row r="1176" spans="1:4" x14ac:dyDescent="0.25">
      <c r="C1176" t="s">
        <v>1126</v>
      </c>
    </row>
    <row r="1177" spans="1:4" x14ac:dyDescent="0.25">
      <c r="C1177" t="s">
        <v>1127</v>
      </c>
    </row>
    <row r="1178" spans="1:4" x14ac:dyDescent="0.25">
      <c r="A1178" s="1">
        <v>44118</v>
      </c>
      <c r="B1178" t="s">
        <v>31</v>
      </c>
      <c r="C1178" t="s">
        <v>1128</v>
      </c>
      <c r="D1178">
        <v>339.99</v>
      </c>
    </row>
    <row r="1179" spans="1:4" x14ac:dyDescent="0.25">
      <c r="A1179" s="1">
        <v>44118</v>
      </c>
      <c r="B1179" t="s">
        <v>131</v>
      </c>
      <c r="C1179" t="s">
        <v>47</v>
      </c>
      <c r="D1179">
        <v>178.75</v>
      </c>
    </row>
    <row r="1180" spans="1:4" x14ac:dyDescent="0.25">
      <c r="A1180" s="1">
        <v>44118</v>
      </c>
      <c r="B1180" t="s">
        <v>1129</v>
      </c>
      <c r="C1180" t="s">
        <v>1130</v>
      </c>
      <c r="D1180">
        <v>100</v>
      </c>
    </row>
    <row r="1181" spans="1:4" x14ac:dyDescent="0.25">
      <c r="A1181" s="1">
        <v>44118</v>
      </c>
      <c r="B1181" t="s">
        <v>1131</v>
      </c>
      <c r="C1181" t="s">
        <v>1132</v>
      </c>
      <c r="D1181">
        <v>34.200000000000003</v>
      </c>
    </row>
    <row r="1182" spans="1:4" x14ac:dyDescent="0.25">
      <c r="C1182" t="s">
        <v>1133</v>
      </c>
    </row>
    <row r="1183" spans="1:4" x14ac:dyDescent="0.25">
      <c r="C1183" t="s">
        <v>509</v>
      </c>
    </row>
    <row r="1184" spans="1:4" x14ac:dyDescent="0.25">
      <c r="A1184" s="1">
        <v>44118</v>
      </c>
      <c r="B1184" t="s">
        <v>758</v>
      </c>
      <c r="C1184" t="s">
        <v>1134</v>
      </c>
      <c r="D1184">
        <v>171</v>
      </c>
    </row>
    <row r="1185" spans="1:4" x14ac:dyDescent="0.25">
      <c r="A1185" s="1">
        <v>44118</v>
      </c>
      <c r="B1185" t="s">
        <v>770</v>
      </c>
      <c r="C1185" t="s">
        <v>1107</v>
      </c>
      <c r="D1185">
        <v>180</v>
      </c>
    </row>
    <row r="1186" spans="1:4" x14ac:dyDescent="0.25">
      <c r="C1186" t="s">
        <v>1108</v>
      </c>
    </row>
    <row r="1187" spans="1:4" x14ac:dyDescent="0.25">
      <c r="A1187" s="1">
        <v>44118</v>
      </c>
      <c r="B1187" t="s">
        <v>1135</v>
      </c>
      <c r="C1187" t="s">
        <v>1136</v>
      </c>
      <c r="D1187">
        <v>320</v>
      </c>
    </row>
    <row r="1188" spans="1:4" x14ac:dyDescent="0.25">
      <c r="C1188" t="s">
        <v>1108</v>
      </c>
    </row>
    <row r="1189" spans="1:4" x14ac:dyDescent="0.25">
      <c r="A1189" s="1">
        <v>44118</v>
      </c>
      <c r="B1189" t="s">
        <v>1137</v>
      </c>
      <c r="C1189" t="s">
        <v>1107</v>
      </c>
      <c r="D1189">
        <v>180</v>
      </c>
    </row>
    <row r="1190" spans="1:4" x14ac:dyDescent="0.25">
      <c r="C1190" t="s">
        <v>1108</v>
      </c>
    </row>
    <row r="1191" spans="1:4" x14ac:dyDescent="0.25">
      <c r="A1191" s="1">
        <v>44118</v>
      </c>
      <c r="B1191" t="s">
        <v>223</v>
      </c>
      <c r="C1191" t="s">
        <v>969</v>
      </c>
      <c r="D1191">
        <v>250</v>
      </c>
    </row>
    <row r="1192" spans="1:4" x14ac:dyDescent="0.25">
      <c r="A1192" s="1">
        <v>44118</v>
      </c>
      <c r="B1192" t="s">
        <v>223</v>
      </c>
      <c r="C1192" t="s">
        <v>219</v>
      </c>
      <c r="D1192">
        <v>200</v>
      </c>
    </row>
    <row r="1193" spans="1:4" x14ac:dyDescent="0.25">
      <c r="A1193" s="1">
        <v>44118</v>
      </c>
      <c r="B1193" t="s">
        <v>1138</v>
      </c>
      <c r="C1193" t="s">
        <v>1139</v>
      </c>
      <c r="D1193">
        <v>956.75</v>
      </c>
    </row>
    <row r="1194" spans="1:4" x14ac:dyDescent="0.25">
      <c r="C1194" t="s">
        <v>1140</v>
      </c>
    </row>
    <row r="1195" spans="1:4" x14ac:dyDescent="0.25">
      <c r="C1195" t="s">
        <v>1141</v>
      </c>
    </row>
    <row r="1196" spans="1:4" x14ac:dyDescent="0.25">
      <c r="A1196" s="1">
        <v>44118</v>
      </c>
      <c r="B1196" t="s">
        <v>400</v>
      </c>
      <c r="C1196" t="s">
        <v>1142</v>
      </c>
      <c r="D1196">
        <v>780.16</v>
      </c>
    </row>
    <row r="1197" spans="1:4" x14ac:dyDescent="0.25">
      <c r="C1197" t="s">
        <v>1143</v>
      </c>
    </row>
    <row r="1198" spans="1:4" x14ac:dyDescent="0.25">
      <c r="A1198" s="1">
        <v>44118</v>
      </c>
      <c r="B1198" t="s">
        <v>400</v>
      </c>
      <c r="C1198" t="s">
        <v>1144</v>
      </c>
      <c r="D1198" s="2">
        <v>5220.42</v>
      </c>
    </row>
    <row r="1199" spans="1:4" x14ac:dyDescent="0.25">
      <c r="C1199" t="s">
        <v>1145</v>
      </c>
    </row>
    <row r="1200" spans="1:4" x14ac:dyDescent="0.25">
      <c r="C1200" t="s">
        <v>1146</v>
      </c>
    </row>
    <row r="1201" spans="1:4" x14ac:dyDescent="0.25">
      <c r="A1201" s="1">
        <v>44118</v>
      </c>
      <c r="B1201" t="s">
        <v>288</v>
      </c>
      <c r="C1201" t="s">
        <v>1147</v>
      </c>
      <c r="D1201">
        <v>260</v>
      </c>
    </row>
    <row r="1202" spans="1:4" x14ac:dyDescent="0.25">
      <c r="A1202" s="1">
        <v>44118</v>
      </c>
      <c r="B1202" t="s">
        <v>1148</v>
      </c>
      <c r="C1202" t="s">
        <v>70</v>
      </c>
      <c r="D1202">
        <v>680</v>
      </c>
    </row>
    <row r="1203" spans="1:4" x14ac:dyDescent="0.25">
      <c r="A1203" s="1">
        <v>44118</v>
      </c>
      <c r="B1203" t="s">
        <v>1149</v>
      </c>
      <c r="C1203" t="s">
        <v>47</v>
      </c>
      <c r="D1203">
        <v>134.83000000000001</v>
      </c>
    </row>
    <row r="1204" spans="1:4" x14ac:dyDescent="0.25">
      <c r="A1204" s="1">
        <v>44118</v>
      </c>
      <c r="B1204" t="s">
        <v>1150</v>
      </c>
      <c r="C1204" t="s">
        <v>1151</v>
      </c>
      <c r="D1204">
        <v>320</v>
      </c>
    </row>
    <row r="1205" spans="1:4" x14ac:dyDescent="0.25">
      <c r="C1205" t="s">
        <v>1152</v>
      </c>
    </row>
    <row r="1206" spans="1:4" x14ac:dyDescent="0.25">
      <c r="A1206" s="1">
        <v>44118</v>
      </c>
      <c r="B1206" t="s">
        <v>1153</v>
      </c>
      <c r="C1206" t="s">
        <v>1154</v>
      </c>
      <c r="D1206">
        <v>110</v>
      </c>
    </row>
    <row r="1207" spans="1:4" x14ac:dyDescent="0.25">
      <c r="A1207" s="1">
        <v>44118</v>
      </c>
      <c r="B1207" t="s">
        <v>1155</v>
      </c>
      <c r="C1207" t="s">
        <v>1156</v>
      </c>
      <c r="D1207">
        <v>172</v>
      </c>
    </row>
    <row r="1208" spans="1:4" x14ac:dyDescent="0.25">
      <c r="A1208" s="1">
        <v>44118</v>
      </c>
      <c r="B1208" t="s">
        <v>154</v>
      </c>
      <c r="C1208" t="s">
        <v>47</v>
      </c>
      <c r="D1208">
        <v>907.84</v>
      </c>
    </row>
    <row r="1209" spans="1:4" x14ac:dyDescent="0.25">
      <c r="A1209" s="1">
        <v>44118</v>
      </c>
      <c r="B1209" t="s">
        <v>155</v>
      </c>
      <c r="C1209" t="s">
        <v>47</v>
      </c>
      <c r="D1209">
        <v>171.33</v>
      </c>
    </row>
    <row r="1210" spans="1:4" x14ac:dyDescent="0.25">
      <c r="A1210" s="1">
        <v>44118</v>
      </c>
      <c r="B1210" t="s">
        <v>1157</v>
      </c>
      <c r="C1210" t="s">
        <v>1158</v>
      </c>
      <c r="D1210" s="2">
        <v>3487.01</v>
      </c>
    </row>
    <row r="1211" spans="1:4" x14ac:dyDescent="0.25">
      <c r="A1211" s="1">
        <v>44118</v>
      </c>
      <c r="B1211" t="s">
        <v>158</v>
      </c>
      <c r="C1211" t="s">
        <v>70</v>
      </c>
      <c r="D1211">
        <v>811.06</v>
      </c>
    </row>
    <row r="1212" spans="1:4" x14ac:dyDescent="0.25">
      <c r="A1212" s="1">
        <v>44118</v>
      </c>
      <c r="B1212" t="s">
        <v>1159</v>
      </c>
      <c r="C1212" t="s">
        <v>1160</v>
      </c>
      <c r="D1212">
        <v>50</v>
      </c>
    </row>
    <row r="1213" spans="1:4" x14ac:dyDescent="0.25">
      <c r="C1213" t="s">
        <v>1161</v>
      </c>
    </row>
    <row r="1214" spans="1:4" x14ac:dyDescent="0.25">
      <c r="C1214" t="s">
        <v>1162</v>
      </c>
    </row>
    <row r="1215" spans="1:4" x14ac:dyDescent="0.25">
      <c r="C1215" t="s">
        <v>1163</v>
      </c>
    </row>
    <row r="1216" spans="1:4" x14ac:dyDescent="0.25">
      <c r="A1216" s="1">
        <v>44118</v>
      </c>
      <c r="B1216" t="s">
        <v>1159</v>
      </c>
      <c r="C1216" t="s">
        <v>1160</v>
      </c>
      <c r="D1216">
        <v>35</v>
      </c>
    </row>
    <row r="1217" spans="1:4" x14ac:dyDescent="0.25">
      <c r="C1217" t="s">
        <v>1161</v>
      </c>
    </row>
    <row r="1218" spans="1:4" x14ac:dyDescent="0.25">
      <c r="C1218" t="s">
        <v>1162</v>
      </c>
    </row>
    <row r="1219" spans="1:4" x14ac:dyDescent="0.25">
      <c r="C1219" t="s">
        <v>1163</v>
      </c>
    </row>
    <row r="1220" spans="1:4" x14ac:dyDescent="0.25">
      <c r="A1220" s="1">
        <v>44118</v>
      </c>
      <c r="B1220" t="s">
        <v>1164</v>
      </c>
      <c r="C1220" t="s">
        <v>1165</v>
      </c>
      <c r="D1220">
        <v>89.95</v>
      </c>
    </row>
    <row r="1221" spans="1:4" x14ac:dyDescent="0.25">
      <c r="A1221" s="1">
        <v>44118</v>
      </c>
      <c r="B1221" t="s">
        <v>1166</v>
      </c>
      <c r="C1221" t="s">
        <v>47</v>
      </c>
      <c r="D1221">
        <v>101.97</v>
      </c>
    </row>
    <row r="1222" spans="1:4" x14ac:dyDescent="0.25">
      <c r="A1222" s="1">
        <v>44118</v>
      </c>
      <c r="B1222" t="s">
        <v>882</v>
      </c>
      <c r="C1222" t="s">
        <v>883</v>
      </c>
      <c r="D1222">
        <v>190</v>
      </c>
    </row>
    <row r="1223" spans="1:4" x14ac:dyDescent="0.25">
      <c r="C1223" t="s">
        <v>884</v>
      </c>
    </row>
    <row r="1224" spans="1:4" x14ac:dyDescent="0.25">
      <c r="A1224" s="1">
        <v>44118</v>
      </c>
      <c r="B1224" t="s">
        <v>1167</v>
      </c>
      <c r="C1224" t="s">
        <v>1107</v>
      </c>
      <c r="D1224">
        <v>200</v>
      </c>
    </row>
    <row r="1225" spans="1:4" x14ac:dyDescent="0.25">
      <c r="C1225" t="s">
        <v>1108</v>
      </c>
    </row>
    <row r="1226" spans="1:4" x14ac:dyDescent="0.25">
      <c r="A1226" s="1">
        <v>44118</v>
      </c>
      <c r="B1226" t="s">
        <v>536</v>
      </c>
      <c r="C1226" t="s">
        <v>283</v>
      </c>
      <c r="D1226" s="2">
        <v>3087.25</v>
      </c>
    </row>
    <row r="1227" spans="1:4" x14ac:dyDescent="0.25">
      <c r="C1227" t="s">
        <v>1168</v>
      </c>
    </row>
    <row r="1228" spans="1:4" x14ac:dyDescent="0.25">
      <c r="A1228" s="1">
        <v>44118</v>
      </c>
      <c r="B1228" t="s">
        <v>73</v>
      </c>
      <c r="C1228" t="s">
        <v>1169</v>
      </c>
      <c r="D1228" s="2">
        <v>1032.92</v>
      </c>
    </row>
    <row r="1229" spans="1:4" x14ac:dyDescent="0.25">
      <c r="A1229" s="1">
        <v>44118</v>
      </c>
      <c r="B1229" t="s">
        <v>1170</v>
      </c>
      <c r="C1229" t="s">
        <v>1171</v>
      </c>
      <c r="D1229">
        <v>656.25</v>
      </c>
    </row>
    <row r="1230" spans="1:4" x14ac:dyDescent="0.25">
      <c r="C1230" t="s">
        <v>1172</v>
      </c>
    </row>
    <row r="1231" spans="1:4" x14ac:dyDescent="0.25">
      <c r="C1231" t="s">
        <v>1173</v>
      </c>
    </row>
    <row r="1232" spans="1:4" x14ac:dyDescent="0.25">
      <c r="A1232" s="1">
        <v>44118</v>
      </c>
      <c r="B1232" t="s">
        <v>1170</v>
      </c>
      <c r="C1232" t="s">
        <v>1174</v>
      </c>
      <c r="D1232" s="2">
        <v>2550</v>
      </c>
    </row>
    <row r="1233" spans="1:4" x14ac:dyDescent="0.25">
      <c r="C1233" t="s">
        <v>230</v>
      </c>
    </row>
    <row r="1234" spans="1:4" x14ac:dyDescent="0.25">
      <c r="A1234" s="1">
        <v>44118</v>
      </c>
      <c r="B1234" t="s">
        <v>1175</v>
      </c>
      <c r="C1234" t="s">
        <v>1176</v>
      </c>
      <c r="D1234">
        <v>570</v>
      </c>
    </row>
    <row r="1235" spans="1:4" x14ac:dyDescent="0.25">
      <c r="A1235" s="1">
        <v>44118</v>
      </c>
      <c r="B1235" t="s">
        <v>805</v>
      </c>
      <c r="C1235" t="s">
        <v>1177</v>
      </c>
      <c r="D1235">
        <v>150.88</v>
      </c>
    </row>
    <row r="1236" spans="1:4" x14ac:dyDescent="0.25">
      <c r="A1236" s="1">
        <v>44118</v>
      </c>
      <c r="B1236" t="s">
        <v>1178</v>
      </c>
      <c r="C1236" t="s">
        <v>321</v>
      </c>
      <c r="D1236">
        <v>584.07000000000005</v>
      </c>
    </row>
    <row r="1237" spans="1:4" x14ac:dyDescent="0.25">
      <c r="A1237" s="1">
        <v>44118</v>
      </c>
      <c r="B1237" t="s">
        <v>167</v>
      </c>
      <c r="C1237" t="s">
        <v>70</v>
      </c>
      <c r="D1237">
        <v>45.06</v>
      </c>
    </row>
    <row r="1238" spans="1:4" x14ac:dyDescent="0.25">
      <c r="A1238" s="1">
        <v>44118</v>
      </c>
      <c r="B1238" t="s">
        <v>168</v>
      </c>
      <c r="C1238" t="s">
        <v>47</v>
      </c>
      <c r="D1238">
        <v>122.01</v>
      </c>
    </row>
    <row r="1239" spans="1:4" x14ac:dyDescent="0.25">
      <c r="A1239" s="1">
        <v>44118</v>
      </c>
      <c r="B1239" t="s">
        <v>699</v>
      </c>
      <c r="C1239" t="s">
        <v>1179</v>
      </c>
      <c r="D1239">
        <v>80.349999999999994</v>
      </c>
    </row>
    <row r="1240" spans="1:4" x14ac:dyDescent="0.25">
      <c r="A1240" s="1">
        <v>44118</v>
      </c>
      <c r="B1240" t="s">
        <v>1180</v>
      </c>
      <c r="C1240" t="s">
        <v>1181</v>
      </c>
      <c r="D1240">
        <v>184.51</v>
      </c>
    </row>
    <row r="1241" spans="1:4" x14ac:dyDescent="0.25">
      <c r="A1241" s="1">
        <v>44118</v>
      </c>
      <c r="B1241" t="s">
        <v>1180</v>
      </c>
      <c r="C1241" t="s">
        <v>1181</v>
      </c>
      <c r="D1241">
        <v>112.5</v>
      </c>
    </row>
    <row r="1242" spans="1:4" x14ac:dyDescent="0.25">
      <c r="A1242" s="1">
        <v>44118</v>
      </c>
      <c r="B1242" t="s">
        <v>1038</v>
      </c>
      <c r="C1242" t="s">
        <v>1182</v>
      </c>
      <c r="D1242" s="2">
        <v>1116</v>
      </c>
    </row>
    <row r="1243" spans="1:4" x14ac:dyDescent="0.25">
      <c r="C1243" t="s">
        <v>1183</v>
      </c>
    </row>
    <row r="1244" spans="1:4" x14ac:dyDescent="0.25">
      <c r="C1244" t="s">
        <v>1184</v>
      </c>
    </row>
    <row r="1245" spans="1:4" x14ac:dyDescent="0.25">
      <c r="A1245" s="1">
        <v>44118</v>
      </c>
      <c r="B1245" t="s">
        <v>447</v>
      </c>
      <c r="C1245" t="s">
        <v>70</v>
      </c>
      <c r="D1245" s="2">
        <v>2500</v>
      </c>
    </row>
    <row r="1246" spans="1:4" x14ac:dyDescent="0.25">
      <c r="A1246" s="1">
        <v>44118</v>
      </c>
      <c r="B1246" t="s">
        <v>1185</v>
      </c>
      <c r="C1246" t="s">
        <v>1186</v>
      </c>
      <c r="D1246">
        <v>67</v>
      </c>
    </row>
    <row r="1247" spans="1:4" x14ac:dyDescent="0.25">
      <c r="C1247" t="s">
        <v>1187</v>
      </c>
    </row>
    <row r="1248" spans="1:4" x14ac:dyDescent="0.25">
      <c r="A1248" s="1">
        <v>44118</v>
      </c>
      <c r="B1248" t="s">
        <v>1188</v>
      </c>
      <c r="C1248" t="s">
        <v>1189</v>
      </c>
      <c r="D1248">
        <v>360</v>
      </c>
    </row>
    <row r="1249" spans="1:4" x14ac:dyDescent="0.25">
      <c r="A1249" s="1">
        <v>44118</v>
      </c>
      <c r="B1249" t="s">
        <v>275</v>
      </c>
      <c r="C1249" t="s">
        <v>47</v>
      </c>
      <c r="D1249" s="2">
        <v>1218.07</v>
      </c>
    </row>
    <row r="1250" spans="1:4" x14ac:dyDescent="0.25">
      <c r="A1250" s="1">
        <v>44118</v>
      </c>
      <c r="B1250" t="s">
        <v>115</v>
      </c>
      <c r="C1250" t="s">
        <v>70</v>
      </c>
      <c r="D1250" s="2">
        <v>1518</v>
      </c>
    </row>
    <row r="1251" spans="1:4" x14ac:dyDescent="0.25">
      <c r="A1251" s="1">
        <v>44118</v>
      </c>
      <c r="B1251" t="s">
        <v>102</v>
      </c>
      <c r="C1251" t="s">
        <v>1190</v>
      </c>
      <c r="D1251" s="2">
        <v>1420</v>
      </c>
    </row>
    <row r="1252" spans="1:4" x14ac:dyDescent="0.25">
      <c r="C1252" t="s">
        <v>1191</v>
      </c>
    </row>
    <row r="1253" spans="1:4" x14ac:dyDescent="0.25">
      <c r="C1253" t="s">
        <v>1192</v>
      </c>
    </row>
    <row r="1254" spans="1:4" x14ac:dyDescent="0.25">
      <c r="A1254" s="1">
        <v>44118</v>
      </c>
      <c r="B1254" t="s">
        <v>174</v>
      </c>
      <c r="C1254" t="s">
        <v>47</v>
      </c>
      <c r="D1254">
        <v>357.72</v>
      </c>
    </row>
    <row r="1255" spans="1:4" x14ac:dyDescent="0.25">
      <c r="A1255" s="1">
        <v>44118</v>
      </c>
      <c r="B1255" t="s">
        <v>174</v>
      </c>
      <c r="C1255" t="s">
        <v>47</v>
      </c>
      <c r="D1255" s="2">
        <v>3270</v>
      </c>
    </row>
    <row r="1256" spans="1:4" x14ac:dyDescent="0.25">
      <c r="A1256" s="1">
        <v>44118</v>
      </c>
      <c r="B1256" t="s">
        <v>1193</v>
      </c>
      <c r="C1256" t="s">
        <v>1194</v>
      </c>
      <c r="D1256">
        <v>85</v>
      </c>
    </row>
    <row r="1257" spans="1:4" x14ac:dyDescent="0.25">
      <c r="C1257" t="s">
        <v>1195</v>
      </c>
    </row>
    <row r="1258" spans="1:4" x14ac:dyDescent="0.25">
      <c r="A1258" s="1">
        <v>44118</v>
      </c>
      <c r="B1258" t="s">
        <v>106</v>
      </c>
      <c r="C1258" t="s">
        <v>1196</v>
      </c>
      <c r="D1258">
        <v>42.23</v>
      </c>
    </row>
    <row r="1259" spans="1:4" x14ac:dyDescent="0.25">
      <c r="C1259" t="s">
        <v>1197</v>
      </c>
    </row>
    <row r="1260" spans="1:4" x14ac:dyDescent="0.25">
      <c r="C1260" t="s">
        <v>1198</v>
      </c>
    </row>
    <row r="1261" spans="1:4" x14ac:dyDescent="0.25">
      <c r="A1261" s="1">
        <v>44118</v>
      </c>
      <c r="B1261" t="s">
        <v>106</v>
      </c>
      <c r="C1261" t="s">
        <v>70</v>
      </c>
      <c r="D1261" s="2">
        <v>1355.95</v>
      </c>
    </row>
    <row r="1262" spans="1:4" x14ac:dyDescent="0.25">
      <c r="A1262" s="1">
        <v>44118</v>
      </c>
      <c r="B1262" t="s">
        <v>279</v>
      </c>
      <c r="C1262" t="s">
        <v>280</v>
      </c>
      <c r="D1262">
        <v>110</v>
      </c>
    </row>
    <row r="1263" spans="1:4" x14ac:dyDescent="0.25">
      <c r="A1263" s="1">
        <v>44118</v>
      </c>
      <c r="B1263" t="s">
        <v>823</v>
      </c>
      <c r="C1263" t="s">
        <v>1151</v>
      </c>
      <c r="D1263">
        <v>300</v>
      </c>
    </row>
    <row r="1264" spans="1:4" x14ac:dyDescent="0.25">
      <c r="C1264" t="s">
        <v>1152</v>
      </c>
    </row>
    <row r="1265" spans="1:4" x14ac:dyDescent="0.25">
      <c r="A1265" s="1">
        <v>44118</v>
      </c>
      <c r="B1265" t="s">
        <v>108</v>
      </c>
      <c r="C1265" t="s">
        <v>1199</v>
      </c>
      <c r="D1265" s="2">
        <v>4847.5</v>
      </c>
    </row>
    <row r="1266" spans="1:4" x14ac:dyDescent="0.25">
      <c r="C1266" t="s">
        <v>1200</v>
      </c>
    </row>
    <row r="1267" spans="1:4" x14ac:dyDescent="0.25">
      <c r="C1267" t="s">
        <v>1201</v>
      </c>
    </row>
    <row r="1268" spans="1:4" x14ac:dyDescent="0.25">
      <c r="A1268" s="1">
        <v>44118</v>
      </c>
      <c r="B1268" t="s">
        <v>175</v>
      </c>
      <c r="C1268" t="s">
        <v>47</v>
      </c>
      <c r="D1268">
        <v>296.70999999999998</v>
      </c>
    </row>
    <row r="1269" spans="1:4" x14ac:dyDescent="0.25">
      <c r="A1269" s="1">
        <v>44118</v>
      </c>
      <c r="B1269" t="s">
        <v>175</v>
      </c>
      <c r="C1269" t="s">
        <v>47</v>
      </c>
      <c r="D1269">
        <v>-73.69</v>
      </c>
    </row>
    <row r="1270" spans="1:4" x14ac:dyDescent="0.25">
      <c r="A1270" s="1">
        <v>44118</v>
      </c>
      <c r="B1270" t="s">
        <v>1202</v>
      </c>
      <c r="C1270" t="s">
        <v>1203</v>
      </c>
      <c r="D1270">
        <v>48.63</v>
      </c>
    </row>
    <row r="1271" spans="1:4" x14ac:dyDescent="0.25">
      <c r="C1271" t="s">
        <v>1204</v>
      </c>
    </row>
    <row r="1272" spans="1:4" x14ac:dyDescent="0.25">
      <c r="C1272" t="s">
        <v>1205</v>
      </c>
    </row>
    <row r="1273" spans="1:4" x14ac:dyDescent="0.25">
      <c r="C1273" t="s">
        <v>1206</v>
      </c>
    </row>
    <row r="1274" spans="1:4" x14ac:dyDescent="0.25">
      <c r="A1274" s="1">
        <v>44118</v>
      </c>
      <c r="B1274" t="s">
        <v>488</v>
      </c>
      <c r="C1274" t="s">
        <v>498</v>
      </c>
      <c r="D1274" s="2">
        <v>3677.92</v>
      </c>
    </row>
    <row r="1275" spans="1:4" x14ac:dyDescent="0.25">
      <c r="C1275" t="s">
        <v>499</v>
      </c>
    </row>
    <row r="1276" spans="1:4" x14ac:dyDescent="0.25">
      <c r="C1276" t="s">
        <v>970</v>
      </c>
    </row>
    <row r="1277" spans="1:4" x14ac:dyDescent="0.25">
      <c r="A1277" s="1">
        <v>44118</v>
      </c>
      <c r="B1277" t="s">
        <v>488</v>
      </c>
      <c r="C1277" t="s">
        <v>970</v>
      </c>
      <c r="D1277">
        <v>105.48</v>
      </c>
    </row>
    <row r="1278" spans="1:4" x14ac:dyDescent="0.25">
      <c r="C1278" t="s">
        <v>1207</v>
      </c>
    </row>
    <row r="1279" spans="1:4" x14ac:dyDescent="0.25">
      <c r="A1279" s="1">
        <v>44118</v>
      </c>
      <c r="B1279" t="s">
        <v>488</v>
      </c>
      <c r="C1279" t="s">
        <v>495</v>
      </c>
      <c r="D1279">
        <v>53.21</v>
      </c>
    </row>
    <row r="1280" spans="1:4" x14ac:dyDescent="0.25">
      <c r="C1280" t="s">
        <v>496</v>
      </c>
    </row>
    <row r="1281" spans="1:4" x14ac:dyDescent="0.25">
      <c r="C1281" t="s">
        <v>970</v>
      </c>
    </row>
    <row r="1282" spans="1:4" x14ac:dyDescent="0.25">
      <c r="A1282" s="1">
        <v>44118</v>
      </c>
      <c r="B1282" t="s">
        <v>488</v>
      </c>
      <c r="C1282" t="s">
        <v>491</v>
      </c>
      <c r="D1282">
        <v>7.11</v>
      </c>
    </row>
    <row r="1283" spans="1:4" x14ac:dyDescent="0.25">
      <c r="C1283" t="s">
        <v>492</v>
      </c>
    </row>
    <row r="1284" spans="1:4" x14ac:dyDescent="0.25">
      <c r="C1284" t="s">
        <v>970</v>
      </c>
    </row>
    <row r="1285" spans="1:4" x14ac:dyDescent="0.25">
      <c r="A1285" s="1">
        <v>44118</v>
      </c>
      <c r="B1285" t="s">
        <v>488</v>
      </c>
      <c r="C1285" t="s">
        <v>493</v>
      </c>
      <c r="D1285">
        <v>5.52</v>
      </c>
    </row>
    <row r="1286" spans="1:4" x14ac:dyDescent="0.25">
      <c r="C1286" t="s">
        <v>494</v>
      </c>
    </row>
    <row r="1287" spans="1:4" x14ac:dyDescent="0.25">
      <c r="C1287" t="s">
        <v>970</v>
      </c>
    </row>
    <row r="1288" spans="1:4" x14ac:dyDescent="0.25">
      <c r="A1288" s="1">
        <v>44118</v>
      </c>
      <c r="B1288" t="s">
        <v>488</v>
      </c>
      <c r="C1288" t="s">
        <v>1208</v>
      </c>
      <c r="D1288">
        <v>33.28</v>
      </c>
    </row>
    <row r="1289" spans="1:4" x14ac:dyDescent="0.25">
      <c r="C1289" t="s">
        <v>501</v>
      </c>
    </row>
    <row r="1290" spans="1:4" x14ac:dyDescent="0.25">
      <c r="A1290" s="1">
        <v>44118</v>
      </c>
      <c r="B1290" t="s">
        <v>176</v>
      </c>
      <c r="C1290" t="s">
        <v>47</v>
      </c>
      <c r="D1290">
        <v>901.63</v>
      </c>
    </row>
    <row r="1291" spans="1:4" x14ac:dyDescent="0.25">
      <c r="A1291" s="1">
        <v>44118</v>
      </c>
      <c r="B1291" t="s">
        <v>830</v>
      </c>
      <c r="C1291" t="s">
        <v>1209</v>
      </c>
      <c r="D1291">
        <v>380</v>
      </c>
    </row>
    <row r="1292" spans="1:4" x14ac:dyDescent="0.25">
      <c r="C1292" t="s">
        <v>1210</v>
      </c>
    </row>
    <row r="1293" spans="1:4" x14ac:dyDescent="0.25">
      <c r="C1293" t="s">
        <v>1211</v>
      </c>
    </row>
    <row r="1294" spans="1:4" x14ac:dyDescent="0.25">
      <c r="A1294" s="1">
        <v>44124</v>
      </c>
      <c r="B1294" t="s">
        <v>770</v>
      </c>
      <c r="C1294" t="s">
        <v>1212</v>
      </c>
      <c r="D1294">
        <v>830</v>
      </c>
    </row>
    <row r="1295" spans="1:4" x14ac:dyDescent="0.25">
      <c r="A1295" s="1">
        <v>44124</v>
      </c>
      <c r="B1295" t="s">
        <v>770</v>
      </c>
      <c r="C1295" t="s">
        <v>1213</v>
      </c>
      <c r="D1295">
        <v>830</v>
      </c>
    </row>
    <row r="1296" spans="1:4" x14ac:dyDescent="0.25">
      <c r="A1296" s="1">
        <v>44125</v>
      </c>
      <c r="B1296" t="s">
        <v>1214</v>
      </c>
      <c r="C1296" t="s">
        <v>325</v>
      </c>
      <c r="D1296">
        <v>15.52</v>
      </c>
    </row>
    <row r="1297" spans="1:4" x14ac:dyDescent="0.25">
      <c r="A1297" s="1">
        <v>44125</v>
      </c>
      <c r="B1297" t="s">
        <v>617</v>
      </c>
      <c r="C1297" t="s">
        <v>1215</v>
      </c>
      <c r="D1297" s="2">
        <v>2950</v>
      </c>
    </row>
    <row r="1298" spans="1:4" x14ac:dyDescent="0.25">
      <c r="A1298" s="1">
        <v>44125</v>
      </c>
      <c r="B1298" t="s">
        <v>740</v>
      </c>
      <c r="C1298" t="s">
        <v>325</v>
      </c>
      <c r="D1298">
        <v>960</v>
      </c>
    </row>
    <row r="1299" spans="1:4" x14ac:dyDescent="0.25">
      <c r="A1299" s="1">
        <v>44125</v>
      </c>
      <c r="B1299" t="s">
        <v>1216</v>
      </c>
      <c r="C1299" t="s">
        <v>1217</v>
      </c>
      <c r="D1299">
        <v>249</v>
      </c>
    </row>
    <row r="1300" spans="1:4" x14ac:dyDescent="0.25">
      <c r="C1300" t="s">
        <v>1218</v>
      </c>
    </row>
    <row r="1301" spans="1:4" x14ac:dyDescent="0.25">
      <c r="C1301" t="s">
        <v>1219</v>
      </c>
    </row>
    <row r="1302" spans="1:4" x14ac:dyDescent="0.25">
      <c r="C1302" t="s">
        <v>1220</v>
      </c>
    </row>
    <row r="1303" spans="1:4" x14ac:dyDescent="0.25">
      <c r="C1303" t="s">
        <v>1221</v>
      </c>
    </row>
    <row r="1304" spans="1:4" x14ac:dyDescent="0.25">
      <c r="A1304" s="1">
        <v>44125</v>
      </c>
      <c r="B1304" t="s">
        <v>1222</v>
      </c>
      <c r="C1304" t="s">
        <v>1223</v>
      </c>
      <c r="D1304">
        <v>149.99</v>
      </c>
    </row>
    <row r="1305" spans="1:4" x14ac:dyDescent="0.25">
      <c r="A1305" s="1">
        <v>44125</v>
      </c>
      <c r="B1305" t="s">
        <v>13</v>
      </c>
      <c r="C1305" t="s">
        <v>1224</v>
      </c>
      <c r="D1305">
        <v>82.11</v>
      </c>
    </row>
    <row r="1306" spans="1:4" x14ac:dyDescent="0.25">
      <c r="A1306" s="1">
        <v>44125</v>
      </c>
      <c r="B1306" t="s">
        <v>125</v>
      </c>
      <c r="C1306" t="s">
        <v>1225</v>
      </c>
      <c r="D1306">
        <v>441.85</v>
      </c>
    </row>
    <row r="1307" spans="1:4" x14ac:dyDescent="0.25">
      <c r="A1307" s="1">
        <v>44125</v>
      </c>
      <c r="B1307" t="s">
        <v>125</v>
      </c>
      <c r="C1307" t="s">
        <v>1226</v>
      </c>
      <c r="D1307" s="2">
        <v>5579.55</v>
      </c>
    </row>
    <row r="1308" spans="1:4" x14ac:dyDescent="0.25">
      <c r="C1308" t="s">
        <v>556</v>
      </c>
    </row>
    <row r="1309" spans="1:4" x14ac:dyDescent="0.25">
      <c r="C1309" t="s">
        <v>557</v>
      </c>
    </row>
    <row r="1310" spans="1:4" x14ac:dyDescent="0.25">
      <c r="C1310" t="s">
        <v>1227</v>
      </c>
    </row>
    <row r="1311" spans="1:4" x14ac:dyDescent="0.25">
      <c r="C1311" t="s">
        <v>559</v>
      </c>
    </row>
    <row r="1312" spans="1:4" x14ac:dyDescent="0.25">
      <c r="C1312" t="s">
        <v>560</v>
      </c>
    </row>
    <row r="1313" spans="1:4" x14ac:dyDescent="0.25">
      <c r="C1313" t="s">
        <v>561</v>
      </c>
    </row>
    <row r="1314" spans="1:4" x14ac:dyDescent="0.25">
      <c r="C1314" t="s">
        <v>1228</v>
      </c>
    </row>
    <row r="1315" spans="1:4" x14ac:dyDescent="0.25">
      <c r="C1315" t="s">
        <v>563</v>
      </c>
    </row>
    <row r="1316" spans="1:4" x14ac:dyDescent="0.25">
      <c r="C1316" t="s">
        <v>564</v>
      </c>
    </row>
    <row r="1317" spans="1:4" x14ac:dyDescent="0.25">
      <c r="C1317" t="s">
        <v>565</v>
      </c>
    </row>
    <row r="1318" spans="1:4" x14ac:dyDescent="0.25">
      <c r="A1318" s="1">
        <v>44125</v>
      </c>
      <c r="B1318" t="s">
        <v>1229</v>
      </c>
      <c r="C1318" t="s">
        <v>1230</v>
      </c>
      <c r="D1318">
        <v>225</v>
      </c>
    </row>
    <row r="1319" spans="1:4" x14ac:dyDescent="0.25">
      <c r="A1319" s="1">
        <v>44125</v>
      </c>
      <c r="B1319" t="s">
        <v>938</v>
      </c>
      <c r="C1319" t="s">
        <v>1231</v>
      </c>
      <c r="D1319">
        <v>320.39999999999998</v>
      </c>
    </row>
    <row r="1320" spans="1:4" x14ac:dyDescent="0.25">
      <c r="A1320" s="1">
        <v>44125</v>
      </c>
      <c r="B1320" t="s">
        <v>1232</v>
      </c>
      <c r="C1320" t="s">
        <v>1233</v>
      </c>
      <c r="D1320">
        <v>375.19</v>
      </c>
    </row>
    <row r="1321" spans="1:4" x14ac:dyDescent="0.25">
      <c r="A1321" s="1">
        <v>44125</v>
      </c>
      <c r="B1321" t="s">
        <v>1234</v>
      </c>
      <c r="C1321" t="s">
        <v>1235</v>
      </c>
      <c r="D1321">
        <v>129</v>
      </c>
    </row>
    <row r="1322" spans="1:4" x14ac:dyDescent="0.25">
      <c r="A1322" s="1">
        <v>44125</v>
      </c>
      <c r="B1322" t="s">
        <v>33</v>
      </c>
      <c r="C1322" t="s">
        <v>1236</v>
      </c>
      <c r="D1322">
        <v>50</v>
      </c>
    </row>
    <row r="1323" spans="1:4" x14ac:dyDescent="0.25">
      <c r="C1323" t="s">
        <v>1237</v>
      </c>
    </row>
    <row r="1324" spans="1:4" x14ac:dyDescent="0.25">
      <c r="C1324" t="s">
        <v>1238</v>
      </c>
    </row>
    <row r="1325" spans="1:4" x14ac:dyDescent="0.25">
      <c r="A1325" s="1">
        <v>44125</v>
      </c>
      <c r="B1325" t="s">
        <v>33</v>
      </c>
      <c r="C1325" t="s">
        <v>1239</v>
      </c>
      <c r="D1325">
        <v>75</v>
      </c>
    </row>
    <row r="1326" spans="1:4" x14ac:dyDescent="0.25">
      <c r="A1326" s="1">
        <v>44125</v>
      </c>
      <c r="B1326" t="s">
        <v>380</v>
      </c>
      <c r="C1326" t="s">
        <v>741</v>
      </c>
      <c r="D1326" s="2">
        <v>1761.3</v>
      </c>
    </row>
    <row r="1327" spans="1:4" x14ac:dyDescent="0.25">
      <c r="A1327" s="1">
        <v>44125</v>
      </c>
      <c r="B1327" t="s">
        <v>755</v>
      </c>
      <c r="C1327" t="s">
        <v>1240</v>
      </c>
      <c r="D1327">
        <v>17.46</v>
      </c>
    </row>
    <row r="1328" spans="1:4" x14ac:dyDescent="0.25">
      <c r="A1328" s="1">
        <v>44125</v>
      </c>
      <c r="B1328" t="s">
        <v>37</v>
      </c>
      <c r="C1328" t="s">
        <v>1241</v>
      </c>
      <c r="D1328" s="2">
        <v>2448.7600000000002</v>
      </c>
    </row>
    <row r="1329" spans="1:4" x14ac:dyDescent="0.25">
      <c r="A1329" s="1">
        <v>44125</v>
      </c>
      <c r="B1329" t="s">
        <v>758</v>
      </c>
      <c r="C1329" t="s">
        <v>1242</v>
      </c>
      <c r="D1329">
        <v>212.8</v>
      </c>
    </row>
    <row r="1330" spans="1:4" x14ac:dyDescent="0.25">
      <c r="A1330" s="1">
        <v>44125</v>
      </c>
      <c r="B1330" t="s">
        <v>758</v>
      </c>
      <c r="C1330" t="s">
        <v>1242</v>
      </c>
      <c r="D1330">
        <v>407.75</v>
      </c>
    </row>
    <row r="1331" spans="1:4" x14ac:dyDescent="0.25">
      <c r="A1331" s="1">
        <v>44125</v>
      </c>
      <c r="B1331" t="s">
        <v>758</v>
      </c>
      <c r="C1331" t="s">
        <v>1242</v>
      </c>
      <c r="D1331">
        <v>159.6</v>
      </c>
    </row>
    <row r="1332" spans="1:4" x14ac:dyDescent="0.25">
      <c r="A1332" s="1">
        <v>44125</v>
      </c>
      <c r="B1332" t="s">
        <v>218</v>
      </c>
      <c r="C1332" t="s">
        <v>325</v>
      </c>
      <c r="D1332">
        <v>159.49</v>
      </c>
    </row>
    <row r="1333" spans="1:4" x14ac:dyDescent="0.25">
      <c r="A1333" s="1">
        <v>44125</v>
      </c>
      <c r="B1333" t="s">
        <v>218</v>
      </c>
      <c r="C1333" t="s">
        <v>325</v>
      </c>
      <c r="D1333">
        <v>770.62</v>
      </c>
    </row>
    <row r="1334" spans="1:4" x14ac:dyDescent="0.25">
      <c r="A1334" s="1">
        <v>44125</v>
      </c>
      <c r="B1334" t="s">
        <v>1243</v>
      </c>
      <c r="C1334" t="s">
        <v>1244</v>
      </c>
      <c r="D1334">
        <v>21.55</v>
      </c>
    </row>
    <row r="1335" spans="1:4" x14ac:dyDescent="0.25">
      <c r="C1335" t="s">
        <v>52</v>
      </c>
    </row>
    <row r="1336" spans="1:4" x14ac:dyDescent="0.25">
      <c r="A1336" s="1">
        <v>44125</v>
      </c>
      <c r="B1336" t="s">
        <v>772</v>
      </c>
      <c r="C1336" t="s">
        <v>325</v>
      </c>
      <c r="D1336" s="2">
        <v>1484.58</v>
      </c>
    </row>
    <row r="1337" spans="1:4" x14ac:dyDescent="0.25">
      <c r="A1337" s="1">
        <v>44125</v>
      </c>
      <c r="B1337" t="s">
        <v>223</v>
      </c>
      <c r="C1337" t="s">
        <v>1245</v>
      </c>
      <c r="D1337">
        <v>200</v>
      </c>
    </row>
    <row r="1338" spans="1:4" x14ac:dyDescent="0.25">
      <c r="A1338" s="1">
        <v>44125</v>
      </c>
      <c r="B1338" t="s">
        <v>1246</v>
      </c>
      <c r="C1338" t="s">
        <v>95</v>
      </c>
      <c r="D1338">
        <v>177</v>
      </c>
    </row>
    <row r="1339" spans="1:4" x14ac:dyDescent="0.25">
      <c r="A1339" s="1">
        <v>44125</v>
      </c>
      <c r="B1339" t="s">
        <v>1247</v>
      </c>
      <c r="C1339" t="s">
        <v>1248</v>
      </c>
      <c r="D1339" s="2">
        <v>6371</v>
      </c>
    </row>
    <row r="1340" spans="1:4" x14ac:dyDescent="0.25">
      <c r="C1340" t="s">
        <v>260</v>
      </c>
    </row>
    <row r="1341" spans="1:4" x14ac:dyDescent="0.25">
      <c r="A1341" s="1">
        <v>44125</v>
      </c>
      <c r="B1341" t="s">
        <v>1249</v>
      </c>
      <c r="C1341" t="s">
        <v>1250</v>
      </c>
      <c r="D1341">
        <v>7.99</v>
      </c>
    </row>
    <row r="1342" spans="1:4" x14ac:dyDescent="0.25">
      <c r="C1342" t="s">
        <v>1251</v>
      </c>
    </row>
    <row r="1343" spans="1:4" x14ac:dyDescent="0.25">
      <c r="A1343" s="1">
        <v>44125</v>
      </c>
      <c r="B1343" t="s">
        <v>241</v>
      </c>
      <c r="C1343" t="s">
        <v>1252</v>
      </c>
      <c r="D1343">
        <v>188.5</v>
      </c>
    </row>
    <row r="1344" spans="1:4" x14ac:dyDescent="0.25">
      <c r="C1344" t="s">
        <v>1253</v>
      </c>
    </row>
    <row r="1345" spans="1:4" x14ac:dyDescent="0.25">
      <c r="A1345" s="1">
        <v>44125</v>
      </c>
      <c r="B1345" t="s">
        <v>1254</v>
      </c>
      <c r="C1345" t="s">
        <v>1255</v>
      </c>
      <c r="D1345">
        <v>107.24</v>
      </c>
    </row>
    <row r="1346" spans="1:4" x14ac:dyDescent="0.25">
      <c r="C1346" t="s">
        <v>1256</v>
      </c>
    </row>
    <row r="1347" spans="1:4" x14ac:dyDescent="0.25">
      <c r="A1347" s="1">
        <v>44125</v>
      </c>
      <c r="B1347" t="s">
        <v>1257</v>
      </c>
      <c r="C1347" t="s">
        <v>1008</v>
      </c>
      <c r="D1347" s="2">
        <v>3474.15</v>
      </c>
    </row>
    <row r="1348" spans="1:4" x14ac:dyDescent="0.25">
      <c r="A1348" s="1">
        <v>44125</v>
      </c>
      <c r="B1348" t="s">
        <v>1257</v>
      </c>
      <c r="C1348" t="s">
        <v>1008</v>
      </c>
      <c r="D1348" s="2">
        <v>4500</v>
      </c>
    </row>
    <row r="1349" spans="1:4" x14ac:dyDescent="0.25">
      <c r="A1349" s="1">
        <v>44125</v>
      </c>
      <c r="B1349" t="s">
        <v>1257</v>
      </c>
      <c r="C1349" t="s">
        <v>1258</v>
      </c>
      <c r="D1349" s="2">
        <v>18330.34</v>
      </c>
    </row>
    <row r="1350" spans="1:4" x14ac:dyDescent="0.25">
      <c r="A1350" s="1">
        <v>44125</v>
      </c>
      <c r="B1350" t="s">
        <v>1259</v>
      </c>
      <c r="C1350" t="s">
        <v>325</v>
      </c>
      <c r="D1350">
        <v>705.6</v>
      </c>
    </row>
    <row r="1351" spans="1:4" x14ac:dyDescent="0.25">
      <c r="A1351" s="1">
        <v>44125</v>
      </c>
      <c r="B1351" t="s">
        <v>1260</v>
      </c>
      <c r="C1351" t="s">
        <v>1261</v>
      </c>
      <c r="D1351" s="2">
        <v>24127.5</v>
      </c>
    </row>
    <row r="1352" spans="1:4" x14ac:dyDescent="0.25">
      <c r="C1352" t="s">
        <v>1262</v>
      </c>
    </row>
    <row r="1353" spans="1:4" x14ac:dyDescent="0.25">
      <c r="C1353" t="s">
        <v>1263</v>
      </c>
    </row>
    <row r="1354" spans="1:4" x14ac:dyDescent="0.25">
      <c r="A1354" s="1">
        <v>44125</v>
      </c>
      <c r="B1354" t="s">
        <v>1264</v>
      </c>
      <c r="C1354" t="s">
        <v>1265</v>
      </c>
      <c r="D1354" s="2">
        <v>1332.25</v>
      </c>
    </row>
    <row r="1355" spans="1:4" x14ac:dyDescent="0.25">
      <c r="C1355" t="s">
        <v>256</v>
      </c>
    </row>
    <row r="1356" spans="1:4" x14ac:dyDescent="0.25">
      <c r="A1356" s="1">
        <v>44125</v>
      </c>
      <c r="B1356" t="s">
        <v>1266</v>
      </c>
      <c r="C1356" t="s">
        <v>1267</v>
      </c>
      <c r="D1356" s="2">
        <v>2499.3000000000002</v>
      </c>
    </row>
    <row r="1357" spans="1:4" x14ac:dyDescent="0.25">
      <c r="C1357" t="s">
        <v>1268</v>
      </c>
    </row>
    <row r="1358" spans="1:4" x14ac:dyDescent="0.25">
      <c r="C1358" t="s">
        <v>1269</v>
      </c>
    </row>
    <row r="1359" spans="1:4" x14ac:dyDescent="0.25">
      <c r="C1359" t="s">
        <v>1270</v>
      </c>
    </row>
    <row r="1360" spans="1:4" x14ac:dyDescent="0.25">
      <c r="A1360" s="1">
        <v>44125</v>
      </c>
      <c r="B1360" t="s">
        <v>1271</v>
      </c>
      <c r="C1360" t="s">
        <v>1272</v>
      </c>
      <c r="D1360">
        <v>224</v>
      </c>
    </row>
    <row r="1361" spans="1:4" x14ac:dyDescent="0.25">
      <c r="C1361" t="s">
        <v>1273</v>
      </c>
    </row>
    <row r="1362" spans="1:4" x14ac:dyDescent="0.25">
      <c r="C1362" t="s">
        <v>1274</v>
      </c>
    </row>
    <row r="1363" spans="1:4" x14ac:dyDescent="0.25">
      <c r="C1363" t="s">
        <v>1275</v>
      </c>
    </row>
    <row r="1364" spans="1:4" x14ac:dyDescent="0.25">
      <c r="A1364" s="1">
        <v>44125</v>
      </c>
      <c r="B1364" t="s">
        <v>997</v>
      </c>
      <c r="C1364" t="s">
        <v>1276</v>
      </c>
      <c r="D1364">
        <v>80</v>
      </c>
    </row>
    <row r="1365" spans="1:4" x14ac:dyDescent="0.25">
      <c r="A1365" s="1">
        <v>44125</v>
      </c>
      <c r="B1365" t="s">
        <v>1277</v>
      </c>
      <c r="C1365" t="s">
        <v>413</v>
      </c>
      <c r="D1365">
        <v>104.95</v>
      </c>
    </row>
    <row r="1366" spans="1:4" x14ac:dyDescent="0.25">
      <c r="A1366" s="1">
        <v>44125</v>
      </c>
      <c r="B1366" t="s">
        <v>1277</v>
      </c>
      <c r="C1366" t="s">
        <v>413</v>
      </c>
      <c r="D1366">
        <v>63.53</v>
      </c>
    </row>
    <row r="1367" spans="1:4" x14ac:dyDescent="0.25">
      <c r="A1367" s="1">
        <v>44125</v>
      </c>
      <c r="B1367" t="s">
        <v>69</v>
      </c>
      <c r="C1367" t="s">
        <v>70</v>
      </c>
      <c r="D1367" s="2">
        <v>1876.98</v>
      </c>
    </row>
    <row r="1368" spans="1:4" x14ac:dyDescent="0.25">
      <c r="A1368" s="1">
        <v>44125</v>
      </c>
      <c r="B1368" t="s">
        <v>1278</v>
      </c>
      <c r="C1368" t="s">
        <v>1279</v>
      </c>
      <c r="D1368">
        <v>325.5</v>
      </c>
    </row>
    <row r="1369" spans="1:4" x14ac:dyDescent="0.25">
      <c r="A1369" s="1">
        <v>44125</v>
      </c>
      <c r="B1369" t="s">
        <v>254</v>
      </c>
      <c r="C1369" t="s">
        <v>1280</v>
      </c>
      <c r="D1369">
        <v>5.39</v>
      </c>
    </row>
    <row r="1370" spans="1:4" x14ac:dyDescent="0.25">
      <c r="C1370" t="s">
        <v>1281</v>
      </c>
    </row>
    <row r="1371" spans="1:4" x14ac:dyDescent="0.25">
      <c r="A1371" s="1">
        <v>44125</v>
      </c>
      <c r="B1371" t="s">
        <v>254</v>
      </c>
      <c r="C1371" t="s">
        <v>1280</v>
      </c>
      <c r="D1371">
        <v>11.58</v>
      </c>
    </row>
    <row r="1372" spans="1:4" x14ac:dyDescent="0.25">
      <c r="C1372" t="s">
        <v>1281</v>
      </c>
    </row>
    <row r="1373" spans="1:4" x14ac:dyDescent="0.25">
      <c r="A1373" s="1">
        <v>44125</v>
      </c>
      <c r="B1373" t="s">
        <v>254</v>
      </c>
      <c r="C1373" t="s">
        <v>1280</v>
      </c>
      <c r="D1373">
        <v>116.36</v>
      </c>
    </row>
    <row r="1374" spans="1:4" x14ac:dyDescent="0.25">
      <c r="C1374" t="s">
        <v>1281</v>
      </c>
    </row>
    <row r="1375" spans="1:4" x14ac:dyDescent="0.25">
      <c r="A1375" s="1">
        <v>44125</v>
      </c>
      <c r="B1375" t="s">
        <v>254</v>
      </c>
      <c r="C1375" t="s">
        <v>1280</v>
      </c>
      <c r="D1375">
        <v>74.989999999999995</v>
      </c>
    </row>
    <row r="1376" spans="1:4" x14ac:dyDescent="0.25">
      <c r="C1376" t="s">
        <v>1281</v>
      </c>
    </row>
    <row r="1377" spans="1:4" x14ac:dyDescent="0.25">
      <c r="A1377" s="1">
        <v>44125</v>
      </c>
      <c r="B1377" t="s">
        <v>254</v>
      </c>
      <c r="C1377" t="s">
        <v>107</v>
      </c>
      <c r="D1377">
        <v>36.58</v>
      </c>
    </row>
    <row r="1378" spans="1:4" x14ac:dyDescent="0.25">
      <c r="A1378" s="1">
        <v>44125</v>
      </c>
      <c r="B1378" t="s">
        <v>254</v>
      </c>
      <c r="C1378" t="s">
        <v>107</v>
      </c>
      <c r="D1378">
        <v>55.12</v>
      </c>
    </row>
    <row r="1379" spans="1:4" x14ac:dyDescent="0.25">
      <c r="A1379" s="1">
        <v>44125</v>
      </c>
      <c r="B1379" t="s">
        <v>254</v>
      </c>
      <c r="C1379" t="s">
        <v>107</v>
      </c>
      <c r="D1379">
        <v>878.09</v>
      </c>
    </row>
    <row r="1380" spans="1:4" x14ac:dyDescent="0.25">
      <c r="A1380" s="1">
        <v>44125</v>
      </c>
      <c r="B1380" t="s">
        <v>1282</v>
      </c>
      <c r="C1380" t="s">
        <v>1283</v>
      </c>
      <c r="D1380">
        <v>29.7</v>
      </c>
    </row>
    <row r="1381" spans="1:4" x14ac:dyDescent="0.25">
      <c r="A1381" s="1">
        <v>44125</v>
      </c>
      <c r="B1381" t="s">
        <v>71</v>
      </c>
      <c r="C1381" t="s">
        <v>1021</v>
      </c>
      <c r="D1381">
        <v>15.63</v>
      </c>
    </row>
    <row r="1382" spans="1:4" x14ac:dyDescent="0.25">
      <c r="A1382" s="1">
        <v>44125</v>
      </c>
      <c r="B1382" t="s">
        <v>71</v>
      </c>
      <c r="C1382" t="s">
        <v>321</v>
      </c>
      <c r="D1382">
        <v>373.46</v>
      </c>
    </row>
    <row r="1383" spans="1:4" x14ac:dyDescent="0.25">
      <c r="A1383" s="1">
        <v>44125</v>
      </c>
      <c r="B1383" t="s">
        <v>71</v>
      </c>
      <c r="C1383" t="s">
        <v>321</v>
      </c>
      <c r="D1383">
        <v>273.60000000000002</v>
      </c>
    </row>
    <row r="1384" spans="1:4" x14ac:dyDescent="0.25">
      <c r="A1384" s="1">
        <v>44125</v>
      </c>
      <c r="B1384" t="s">
        <v>1284</v>
      </c>
      <c r="C1384" t="s">
        <v>321</v>
      </c>
      <c r="D1384">
        <v>88.95</v>
      </c>
    </row>
    <row r="1385" spans="1:4" x14ac:dyDescent="0.25">
      <c r="A1385" s="1">
        <v>44125</v>
      </c>
      <c r="B1385" t="s">
        <v>1285</v>
      </c>
      <c r="C1385" t="s">
        <v>1286</v>
      </c>
      <c r="D1385">
        <v>7.99</v>
      </c>
    </row>
    <row r="1386" spans="1:4" x14ac:dyDescent="0.25">
      <c r="C1386" t="s">
        <v>1287</v>
      </c>
    </row>
    <row r="1387" spans="1:4" x14ac:dyDescent="0.25">
      <c r="A1387" s="1">
        <v>44125</v>
      </c>
      <c r="B1387" t="s">
        <v>1288</v>
      </c>
      <c r="C1387" t="s">
        <v>825</v>
      </c>
      <c r="D1387">
        <v>80</v>
      </c>
    </row>
    <row r="1388" spans="1:4" x14ac:dyDescent="0.25">
      <c r="C1388" s="1">
        <v>44110</v>
      </c>
    </row>
    <row r="1389" spans="1:4" x14ac:dyDescent="0.25">
      <c r="A1389" s="1">
        <v>44125</v>
      </c>
      <c r="B1389" t="s">
        <v>1288</v>
      </c>
      <c r="C1389" t="s">
        <v>312</v>
      </c>
      <c r="D1389">
        <v>100</v>
      </c>
    </row>
    <row r="1390" spans="1:4" x14ac:dyDescent="0.25">
      <c r="C1390" t="s">
        <v>1289</v>
      </c>
    </row>
    <row r="1391" spans="1:4" x14ac:dyDescent="0.25">
      <c r="A1391" s="1">
        <v>44125</v>
      </c>
      <c r="B1391" t="s">
        <v>1288</v>
      </c>
      <c r="C1391" t="s">
        <v>1290</v>
      </c>
      <c r="D1391">
        <v>100</v>
      </c>
    </row>
    <row r="1392" spans="1:4" x14ac:dyDescent="0.25">
      <c r="C1392" t="s">
        <v>1108</v>
      </c>
    </row>
    <row r="1393" spans="1:4" x14ac:dyDescent="0.25">
      <c r="A1393" s="1">
        <v>44125</v>
      </c>
      <c r="B1393" t="s">
        <v>1291</v>
      </c>
      <c r="C1393" t="s">
        <v>1292</v>
      </c>
      <c r="D1393" s="2">
        <v>16190.28</v>
      </c>
    </row>
    <row r="1394" spans="1:4" x14ac:dyDescent="0.25">
      <c r="C1394" t="s">
        <v>1293</v>
      </c>
    </row>
    <row r="1395" spans="1:4" x14ac:dyDescent="0.25">
      <c r="C1395" t="s">
        <v>1294</v>
      </c>
    </row>
    <row r="1396" spans="1:4" x14ac:dyDescent="0.25">
      <c r="C1396" t="s">
        <v>1295</v>
      </c>
    </row>
    <row r="1397" spans="1:4" x14ac:dyDescent="0.25">
      <c r="C1397" t="s">
        <v>1296</v>
      </c>
    </row>
    <row r="1398" spans="1:4" x14ac:dyDescent="0.25">
      <c r="A1398" s="1">
        <v>44125</v>
      </c>
      <c r="B1398" t="s">
        <v>1297</v>
      </c>
      <c r="C1398" t="s">
        <v>1298</v>
      </c>
      <c r="D1398">
        <v>146.22</v>
      </c>
    </row>
    <row r="1399" spans="1:4" x14ac:dyDescent="0.25">
      <c r="A1399" s="1">
        <v>44125</v>
      </c>
      <c r="B1399" t="s">
        <v>1297</v>
      </c>
      <c r="C1399" t="s">
        <v>321</v>
      </c>
      <c r="D1399">
        <v>915.77</v>
      </c>
    </row>
    <row r="1400" spans="1:4" x14ac:dyDescent="0.25">
      <c r="A1400" s="1">
        <v>44125</v>
      </c>
      <c r="B1400" t="s">
        <v>1178</v>
      </c>
      <c r="C1400" t="s">
        <v>1299</v>
      </c>
      <c r="D1400">
        <v>776.37</v>
      </c>
    </row>
    <row r="1401" spans="1:4" x14ac:dyDescent="0.25">
      <c r="A1401" s="1">
        <v>44125</v>
      </c>
      <c r="B1401" t="s">
        <v>810</v>
      </c>
      <c r="C1401" t="s">
        <v>1300</v>
      </c>
      <c r="D1401">
        <v>120</v>
      </c>
    </row>
    <row r="1402" spans="1:4" x14ac:dyDescent="0.25">
      <c r="A1402" s="1">
        <v>44125</v>
      </c>
      <c r="B1402" t="s">
        <v>719</v>
      </c>
      <c r="C1402" t="s">
        <v>70</v>
      </c>
      <c r="D1402" s="2">
        <v>1260</v>
      </c>
    </row>
    <row r="1403" spans="1:4" x14ac:dyDescent="0.25">
      <c r="A1403" s="1">
        <v>44125</v>
      </c>
      <c r="B1403" t="s">
        <v>1301</v>
      </c>
      <c r="C1403" t="s">
        <v>1302</v>
      </c>
      <c r="D1403" s="2">
        <v>2108.9899999999998</v>
      </c>
    </row>
    <row r="1404" spans="1:4" x14ac:dyDescent="0.25">
      <c r="C1404" t="s">
        <v>1303</v>
      </c>
    </row>
    <row r="1405" spans="1:4" x14ac:dyDescent="0.25">
      <c r="C1405" t="s">
        <v>1304</v>
      </c>
    </row>
    <row r="1406" spans="1:4" x14ac:dyDescent="0.25">
      <c r="C1406" t="s">
        <v>1305</v>
      </c>
    </row>
    <row r="1407" spans="1:4" x14ac:dyDescent="0.25">
      <c r="A1407" s="1">
        <v>44125</v>
      </c>
      <c r="B1407" t="s">
        <v>1306</v>
      </c>
      <c r="C1407" t="s">
        <v>1307</v>
      </c>
      <c r="D1407">
        <v>72.09</v>
      </c>
    </row>
    <row r="1408" spans="1:4" x14ac:dyDescent="0.25">
      <c r="C1408" t="s">
        <v>1308</v>
      </c>
    </row>
    <row r="1409" spans="1:4" x14ac:dyDescent="0.25">
      <c r="A1409" s="1">
        <v>44125</v>
      </c>
      <c r="B1409" t="s">
        <v>1309</v>
      </c>
      <c r="C1409" t="s">
        <v>320</v>
      </c>
      <c r="D1409">
        <v>999.75</v>
      </c>
    </row>
    <row r="1410" spans="1:4" x14ac:dyDescent="0.25">
      <c r="C1410" t="s">
        <v>1310</v>
      </c>
    </row>
    <row r="1411" spans="1:4" x14ac:dyDescent="0.25">
      <c r="A1411" s="1">
        <v>44125</v>
      </c>
      <c r="B1411" t="s">
        <v>447</v>
      </c>
      <c r="C1411" t="s">
        <v>1311</v>
      </c>
      <c r="D1411">
        <v>150</v>
      </c>
    </row>
    <row r="1412" spans="1:4" x14ac:dyDescent="0.25">
      <c r="C1412" t="s">
        <v>1312</v>
      </c>
    </row>
    <row r="1413" spans="1:4" x14ac:dyDescent="0.25">
      <c r="A1413" s="1">
        <v>44125</v>
      </c>
      <c r="B1413" t="s">
        <v>452</v>
      </c>
      <c r="C1413" t="s">
        <v>321</v>
      </c>
      <c r="D1413">
        <v>25.49</v>
      </c>
    </row>
    <row r="1414" spans="1:4" x14ac:dyDescent="0.25">
      <c r="A1414" s="1">
        <v>44125</v>
      </c>
      <c r="B1414" t="s">
        <v>1313</v>
      </c>
      <c r="C1414" t="s">
        <v>1314</v>
      </c>
      <c r="D1414">
        <v>241.77</v>
      </c>
    </row>
    <row r="1415" spans="1:4" x14ac:dyDescent="0.25">
      <c r="A1415" s="1">
        <v>44125</v>
      </c>
      <c r="B1415" t="s">
        <v>302</v>
      </c>
      <c r="C1415" t="s">
        <v>95</v>
      </c>
      <c r="D1415" s="2">
        <v>2197.25</v>
      </c>
    </row>
    <row r="1416" spans="1:4" x14ac:dyDescent="0.25">
      <c r="A1416" s="1">
        <v>44125</v>
      </c>
      <c r="B1416" t="s">
        <v>475</v>
      </c>
      <c r="C1416" t="s">
        <v>1315</v>
      </c>
      <c r="D1416">
        <v>175</v>
      </c>
    </row>
    <row r="1417" spans="1:4" x14ac:dyDescent="0.25">
      <c r="C1417" t="s">
        <v>1316</v>
      </c>
    </row>
    <row r="1418" spans="1:4" x14ac:dyDescent="0.25">
      <c r="C1418" t="s">
        <v>1317</v>
      </c>
    </row>
    <row r="1419" spans="1:4" x14ac:dyDescent="0.25">
      <c r="A1419" s="1">
        <v>44125</v>
      </c>
      <c r="B1419" t="s">
        <v>1318</v>
      </c>
      <c r="C1419" t="s">
        <v>1319</v>
      </c>
      <c r="D1419">
        <v>400</v>
      </c>
    </row>
    <row r="1420" spans="1:4" x14ac:dyDescent="0.25">
      <c r="A1420" s="1">
        <v>44125</v>
      </c>
      <c r="B1420" t="s">
        <v>174</v>
      </c>
      <c r="C1420" t="s">
        <v>1320</v>
      </c>
      <c r="D1420">
        <v>560</v>
      </c>
    </row>
    <row r="1421" spans="1:4" x14ac:dyDescent="0.25">
      <c r="A1421" s="1">
        <v>44125</v>
      </c>
      <c r="B1421" t="s">
        <v>823</v>
      </c>
      <c r="C1421" t="s">
        <v>824</v>
      </c>
      <c r="D1421">
        <v>260</v>
      </c>
    </row>
    <row r="1422" spans="1:4" x14ac:dyDescent="0.25">
      <c r="C1422" t="s">
        <v>1321</v>
      </c>
    </row>
    <row r="1423" spans="1:4" x14ac:dyDescent="0.25">
      <c r="C1423" t="s">
        <v>1322</v>
      </c>
    </row>
    <row r="1424" spans="1:4" x14ac:dyDescent="0.25">
      <c r="A1424" s="1">
        <v>44125</v>
      </c>
      <c r="B1424" t="s">
        <v>1323</v>
      </c>
      <c r="C1424" t="s">
        <v>1319</v>
      </c>
      <c r="D1424">
        <v>450</v>
      </c>
    </row>
    <row r="1425" spans="1:4" x14ac:dyDescent="0.25">
      <c r="A1425" s="1">
        <v>44125</v>
      </c>
      <c r="B1425" t="s">
        <v>1324</v>
      </c>
      <c r="C1425" t="s">
        <v>325</v>
      </c>
      <c r="D1425">
        <v>45.73</v>
      </c>
    </row>
    <row r="1426" spans="1:4" x14ac:dyDescent="0.25">
      <c r="A1426" s="1">
        <v>44125</v>
      </c>
      <c r="B1426" t="s">
        <v>488</v>
      </c>
      <c r="C1426" t="s">
        <v>1325</v>
      </c>
      <c r="D1426">
        <v>106.69</v>
      </c>
    </row>
    <row r="1427" spans="1:4" x14ac:dyDescent="0.25">
      <c r="C1427" t="s">
        <v>1326</v>
      </c>
    </row>
    <row r="1428" spans="1:4" x14ac:dyDescent="0.25">
      <c r="A1428" s="1">
        <v>44125</v>
      </c>
      <c r="B1428" t="s">
        <v>488</v>
      </c>
      <c r="C1428" t="s">
        <v>1327</v>
      </c>
      <c r="D1428">
        <v>232.47</v>
      </c>
    </row>
    <row r="1429" spans="1:4" x14ac:dyDescent="0.25">
      <c r="C1429" t="s">
        <v>1328</v>
      </c>
    </row>
    <row r="1430" spans="1:4" x14ac:dyDescent="0.25">
      <c r="A1430" s="1">
        <v>44125</v>
      </c>
      <c r="B1430" t="s">
        <v>488</v>
      </c>
      <c r="C1430" t="s">
        <v>504</v>
      </c>
      <c r="D1430">
        <v>54.87</v>
      </c>
    </row>
    <row r="1431" spans="1:4" x14ac:dyDescent="0.25">
      <c r="C1431" t="s">
        <v>499</v>
      </c>
    </row>
    <row r="1432" spans="1:4" x14ac:dyDescent="0.25">
      <c r="C1432" t="s">
        <v>1329</v>
      </c>
    </row>
    <row r="1433" spans="1:4" x14ac:dyDescent="0.25">
      <c r="A1433" s="1">
        <v>44125</v>
      </c>
      <c r="B1433" t="s">
        <v>507</v>
      </c>
      <c r="C1433" t="s">
        <v>1330</v>
      </c>
      <c r="D1433">
        <v>300</v>
      </c>
    </row>
    <row r="1434" spans="1:4" x14ac:dyDescent="0.25">
      <c r="C1434" t="s">
        <v>1331</v>
      </c>
    </row>
    <row r="1435" spans="1:4" x14ac:dyDescent="0.25">
      <c r="C1435" t="s">
        <v>1332</v>
      </c>
    </row>
    <row r="1436" spans="1:4" x14ac:dyDescent="0.25">
      <c r="A1436" s="1">
        <v>44125</v>
      </c>
      <c r="B1436" t="s">
        <v>1333</v>
      </c>
      <c r="C1436" t="s">
        <v>280</v>
      </c>
      <c r="D1436">
        <v>66.31</v>
      </c>
    </row>
    <row r="1437" spans="1:4" x14ac:dyDescent="0.25">
      <c r="A1437" s="1">
        <v>44119</v>
      </c>
      <c r="B1437" t="s">
        <v>316</v>
      </c>
      <c r="C1437" t="s">
        <v>325</v>
      </c>
      <c r="D1437">
        <v>141.33000000000001</v>
      </c>
    </row>
    <row r="1438" spans="1:4" x14ac:dyDescent="0.25">
      <c r="A1438" s="1">
        <v>44119</v>
      </c>
      <c r="B1438" t="s">
        <v>316</v>
      </c>
      <c r="C1438" t="s">
        <v>321</v>
      </c>
      <c r="D1438">
        <v>298.82</v>
      </c>
    </row>
    <row r="1439" spans="1:4" x14ac:dyDescent="0.25">
      <c r="C1439" t="s">
        <v>1334</v>
      </c>
    </row>
    <row r="1440" spans="1:4" x14ac:dyDescent="0.25">
      <c r="A1440" s="1">
        <v>44119</v>
      </c>
      <c r="B1440" t="s">
        <v>316</v>
      </c>
      <c r="C1440" t="s">
        <v>1335</v>
      </c>
      <c r="D1440">
        <v>31.98</v>
      </c>
    </row>
    <row r="1441" spans="1:4" x14ac:dyDescent="0.25">
      <c r="C1441">
        <v>953748759964</v>
      </c>
    </row>
    <row r="1442" spans="1:4" x14ac:dyDescent="0.25">
      <c r="A1442" s="1">
        <v>44119</v>
      </c>
      <c r="B1442" t="s">
        <v>316</v>
      </c>
      <c r="C1442" t="s">
        <v>321</v>
      </c>
      <c r="D1442">
        <v>412.41</v>
      </c>
    </row>
    <row r="1443" spans="1:4" x14ac:dyDescent="0.25">
      <c r="C1443" t="s">
        <v>1336</v>
      </c>
    </row>
    <row r="1444" spans="1:4" x14ac:dyDescent="0.25">
      <c r="C1444">
        <v>665553875765</v>
      </c>
    </row>
    <row r="1445" spans="1:4" x14ac:dyDescent="0.25">
      <c r="A1445" s="1">
        <v>44119</v>
      </c>
      <c r="B1445" t="s">
        <v>316</v>
      </c>
      <c r="C1445" t="s">
        <v>321</v>
      </c>
      <c r="D1445">
        <v>102.92</v>
      </c>
    </row>
    <row r="1446" spans="1:4" x14ac:dyDescent="0.25">
      <c r="C1446" t="s">
        <v>1337</v>
      </c>
    </row>
    <row r="1447" spans="1:4" x14ac:dyDescent="0.25">
      <c r="A1447" s="1">
        <v>44119</v>
      </c>
      <c r="B1447" t="s">
        <v>316</v>
      </c>
      <c r="C1447" t="s">
        <v>1338</v>
      </c>
      <c r="D1447">
        <v>297.94</v>
      </c>
    </row>
    <row r="1448" spans="1:4" x14ac:dyDescent="0.25">
      <c r="C1448" t="s">
        <v>1339</v>
      </c>
    </row>
    <row r="1449" spans="1:4" x14ac:dyDescent="0.25">
      <c r="A1449" s="1">
        <v>44119</v>
      </c>
      <c r="B1449" t="s">
        <v>316</v>
      </c>
      <c r="C1449" t="s">
        <v>321</v>
      </c>
      <c r="D1449">
        <v>54.67</v>
      </c>
    </row>
    <row r="1450" spans="1:4" x14ac:dyDescent="0.25">
      <c r="C1450" t="s">
        <v>1340</v>
      </c>
    </row>
    <row r="1451" spans="1:4" x14ac:dyDescent="0.25">
      <c r="A1451" s="1">
        <v>44119</v>
      </c>
      <c r="B1451" t="s">
        <v>316</v>
      </c>
      <c r="C1451" t="s">
        <v>321</v>
      </c>
      <c r="D1451">
        <v>94.13</v>
      </c>
    </row>
    <row r="1452" spans="1:4" x14ac:dyDescent="0.25">
      <c r="C1452" t="s">
        <v>1341</v>
      </c>
    </row>
    <row r="1453" spans="1:4" x14ac:dyDescent="0.25">
      <c r="A1453" s="1">
        <v>44119</v>
      </c>
      <c r="B1453" t="s">
        <v>316</v>
      </c>
      <c r="C1453" t="s">
        <v>321</v>
      </c>
      <c r="D1453">
        <v>-85.93</v>
      </c>
    </row>
    <row r="1454" spans="1:4" x14ac:dyDescent="0.25">
      <c r="C1454" t="s">
        <v>1342</v>
      </c>
    </row>
    <row r="1455" spans="1:4" x14ac:dyDescent="0.25">
      <c r="A1455" s="1">
        <v>44119</v>
      </c>
      <c r="B1455" t="s">
        <v>316</v>
      </c>
      <c r="C1455" t="s">
        <v>321</v>
      </c>
      <c r="D1455">
        <v>26.34</v>
      </c>
    </row>
    <row r="1456" spans="1:4" x14ac:dyDescent="0.25">
      <c r="C1456" t="s">
        <v>1343</v>
      </c>
    </row>
    <row r="1457" spans="1:4" x14ac:dyDescent="0.25">
      <c r="A1457" s="1">
        <v>44119</v>
      </c>
      <c r="B1457" t="s">
        <v>316</v>
      </c>
      <c r="C1457" t="s">
        <v>321</v>
      </c>
      <c r="D1457">
        <v>31.8</v>
      </c>
    </row>
    <row r="1458" spans="1:4" x14ac:dyDescent="0.25">
      <c r="C1458">
        <v>464858385663</v>
      </c>
    </row>
    <row r="1459" spans="1:4" x14ac:dyDescent="0.25">
      <c r="A1459" s="1">
        <v>44119</v>
      </c>
      <c r="B1459" t="s">
        <v>316</v>
      </c>
      <c r="C1459" t="s">
        <v>1344</v>
      </c>
      <c r="D1459">
        <v>375</v>
      </c>
    </row>
    <row r="1460" spans="1:4" x14ac:dyDescent="0.25">
      <c r="A1460" s="1">
        <v>44119</v>
      </c>
      <c r="B1460" t="s">
        <v>316</v>
      </c>
      <c r="C1460" t="s">
        <v>321</v>
      </c>
      <c r="D1460">
        <v>23.73</v>
      </c>
    </row>
    <row r="1461" spans="1:4" x14ac:dyDescent="0.25">
      <c r="C1461">
        <v>583358644464</v>
      </c>
    </row>
    <row r="1462" spans="1:4" x14ac:dyDescent="0.25">
      <c r="A1462" s="1">
        <v>44119</v>
      </c>
      <c r="B1462" t="s">
        <v>316</v>
      </c>
      <c r="C1462" t="s">
        <v>321</v>
      </c>
      <c r="D1462">
        <v>99.21</v>
      </c>
    </row>
    <row r="1463" spans="1:4" x14ac:dyDescent="0.25">
      <c r="C1463" t="s">
        <v>1345</v>
      </c>
    </row>
    <row r="1464" spans="1:4" x14ac:dyDescent="0.25">
      <c r="C1464" t="s">
        <v>1346</v>
      </c>
    </row>
    <row r="1465" spans="1:4" x14ac:dyDescent="0.25">
      <c r="C1465">
        <v>674644534834</v>
      </c>
    </row>
    <row r="1466" spans="1:4" x14ac:dyDescent="0.25">
      <c r="A1466" s="1">
        <v>44119</v>
      </c>
      <c r="B1466" t="s">
        <v>316</v>
      </c>
      <c r="C1466" t="s">
        <v>321</v>
      </c>
      <c r="D1466">
        <v>114.44</v>
      </c>
    </row>
    <row r="1467" spans="1:4" x14ac:dyDescent="0.25">
      <c r="C1467" t="s">
        <v>1347</v>
      </c>
    </row>
    <row r="1468" spans="1:4" x14ac:dyDescent="0.25">
      <c r="A1468" s="1">
        <v>44119</v>
      </c>
      <c r="B1468" t="s">
        <v>316</v>
      </c>
      <c r="C1468" t="s">
        <v>321</v>
      </c>
      <c r="D1468">
        <v>775.82</v>
      </c>
    </row>
    <row r="1469" spans="1:4" x14ac:dyDescent="0.25">
      <c r="C1469" t="s">
        <v>1348</v>
      </c>
    </row>
    <row r="1470" spans="1:4" x14ac:dyDescent="0.25">
      <c r="C1470" t="s">
        <v>1349</v>
      </c>
    </row>
    <row r="1471" spans="1:4" x14ac:dyDescent="0.25">
      <c r="C1471" t="s">
        <v>1350</v>
      </c>
    </row>
    <row r="1472" spans="1:4" x14ac:dyDescent="0.25">
      <c r="A1472" s="1">
        <v>44119</v>
      </c>
      <c r="B1472" t="s">
        <v>316</v>
      </c>
      <c r="C1472" t="s">
        <v>321</v>
      </c>
      <c r="D1472">
        <v>16.95</v>
      </c>
    </row>
    <row r="1473" spans="1:4" x14ac:dyDescent="0.25">
      <c r="C1473">
        <v>433933563935</v>
      </c>
    </row>
    <row r="1474" spans="1:4" x14ac:dyDescent="0.25">
      <c r="A1474" s="1">
        <v>44119</v>
      </c>
      <c r="B1474" t="s">
        <v>316</v>
      </c>
      <c r="C1474" t="s">
        <v>1351</v>
      </c>
      <c r="D1474">
        <v>97.75</v>
      </c>
    </row>
    <row r="1475" spans="1:4" x14ac:dyDescent="0.25">
      <c r="C1475">
        <v>958588394859</v>
      </c>
    </row>
    <row r="1476" spans="1:4" x14ac:dyDescent="0.25">
      <c r="A1476" s="1">
        <v>44119</v>
      </c>
      <c r="B1476" t="s">
        <v>316</v>
      </c>
      <c r="C1476" t="s">
        <v>1351</v>
      </c>
      <c r="D1476">
        <v>97.93</v>
      </c>
    </row>
    <row r="1477" spans="1:4" x14ac:dyDescent="0.25">
      <c r="C1477">
        <v>694668358558</v>
      </c>
    </row>
    <row r="1478" spans="1:4" x14ac:dyDescent="0.25">
      <c r="A1478" s="1">
        <v>44119</v>
      </c>
      <c r="B1478" t="s">
        <v>316</v>
      </c>
      <c r="C1478" t="s">
        <v>1352</v>
      </c>
      <c r="D1478">
        <v>99.38</v>
      </c>
    </row>
    <row r="1479" spans="1:4" x14ac:dyDescent="0.25">
      <c r="C1479" t="s">
        <v>1353</v>
      </c>
    </row>
    <row r="1480" spans="1:4" x14ac:dyDescent="0.25">
      <c r="A1480" s="1">
        <v>44119</v>
      </c>
      <c r="B1480" t="s">
        <v>316</v>
      </c>
      <c r="C1480" t="s">
        <v>1354</v>
      </c>
      <c r="D1480">
        <v>95.11</v>
      </c>
    </row>
    <row r="1481" spans="1:4" x14ac:dyDescent="0.25">
      <c r="C1481">
        <v>834953645494</v>
      </c>
    </row>
    <row r="1482" spans="1:4" x14ac:dyDescent="0.25">
      <c r="A1482" s="1">
        <v>44119</v>
      </c>
      <c r="B1482" t="s">
        <v>316</v>
      </c>
      <c r="C1482" t="s">
        <v>320</v>
      </c>
      <c r="D1482">
        <v>79.88</v>
      </c>
    </row>
    <row r="1483" spans="1:4" x14ac:dyDescent="0.25">
      <c r="C1483">
        <v>-886973756373</v>
      </c>
    </row>
    <row r="1484" spans="1:4" x14ac:dyDescent="0.25">
      <c r="A1484" s="1">
        <v>44119</v>
      </c>
      <c r="B1484" t="s">
        <v>316</v>
      </c>
      <c r="C1484" t="s">
        <v>325</v>
      </c>
      <c r="D1484">
        <v>87.48</v>
      </c>
    </row>
    <row r="1485" spans="1:4" x14ac:dyDescent="0.25">
      <c r="A1485" s="1">
        <v>44119</v>
      </c>
      <c r="B1485" t="s">
        <v>316</v>
      </c>
      <c r="C1485" t="s">
        <v>320</v>
      </c>
      <c r="D1485">
        <v>16.77</v>
      </c>
    </row>
    <row r="1486" spans="1:4" x14ac:dyDescent="0.25">
      <c r="C1486">
        <v>666343658958</v>
      </c>
    </row>
    <row r="1487" spans="1:4" x14ac:dyDescent="0.25">
      <c r="A1487" s="1">
        <v>44119</v>
      </c>
      <c r="B1487" t="s">
        <v>316</v>
      </c>
      <c r="C1487" t="s">
        <v>320</v>
      </c>
      <c r="D1487">
        <v>60.19</v>
      </c>
    </row>
    <row r="1488" spans="1:4" x14ac:dyDescent="0.25">
      <c r="C1488" t="s">
        <v>1355</v>
      </c>
    </row>
    <row r="1489" spans="1:4" x14ac:dyDescent="0.25">
      <c r="A1489" s="1">
        <v>44119</v>
      </c>
      <c r="B1489" t="s">
        <v>316</v>
      </c>
      <c r="C1489" t="s">
        <v>325</v>
      </c>
      <c r="D1489">
        <v>209.11</v>
      </c>
    </row>
    <row r="1490" spans="1:4" x14ac:dyDescent="0.25">
      <c r="A1490" s="1">
        <v>44119</v>
      </c>
      <c r="B1490" t="s">
        <v>316</v>
      </c>
      <c r="C1490" t="s">
        <v>1356</v>
      </c>
      <c r="D1490">
        <v>456.07</v>
      </c>
    </row>
    <row r="1491" spans="1:4" x14ac:dyDescent="0.25">
      <c r="C1491">
        <v>898563334995</v>
      </c>
    </row>
    <row r="1492" spans="1:4" x14ac:dyDescent="0.25">
      <c r="A1492" s="1">
        <v>44119</v>
      </c>
      <c r="B1492" t="s">
        <v>316</v>
      </c>
      <c r="C1492" t="s">
        <v>1357</v>
      </c>
      <c r="D1492">
        <v>371.79</v>
      </c>
    </row>
    <row r="1493" spans="1:4" x14ac:dyDescent="0.25">
      <c r="C1493" t="s">
        <v>1358</v>
      </c>
    </row>
    <row r="1494" spans="1:4" x14ac:dyDescent="0.25">
      <c r="C1494" t="s">
        <v>1359</v>
      </c>
    </row>
    <row r="1495" spans="1:4" x14ac:dyDescent="0.25">
      <c r="C1495">
        <v>448738578689</v>
      </c>
    </row>
    <row r="1496" spans="1:4" x14ac:dyDescent="0.25">
      <c r="A1496" s="1">
        <v>44119</v>
      </c>
      <c r="B1496" t="s">
        <v>316</v>
      </c>
      <c r="C1496" t="s">
        <v>517</v>
      </c>
      <c r="D1496">
        <v>110.73</v>
      </c>
    </row>
    <row r="1497" spans="1:4" x14ac:dyDescent="0.25">
      <c r="C1497" t="s">
        <v>1360</v>
      </c>
    </row>
    <row r="1498" spans="1:4" x14ac:dyDescent="0.25">
      <c r="A1498" s="1">
        <v>44119</v>
      </c>
      <c r="B1498" t="s">
        <v>316</v>
      </c>
      <c r="C1498" t="s">
        <v>1361</v>
      </c>
      <c r="D1498">
        <v>589.73</v>
      </c>
    </row>
    <row r="1499" spans="1:4" x14ac:dyDescent="0.25">
      <c r="C1499" t="s">
        <v>1362</v>
      </c>
    </row>
    <row r="1500" spans="1:4" x14ac:dyDescent="0.25">
      <c r="A1500" s="1">
        <v>44119</v>
      </c>
      <c r="B1500" t="s">
        <v>316</v>
      </c>
      <c r="C1500" t="s">
        <v>1363</v>
      </c>
      <c r="D1500">
        <v>177.36</v>
      </c>
    </row>
    <row r="1501" spans="1:4" x14ac:dyDescent="0.25">
      <c r="C1501" t="s">
        <v>1364</v>
      </c>
    </row>
    <row r="1502" spans="1:4" x14ac:dyDescent="0.25">
      <c r="A1502" s="1">
        <v>44119</v>
      </c>
      <c r="B1502" t="s">
        <v>316</v>
      </c>
      <c r="C1502" t="s">
        <v>1365</v>
      </c>
      <c r="D1502">
        <v>36.44</v>
      </c>
    </row>
    <row r="1503" spans="1:4" x14ac:dyDescent="0.25">
      <c r="A1503" s="1">
        <v>44119</v>
      </c>
      <c r="B1503" t="s">
        <v>316</v>
      </c>
      <c r="C1503" t="s">
        <v>325</v>
      </c>
      <c r="D1503">
        <v>34.700000000000003</v>
      </c>
    </row>
    <row r="1504" spans="1:4" x14ac:dyDescent="0.25">
      <c r="A1504" s="1">
        <v>44119</v>
      </c>
      <c r="B1504" t="s">
        <v>316</v>
      </c>
      <c r="C1504" t="s">
        <v>1366</v>
      </c>
      <c r="D1504">
        <v>308.13</v>
      </c>
    </row>
    <row r="1505" spans="1:4" x14ac:dyDescent="0.25">
      <c r="A1505" s="1">
        <v>44119</v>
      </c>
      <c r="B1505" t="s">
        <v>316</v>
      </c>
      <c r="C1505" t="s">
        <v>1367</v>
      </c>
      <c r="D1505">
        <v>195.59</v>
      </c>
    </row>
    <row r="1506" spans="1:4" x14ac:dyDescent="0.25">
      <c r="C1506" t="s">
        <v>1368</v>
      </c>
    </row>
    <row r="1507" spans="1:4" x14ac:dyDescent="0.25">
      <c r="C1507" t="s">
        <v>1369</v>
      </c>
    </row>
    <row r="1508" spans="1:4" x14ac:dyDescent="0.25">
      <c r="A1508" s="1">
        <v>44119</v>
      </c>
      <c r="B1508" t="s">
        <v>316</v>
      </c>
      <c r="C1508" t="s">
        <v>1370</v>
      </c>
      <c r="D1508">
        <v>60.57</v>
      </c>
    </row>
    <row r="1509" spans="1:4" x14ac:dyDescent="0.25">
      <c r="A1509" s="1">
        <v>44119</v>
      </c>
      <c r="B1509" t="s">
        <v>316</v>
      </c>
      <c r="C1509" t="s">
        <v>1371</v>
      </c>
      <c r="D1509">
        <v>71.42</v>
      </c>
    </row>
    <row r="1510" spans="1:4" x14ac:dyDescent="0.25">
      <c r="A1510" s="1">
        <v>44119</v>
      </c>
      <c r="B1510" t="s">
        <v>316</v>
      </c>
      <c r="C1510" t="s">
        <v>1372</v>
      </c>
      <c r="D1510">
        <v>62.58</v>
      </c>
    </row>
    <row r="1511" spans="1:4" x14ac:dyDescent="0.25">
      <c r="C1511">
        <v>749583464396</v>
      </c>
    </row>
    <row r="1512" spans="1:4" x14ac:dyDescent="0.25">
      <c r="A1512" s="1">
        <v>44119</v>
      </c>
      <c r="B1512" t="s">
        <v>316</v>
      </c>
      <c r="C1512" t="s">
        <v>1373</v>
      </c>
      <c r="D1512">
        <v>589.53</v>
      </c>
    </row>
    <row r="1513" spans="1:4" x14ac:dyDescent="0.25">
      <c r="A1513" s="1">
        <v>44119</v>
      </c>
      <c r="B1513" t="s">
        <v>316</v>
      </c>
      <c r="C1513" t="s">
        <v>1374</v>
      </c>
      <c r="D1513">
        <v>115.58</v>
      </c>
    </row>
    <row r="1514" spans="1:4" x14ac:dyDescent="0.25">
      <c r="C1514">
        <v>665767866733</v>
      </c>
    </row>
    <row r="1515" spans="1:4" x14ac:dyDescent="0.25">
      <c r="A1515" s="1">
        <v>44119</v>
      </c>
      <c r="B1515" t="s">
        <v>316</v>
      </c>
      <c r="C1515" t="s">
        <v>1375</v>
      </c>
      <c r="D1515">
        <v>367.92</v>
      </c>
    </row>
    <row r="1516" spans="1:4" x14ac:dyDescent="0.25">
      <c r="C1516" t="s">
        <v>1376</v>
      </c>
    </row>
    <row r="1517" spans="1:4" x14ac:dyDescent="0.25">
      <c r="A1517" s="1">
        <v>44119</v>
      </c>
      <c r="B1517" t="s">
        <v>316</v>
      </c>
      <c r="C1517" t="s">
        <v>1377</v>
      </c>
      <c r="D1517">
        <v>576.44000000000005</v>
      </c>
    </row>
    <row r="1518" spans="1:4" x14ac:dyDescent="0.25">
      <c r="C1518">
        <v>963376543876</v>
      </c>
    </row>
    <row r="1519" spans="1:4" x14ac:dyDescent="0.25">
      <c r="A1519" s="1">
        <v>44119</v>
      </c>
      <c r="B1519" t="s">
        <v>316</v>
      </c>
      <c r="C1519" t="s">
        <v>1378</v>
      </c>
      <c r="D1519">
        <v>564.22</v>
      </c>
    </row>
    <row r="1520" spans="1:4" x14ac:dyDescent="0.25">
      <c r="A1520" s="1">
        <v>44119</v>
      </c>
      <c r="B1520" t="s">
        <v>316</v>
      </c>
      <c r="C1520" t="s">
        <v>321</v>
      </c>
      <c r="D1520">
        <v>99.62</v>
      </c>
    </row>
    <row r="1521" spans="1:4" x14ac:dyDescent="0.25">
      <c r="C1521" t="s">
        <v>1379</v>
      </c>
    </row>
    <row r="1522" spans="1:4" x14ac:dyDescent="0.25">
      <c r="A1522" s="1">
        <v>44125</v>
      </c>
      <c r="B1522" t="s">
        <v>177</v>
      </c>
      <c r="C1522" t="s">
        <v>325</v>
      </c>
      <c r="D1522">
        <v>100</v>
      </c>
    </row>
    <row r="1523" spans="1:4" x14ac:dyDescent="0.25">
      <c r="A1523" s="1">
        <v>44125</v>
      </c>
      <c r="B1523" t="s">
        <v>1380</v>
      </c>
      <c r="C1523" t="s">
        <v>1381</v>
      </c>
      <c r="D1523">
        <v>250</v>
      </c>
    </row>
    <row r="1524" spans="1:4" x14ac:dyDescent="0.25">
      <c r="C1524" t="s">
        <v>1382</v>
      </c>
    </row>
    <row r="1525" spans="1:4" x14ac:dyDescent="0.25">
      <c r="C1525" t="s">
        <v>1383</v>
      </c>
    </row>
    <row r="1526" spans="1:4" x14ac:dyDescent="0.25">
      <c r="C1526" t="s">
        <v>1384</v>
      </c>
    </row>
    <row r="1527" spans="1:4" x14ac:dyDescent="0.25">
      <c r="A1527" s="1">
        <v>44125</v>
      </c>
      <c r="B1527" t="s">
        <v>594</v>
      </c>
      <c r="C1527" t="s">
        <v>1385</v>
      </c>
      <c r="D1527">
        <v>135</v>
      </c>
    </row>
    <row r="1528" spans="1:4" x14ac:dyDescent="0.25">
      <c r="A1528" s="1">
        <v>44125</v>
      </c>
      <c r="B1528" t="s">
        <v>1386</v>
      </c>
      <c r="C1528" t="s">
        <v>280</v>
      </c>
      <c r="D1528">
        <v>93.82</v>
      </c>
    </row>
    <row r="1529" spans="1:4" x14ac:dyDescent="0.25">
      <c r="A1529" s="1">
        <v>44125</v>
      </c>
      <c r="B1529" t="s">
        <v>894</v>
      </c>
      <c r="C1529" t="s">
        <v>1387</v>
      </c>
      <c r="D1529">
        <v>24.99</v>
      </c>
    </row>
    <row r="1530" spans="1:4" x14ac:dyDescent="0.25">
      <c r="C1530" t="s">
        <v>1388</v>
      </c>
    </row>
    <row r="1531" spans="1:4" x14ac:dyDescent="0.25">
      <c r="A1531" s="1">
        <v>44125</v>
      </c>
      <c r="B1531" t="s">
        <v>1389</v>
      </c>
      <c r="C1531" t="s">
        <v>1390</v>
      </c>
      <c r="D1531" s="2">
        <v>8583.8700000000008</v>
      </c>
    </row>
    <row r="1532" spans="1:4" x14ac:dyDescent="0.25">
      <c r="C1532" t="s">
        <v>1391</v>
      </c>
    </row>
    <row r="1533" spans="1:4" x14ac:dyDescent="0.25">
      <c r="A1533" s="1">
        <v>44125</v>
      </c>
      <c r="B1533" t="s">
        <v>1392</v>
      </c>
      <c r="C1533" t="s">
        <v>1393</v>
      </c>
      <c r="D1533">
        <v>197.85</v>
      </c>
    </row>
    <row r="1534" spans="1:4" x14ac:dyDescent="0.25">
      <c r="C1534" t="s">
        <v>1394</v>
      </c>
    </row>
    <row r="1535" spans="1:4" x14ac:dyDescent="0.25">
      <c r="C1535" t="s">
        <v>1395</v>
      </c>
    </row>
    <row r="1536" spans="1:4" x14ac:dyDescent="0.25">
      <c r="C1536" t="s">
        <v>1396</v>
      </c>
    </row>
    <row r="1537" spans="1:4" x14ac:dyDescent="0.25">
      <c r="A1537" s="1">
        <v>44125</v>
      </c>
      <c r="B1537" t="s">
        <v>1397</v>
      </c>
      <c r="C1537" t="s">
        <v>95</v>
      </c>
      <c r="D1537">
        <v>229.7</v>
      </c>
    </row>
    <row r="1538" spans="1:4" x14ac:dyDescent="0.25">
      <c r="A1538" s="1">
        <v>44125</v>
      </c>
      <c r="B1538" t="s">
        <v>186</v>
      </c>
      <c r="C1538" t="s">
        <v>1398</v>
      </c>
      <c r="D1538" s="2">
        <v>2000</v>
      </c>
    </row>
    <row r="1539" spans="1:4" x14ac:dyDescent="0.25">
      <c r="C1539" t="s">
        <v>1399</v>
      </c>
    </row>
    <row r="1540" spans="1:4" x14ac:dyDescent="0.25">
      <c r="C1540" t="s">
        <v>1400</v>
      </c>
    </row>
    <row r="1541" spans="1:4" x14ac:dyDescent="0.25">
      <c r="C1541" t="s">
        <v>1401</v>
      </c>
    </row>
    <row r="1542" spans="1:4" x14ac:dyDescent="0.25">
      <c r="A1542" s="1">
        <v>44125</v>
      </c>
      <c r="B1542" t="s">
        <v>186</v>
      </c>
      <c r="C1542" t="s">
        <v>1402</v>
      </c>
      <c r="D1542" s="2">
        <v>2000</v>
      </c>
    </row>
    <row r="1543" spans="1:4" x14ac:dyDescent="0.25">
      <c r="C1543" t="s">
        <v>1403</v>
      </c>
    </row>
    <row r="1544" spans="1:4" x14ac:dyDescent="0.25">
      <c r="C1544" t="s">
        <v>1404</v>
      </c>
    </row>
    <row r="1545" spans="1:4" x14ac:dyDescent="0.25">
      <c r="C1545" t="s">
        <v>1405</v>
      </c>
    </row>
    <row r="1546" spans="1:4" x14ac:dyDescent="0.25">
      <c r="A1546" s="1">
        <v>44125</v>
      </c>
      <c r="B1546" t="s">
        <v>186</v>
      </c>
      <c r="C1546" t="s">
        <v>1406</v>
      </c>
      <c r="D1546" s="2">
        <v>2000</v>
      </c>
    </row>
    <row r="1547" spans="1:4" x14ac:dyDescent="0.25">
      <c r="C1547" t="s">
        <v>1407</v>
      </c>
    </row>
    <row r="1548" spans="1:4" x14ac:dyDescent="0.25">
      <c r="C1548" t="s">
        <v>1408</v>
      </c>
    </row>
    <row r="1549" spans="1:4" x14ac:dyDescent="0.25">
      <c r="C1549" t="s">
        <v>1409</v>
      </c>
    </row>
    <row r="1550" spans="1:4" x14ac:dyDescent="0.25">
      <c r="A1550" s="1">
        <v>44125</v>
      </c>
      <c r="B1550" t="s">
        <v>1410</v>
      </c>
      <c r="C1550" t="s">
        <v>1411</v>
      </c>
      <c r="D1550">
        <v>190</v>
      </c>
    </row>
    <row r="1551" spans="1:4" x14ac:dyDescent="0.25">
      <c r="C1551" t="s">
        <v>1412</v>
      </c>
    </row>
    <row r="1552" spans="1:4" x14ac:dyDescent="0.25">
      <c r="A1552" s="1">
        <v>44125</v>
      </c>
      <c r="B1552" t="s">
        <v>1413</v>
      </c>
      <c r="C1552" t="s">
        <v>325</v>
      </c>
      <c r="D1552">
        <v>337.5</v>
      </c>
    </row>
    <row r="1553" spans="1:4" x14ac:dyDescent="0.25">
      <c r="A1553" s="1">
        <v>44125</v>
      </c>
      <c r="B1553" t="s">
        <v>1214</v>
      </c>
      <c r="C1553" t="s">
        <v>325</v>
      </c>
      <c r="D1553">
        <v>373.92</v>
      </c>
    </row>
    <row r="1554" spans="1:4" x14ac:dyDescent="0.25">
      <c r="A1554" s="1">
        <v>44125</v>
      </c>
      <c r="B1554" t="s">
        <v>1214</v>
      </c>
      <c r="C1554" t="s">
        <v>325</v>
      </c>
      <c r="D1554">
        <v>549.09</v>
      </c>
    </row>
    <row r="1555" spans="1:4" x14ac:dyDescent="0.25">
      <c r="A1555" s="1">
        <v>44125</v>
      </c>
      <c r="B1555" t="s">
        <v>1214</v>
      </c>
      <c r="C1555" t="s">
        <v>325</v>
      </c>
      <c r="D1555">
        <v>-15.52</v>
      </c>
    </row>
    <row r="1556" spans="1:4" x14ac:dyDescent="0.25">
      <c r="A1556" s="1">
        <v>44126</v>
      </c>
      <c r="B1556" t="s">
        <v>375</v>
      </c>
      <c r="C1556" t="s">
        <v>1414</v>
      </c>
      <c r="D1556">
        <v>25</v>
      </c>
    </row>
    <row r="1557" spans="1:4" x14ac:dyDescent="0.25">
      <c r="A1557" s="1">
        <v>44126</v>
      </c>
      <c r="B1557" t="s">
        <v>375</v>
      </c>
      <c r="C1557" t="s">
        <v>1415</v>
      </c>
      <c r="D1557">
        <v>25</v>
      </c>
    </row>
    <row r="1558" spans="1:4" x14ac:dyDescent="0.25">
      <c r="A1558" s="1">
        <v>44119</v>
      </c>
      <c r="B1558" t="s">
        <v>316</v>
      </c>
      <c r="C1558" t="s">
        <v>846</v>
      </c>
      <c r="D1558">
        <v>210.37</v>
      </c>
    </row>
    <row r="1559" spans="1:4" x14ac:dyDescent="0.25">
      <c r="C1559" t="s">
        <v>1416</v>
      </c>
    </row>
    <row r="1560" spans="1:4" x14ac:dyDescent="0.25">
      <c r="C1560">
        <v>695637398354</v>
      </c>
    </row>
    <row r="1561" spans="1:4" x14ac:dyDescent="0.25">
      <c r="A1561" s="1">
        <v>44119</v>
      </c>
      <c r="B1561" t="s">
        <v>316</v>
      </c>
      <c r="C1561" t="s">
        <v>1417</v>
      </c>
      <c r="D1561">
        <v>39.979999999999997</v>
      </c>
    </row>
    <row r="1562" spans="1:4" x14ac:dyDescent="0.25">
      <c r="C1562" t="s">
        <v>1418</v>
      </c>
    </row>
    <row r="1563" spans="1:4" x14ac:dyDescent="0.25">
      <c r="A1563" s="1">
        <v>44119</v>
      </c>
      <c r="B1563" t="s">
        <v>316</v>
      </c>
      <c r="C1563" t="s">
        <v>1419</v>
      </c>
      <c r="D1563">
        <v>624.03</v>
      </c>
    </row>
    <row r="1564" spans="1:4" x14ac:dyDescent="0.25">
      <c r="C1564" t="s">
        <v>1420</v>
      </c>
    </row>
    <row r="1565" spans="1:4" x14ac:dyDescent="0.25">
      <c r="A1565" s="1">
        <v>44119</v>
      </c>
      <c r="B1565" t="s">
        <v>316</v>
      </c>
      <c r="C1565" t="s">
        <v>544</v>
      </c>
      <c r="D1565">
        <v>132.57</v>
      </c>
    </row>
    <row r="1566" spans="1:4" x14ac:dyDescent="0.25">
      <c r="C1566" t="s">
        <v>1421</v>
      </c>
    </row>
    <row r="1567" spans="1:4" x14ac:dyDescent="0.25">
      <c r="A1567" s="1">
        <v>44119</v>
      </c>
      <c r="B1567" t="s">
        <v>316</v>
      </c>
      <c r="C1567" t="s">
        <v>1422</v>
      </c>
      <c r="D1567">
        <v>248.98</v>
      </c>
    </row>
    <row r="1568" spans="1:4" x14ac:dyDescent="0.25">
      <c r="A1568" s="1">
        <v>44119</v>
      </c>
      <c r="B1568" t="s">
        <v>316</v>
      </c>
      <c r="C1568" t="s">
        <v>1423</v>
      </c>
      <c r="D1568">
        <v>333.24</v>
      </c>
    </row>
    <row r="1569" spans="1:4" x14ac:dyDescent="0.25">
      <c r="C1569" t="s">
        <v>1424</v>
      </c>
    </row>
    <row r="1570" spans="1:4" x14ac:dyDescent="0.25">
      <c r="A1570" s="1">
        <v>44119</v>
      </c>
      <c r="B1570" t="s">
        <v>316</v>
      </c>
      <c r="C1570" t="s">
        <v>1425</v>
      </c>
      <c r="D1570">
        <v>84.19</v>
      </c>
    </row>
    <row r="1571" spans="1:4" x14ac:dyDescent="0.25">
      <c r="C1571" t="s">
        <v>1426</v>
      </c>
    </row>
    <row r="1572" spans="1:4" x14ac:dyDescent="0.25">
      <c r="A1572" s="1">
        <v>44119</v>
      </c>
      <c r="B1572" t="s">
        <v>316</v>
      </c>
      <c r="C1572" t="s">
        <v>1427</v>
      </c>
      <c r="D1572">
        <v>39.9</v>
      </c>
    </row>
    <row r="1573" spans="1:4" x14ac:dyDescent="0.25">
      <c r="A1573" s="1">
        <v>44119</v>
      </c>
      <c r="B1573" t="s">
        <v>316</v>
      </c>
      <c r="C1573" t="s">
        <v>1428</v>
      </c>
      <c r="D1573">
        <v>44.88</v>
      </c>
    </row>
    <row r="1574" spans="1:4" x14ac:dyDescent="0.25">
      <c r="A1574" s="1">
        <v>44119</v>
      </c>
      <c r="B1574" t="s">
        <v>316</v>
      </c>
      <c r="C1574" t="s">
        <v>1429</v>
      </c>
      <c r="D1574">
        <v>42.27</v>
      </c>
    </row>
    <row r="1575" spans="1:4" x14ac:dyDescent="0.25">
      <c r="A1575" s="1">
        <v>44119</v>
      </c>
      <c r="B1575" t="s">
        <v>316</v>
      </c>
      <c r="C1575" t="s">
        <v>1430</v>
      </c>
      <c r="D1575">
        <v>281.66000000000003</v>
      </c>
    </row>
    <row r="1576" spans="1:4" x14ac:dyDescent="0.25">
      <c r="A1576" s="1">
        <v>44119</v>
      </c>
      <c r="B1576" t="s">
        <v>316</v>
      </c>
      <c r="C1576" t="s">
        <v>1431</v>
      </c>
      <c r="D1576">
        <v>67.209999999999994</v>
      </c>
    </row>
    <row r="1577" spans="1:4" x14ac:dyDescent="0.25">
      <c r="C1577" t="s">
        <v>1432</v>
      </c>
    </row>
    <row r="1578" spans="1:4" x14ac:dyDescent="0.25">
      <c r="A1578" s="1">
        <v>44119</v>
      </c>
      <c r="B1578" t="s">
        <v>316</v>
      </c>
      <c r="C1578" t="s">
        <v>1433</v>
      </c>
      <c r="D1578">
        <v>29.97</v>
      </c>
    </row>
    <row r="1579" spans="1:4" x14ac:dyDescent="0.25">
      <c r="C1579">
        <v>433376637986</v>
      </c>
    </row>
    <row r="1580" spans="1:4" x14ac:dyDescent="0.25">
      <c r="A1580" s="1">
        <v>44119</v>
      </c>
      <c r="B1580" t="s">
        <v>316</v>
      </c>
      <c r="C1580" t="s">
        <v>1434</v>
      </c>
      <c r="D1580">
        <v>209.9</v>
      </c>
    </row>
    <row r="1581" spans="1:4" x14ac:dyDescent="0.25">
      <c r="A1581" s="1">
        <v>44119</v>
      </c>
      <c r="B1581" t="s">
        <v>316</v>
      </c>
      <c r="C1581" t="s">
        <v>1435</v>
      </c>
      <c r="D1581">
        <v>402.98</v>
      </c>
    </row>
    <row r="1582" spans="1:4" x14ac:dyDescent="0.25">
      <c r="C1582" t="s">
        <v>1436</v>
      </c>
    </row>
    <row r="1583" spans="1:4" x14ac:dyDescent="0.25">
      <c r="A1583" s="1">
        <v>44119</v>
      </c>
      <c r="B1583" t="s">
        <v>316</v>
      </c>
      <c r="C1583" t="s">
        <v>1437</v>
      </c>
      <c r="D1583" s="2">
        <v>1288.3399999999999</v>
      </c>
    </row>
    <row r="1584" spans="1:4" x14ac:dyDescent="0.25">
      <c r="C1584" t="s">
        <v>1438</v>
      </c>
    </row>
    <row r="1585" spans="1:4" x14ac:dyDescent="0.25">
      <c r="C1585">
        <v>439837787637</v>
      </c>
    </row>
    <row r="1586" spans="1:4" x14ac:dyDescent="0.25">
      <c r="A1586" s="1">
        <v>44119</v>
      </c>
      <c r="B1586" t="s">
        <v>316</v>
      </c>
      <c r="C1586" t="s">
        <v>52</v>
      </c>
      <c r="D1586">
        <v>194.29</v>
      </c>
    </row>
    <row r="1587" spans="1:4" x14ac:dyDescent="0.25">
      <c r="C1587">
        <v>464845399433</v>
      </c>
    </row>
    <row r="1588" spans="1:4" x14ac:dyDescent="0.25">
      <c r="A1588" s="1">
        <v>44119</v>
      </c>
      <c r="B1588" t="s">
        <v>316</v>
      </c>
      <c r="C1588" t="s">
        <v>1307</v>
      </c>
      <c r="D1588">
        <v>202.16</v>
      </c>
    </row>
    <row r="1589" spans="1:4" x14ac:dyDescent="0.25">
      <c r="C1589" t="s">
        <v>1439</v>
      </c>
    </row>
    <row r="1590" spans="1:4" x14ac:dyDescent="0.25">
      <c r="C1590">
        <v>457766868583</v>
      </c>
    </row>
    <row r="1591" spans="1:4" x14ac:dyDescent="0.25">
      <c r="A1591" s="1">
        <v>44119</v>
      </c>
      <c r="B1591" t="s">
        <v>316</v>
      </c>
      <c r="C1591" t="s">
        <v>52</v>
      </c>
      <c r="D1591">
        <v>44.98</v>
      </c>
    </row>
    <row r="1592" spans="1:4" x14ac:dyDescent="0.25">
      <c r="C1592">
        <v>565646843438</v>
      </c>
    </row>
    <row r="1593" spans="1:4" x14ac:dyDescent="0.25">
      <c r="A1593" s="1">
        <v>44119</v>
      </c>
      <c r="B1593" t="s">
        <v>316</v>
      </c>
      <c r="C1593" t="s">
        <v>1307</v>
      </c>
      <c r="D1593">
        <v>25.78</v>
      </c>
    </row>
    <row r="1594" spans="1:4" x14ac:dyDescent="0.25">
      <c r="C1594" t="s">
        <v>1440</v>
      </c>
    </row>
    <row r="1595" spans="1:4" x14ac:dyDescent="0.25">
      <c r="A1595" s="1">
        <v>44119</v>
      </c>
      <c r="B1595" t="s">
        <v>316</v>
      </c>
      <c r="C1595" t="s">
        <v>1441</v>
      </c>
      <c r="D1595">
        <v>232.84</v>
      </c>
    </row>
    <row r="1596" spans="1:4" x14ac:dyDescent="0.25">
      <c r="C1596" t="s">
        <v>1442</v>
      </c>
    </row>
    <row r="1597" spans="1:4" x14ac:dyDescent="0.25">
      <c r="A1597" s="1">
        <v>44119</v>
      </c>
      <c r="B1597" t="s">
        <v>316</v>
      </c>
      <c r="C1597" t="s">
        <v>52</v>
      </c>
      <c r="D1597">
        <v>139.93</v>
      </c>
    </row>
    <row r="1598" spans="1:4" x14ac:dyDescent="0.25">
      <c r="C1598">
        <v>468553384993</v>
      </c>
    </row>
    <row r="1599" spans="1:4" x14ac:dyDescent="0.25">
      <c r="A1599" s="1">
        <v>44119</v>
      </c>
      <c r="B1599" t="s">
        <v>316</v>
      </c>
      <c r="C1599" t="s">
        <v>1443</v>
      </c>
      <c r="D1599">
        <v>140.69</v>
      </c>
    </row>
    <row r="1600" spans="1:4" x14ac:dyDescent="0.25">
      <c r="C1600">
        <v>453758454387</v>
      </c>
    </row>
    <row r="1601" spans="1:4" x14ac:dyDescent="0.25">
      <c r="A1601" s="1">
        <v>44119</v>
      </c>
      <c r="B1601" t="s">
        <v>1444</v>
      </c>
      <c r="C1601" t="s">
        <v>321</v>
      </c>
      <c r="D1601">
        <v>72.59</v>
      </c>
    </row>
    <row r="1602" spans="1:4" x14ac:dyDescent="0.25">
      <c r="A1602" s="1">
        <v>44119</v>
      </c>
      <c r="B1602" t="s">
        <v>1444</v>
      </c>
      <c r="C1602" t="s">
        <v>1245</v>
      </c>
      <c r="D1602">
        <v>231.47</v>
      </c>
    </row>
    <row r="1603" spans="1:4" x14ac:dyDescent="0.25">
      <c r="A1603" s="1">
        <v>44119</v>
      </c>
      <c r="B1603" t="s">
        <v>1444</v>
      </c>
      <c r="C1603" t="s">
        <v>1245</v>
      </c>
      <c r="D1603">
        <v>191.27</v>
      </c>
    </row>
    <row r="1604" spans="1:4" x14ac:dyDescent="0.25">
      <c r="A1604" s="1">
        <v>44119</v>
      </c>
      <c r="B1604" t="s">
        <v>1444</v>
      </c>
      <c r="C1604" t="s">
        <v>1445</v>
      </c>
      <c r="D1604">
        <v>239.97</v>
      </c>
    </row>
    <row r="1605" spans="1:4" x14ac:dyDescent="0.25">
      <c r="A1605" s="1">
        <v>44119</v>
      </c>
      <c r="B1605" t="s">
        <v>1444</v>
      </c>
      <c r="C1605" t="s">
        <v>1446</v>
      </c>
      <c r="D1605">
        <v>521</v>
      </c>
    </row>
    <row r="1606" spans="1:4" x14ac:dyDescent="0.25">
      <c r="C1606" t="s">
        <v>1447</v>
      </c>
    </row>
    <row r="1607" spans="1:4" x14ac:dyDescent="0.25">
      <c r="C1607" t="s">
        <v>1448</v>
      </c>
    </row>
    <row r="1608" spans="1:4" x14ac:dyDescent="0.25">
      <c r="C1608" t="s">
        <v>1449</v>
      </c>
    </row>
    <row r="1609" spans="1:4" x14ac:dyDescent="0.25">
      <c r="C1609" t="s">
        <v>1450</v>
      </c>
    </row>
    <row r="1610" spans="1:4" x14ac:dyDescent="0.25">
      <c r="C1610" t="s">
        <v>1451</v>
      </c>
    </row>
    <row r="1611" spans="1:4" x14ac:dyDescent="0.25">
      <c r="A1611" s="1">
        <v>44119</v>
      </c>
      <c r="B1611" t="s">
        <v>1444</v>
      </c>
      <c r="C1611" t="s">
        <v>1452</v>
      </c>
      <c r="D1611">
        <v>12.75</v>
      </c>
    </row>
    <row r="1612" spans="1:4" x14ac:dyDescent="0.25">
      <c r="C1612" t="s">
        <v>1453</v>
      </c>
    </row>
    <row r="1613" spans="1:4" x14ac:dyDescent="0.25">
      <c r="C1613" t="s">
        <v>1454</v>
      </c>
    </row>
    <row r="1614" spans="1:4" x14ac:dyDescent="0.25">
      <c r="C1614" t="s">
        <v>1455</v>
      </c>
    </row>
    <row r="1615" spans="1:4" x14ac:dyDescent="0.25">
      <c r="C1615" s="4">
        <v>45556</v>
      </c>
    </row>
    <row r="1616" spans="1:4" x14ac:dyDescent="0.25">
      <c r="A1616" s="1">
        <v>44119</v>
      </c>
      <c r="B1616" t="s">
        <v>1444</v>
      </c>
      <c r="C1616" t="s">
        <v>1456</v>
      </c>
      <c r="D1616" s="2">
        <v>1237.48</v>
      </c>
    </row>
    <row r="1617" spans="1:4" x14ac:dyDescent="0.25">
      <c r="C1617" t="s">
        <v>1457</v>
      </c>
    </row>
    <row r="1618" spans="1:4" x14ac:dyDescent="0.25">
      <c r="C1618" t="s">
        <v>1458</v>
      </c>
    </row>
    <row r="1619" spans="1:4" x14ac:dyDescent="0.25">
      <c r="C1619" t="s">
        <v>1459</v>
      </c>
    </row>
    <row r="1620" spans="1:4" x14ac:dyDescent="0.25">
      <c r="C1620" t="s">
        <v>1460</v>
      </c>
    </row>
    <row r="1621" spans="1:4" x14ac:dyDescent="0.25">
      <c r="C1621" t="s">
        <v>1461</v>
      </c>
    </row>
    <row r="1622" spans="1:4" x14ac:dyDescent="0.25">
      <c r="C1622" s="1">
        <v>44089</v>
      </c>
    </row>
    <row r="1623" spans="1:4" x14ac:dyDescent="0.25">
      <c r="A1623" s="1">
        <v>44119</v>
      </c>
      <c r="B1623" t="s">
        <v>1444</v>
      </c>
      <c r="C1623" t="s">
        <v>1462</v>
      </c>
      <c r="D1623">
        <v>110</v>
      </c>
    </row>
    <row r="1624" spans="1:4" x14ac:dyDescent="0.25">
      <c r="C1624" t="s">
        <v>1463</v>
      </c>
    </row>
    <row r="1625" spans="1:4" x14ac:dyDescent="0.25">
      <c r="C1625" t="s">
        <v>1464</v>
      </c>
    </row>
    <row r="1626" spans="1:4" x14ac:dyDescent="0.25">
      <c r="C1626" t="s">
        <v>1465</v>
      </c>
    </row>
    <row r="1627" spans="1:4" x14ac:dyDescent="0.25">
      <c r="C1627" t="s">
        <v>1466</v>
      </c>
    </row>
    <row r="1628" spans="1:4" x14ac:dyDescent="0.25">
      <c r="C1628" t="s">
        <v>1467</v>
      </c>
    </row>
    <row r="1629" spans="1:4" x14ac:dyDescent="0.25">
      <c r="A1629" s="1">
        <v>44119</v>
      </c>
      <c r="B1629" t="s">
        <v>1444</v>
      </c>
      <c r="C1629" t="s">
        <v>741</v>
      </c>
      <c r="D1629" s="2">
        <v>2353.44</v>
      </c>
    </row>
    <row r="1630" spans="1:4" x14ac:dyDescent="0.25">
      <c r="A1630" s="1">
        <v>44119</v>
      </c>
      <c r="B1630" t="s">
        <v>1444</v>
      </c>
      <c r="C1630" t="s">
        <v>1468</v>
      </c>
      <c r="D1630">
        <v>968.96</v>
      </c>
    </row>
    <row r="1631" spans="1:4" x14ac:dyDescent="0.25">
      <c r="A1631" s="1">
        <v>44119</v>
      </c>
      <c r="B1631" t="s">
        <v>1444</v>
      </c>
      <c r="C1631" t="s">
        <v>1468</v>
      </c>
      <c r="D1631">
        <v>978.33</v>
      </c>
    </row>
    <row r="1632" spans="1:4" x14ac:dyDescent="0.25">
      <c r="A1632" s="1">
        <v>44119</v>
      </c>
      <c r="B1632" t="s">
        <v>1444</v>
      </c>
      <c r="C1632" t="s">
        <v>741</v>
      </c>
      <c r="D1632" s="2">
        <v>1291.49</v>
      </c>
    </row>
    <row r="1633" spans="1:4" x14ac:dyDescent="0.25">
      <c r="A1633" s="1">
        <v>44119</v>
      </c>
      <c r="B1633" t="s">
        <v>1444</v>
      </c>
      <c r="C1633" t="s">
        <v>1469</v>
      </c>
      <c r="D1633">
        <v>40</v>
      </c>
    </row>
    <row r="1634" spans="1:4" x14ac:dyDescent="0.25">
      <c r="C1634" t="s">
        <v>1470</v>
      </c>
    </row>
    <row r="1635" spans="1:4" x14ac:dyDescent="0.25">
      <c r="A1635" s="1">
        <v>44119</v>
      </c>
      <c r="B1635" t="s">
        <v>1444</v>
      </c>
      <c r="C1635" t="s">
        <v>1471</v>
      </c>
      <c r="D1635">
        <v>114</v>
      </c>
    </row>
    <row r="1636" spans="1:4" x14ac:dyDescent="0.25">
      <c r="C1636" t="s">
        <v>1472</v>
      </c>
    </row>
    <row r="1637" spans="1:4" x14ac:dyDescent="0.25">
      <c r="C1637" t="s">
        <v>1473</v>
      </c>
    </row>
    <row r="1638" spans="1:4" x14ac:dyDescent="0.25">
      <c r="A1638" s="1">
        <v>44119</v>
      </c>
      <c r="B1638" t="s">
        <v>1444</v>
      </c>
      <c r="C1638" t="s">
        <v>1474</v>
      </c>
      <c r="D1638">
        <v>86.15</v>
      </c>
    </row>
    <row r="1639" spans="1:4" x14ac:dyDescent="0.25">
      <c r="A1639" s="1">
        <v>44119</v>
      </c>
      <c r="B1639" t="s">
        <v>1444</v>
      </c>
      <c r="C1639" t="s">
        <v>1235</v>
      </c>
      <c r="D1639">
        <v>835</v>
      </c>
    </row>
    <row r="1640" spans="1:4" x14ac:dyDescent="0.25">
      <c r="A1640" s="1">
        <v>44119</v>
      </c>
      <c r="B1640" t="s">
        <v>1444</v>
      </c>
      <c r="C1640" t="s">
        <v>1475</v>
      </c>
      <c r="D1640" s="2">
        <v>-2263.81</v>
      </c>
    </row>
    <row r="1641" spans="1:4" x14ac:dyDescent="0.25">
      <c r="A1641" s="1">
        <v>44119</v>
      </c>
      <c r="B1641" t="s">
        <v>1476</v>
      </c>
      <c r="C1641" t="s">
        <v>320</v>
      </c>
      <c r="D1641">
        <v>21.96</v>
      </c>
    </row>
    <row r="1642" spans="1:4" x14ac:dyDescent="0.25">
      <c r="C1642" t="s">
        <v>1310</v>
      </c>
    </row>
    <row r="1643" spans="1:4" x14ac:dyDescent="0.25">
      <c r="A1643" s="1">
        <v>44119</v>
      </c>
      <c r="B1643" t="s">
        <v>1476</v>
      </c>
      <c r="C1643" t="s">
        <v>1477</v>
      </c>
      <c r="D1643">
        <v>217.16</v>
      </c>
    </row>
    <row r="1644" spans="1:4" x14ac:dyDescent="0.25">
      <c r="A1644" s="1">
        <v>44119</v>
      </c>
      <c r="B1644" t="s">
        <v>1476</v>
      </c>
      <c r="C1644" t="s">
        <v>1478</v>
      </c>
      <c r="D1644">
        <v>-135.94</v>
      </c>
    </row>
    <row r="1645" spans="1:4" x14ac:dyDescent="0.25">
      <c r="A1645" s="1">
        <v>44119</v>
      </c>
      <c r="B1645" t="s">
        <v>1476</v>
      </c>
      <c r="C1645" t="s">
        <v>107</v>
      </c>
      <c r="D1645">
        <v>286.45</v>
      </c>
    </row>
    <row r="1646" spans="1:4" x14ac:dyDescent="0.25">
      <c r="A1646" s="1">
        <v>44119</v>
      </c>
      <c r="B1646" t="s">
        <v>547</v>
      </c>
      <c r="C1646" t="s">
        <v>1479</v>
      </c>
      <c r="D1646">
        <v>46.29</v>
      </c>
    </row>
    <row r="1647" spans="1:4" x14ac:dyDescent="0.25">
      <c r="C1647" t="s">
        <v>1480</v>
      </c>
    </row>
    <row r="1648" spans="1:4" x14ac:dyDescent="0.25">
      <c r="A1648" s="1">
        <v>44119</v>
      </c>
      <c r="B1648" t="s">
        <v>547</v>
      </c>
      <c r="C1648" t="s">
        <v>1479</v>
      </c>
      <c r="D1648">
        <v>54.98</v>
      </c>
    </row>
    <row r="1649" spans="1:4" x14ac:dyDescent="0.25">
      <c r="C1649" t="s">
        <v>1481</v>
      </c>
    </row>
    <row r="1650" spans="1:4" x14ac:dyDescent="0.25">
      <c r="A1650" s="1">
        <v>44119</v>
      </c>
      <c r="B1650" t="s">
        <v>547</v>
      </c>
      <c r="C1650" t="s">
        <v>1482</v>
      </c>
      <c r="D1650">
        <v>17.14</v>
      </c>
    </row>
    <row r="1651" spans="1:4" x14ac:dyDescent="0.25">
      <c r="A1651" s="1">
        <v>44119</v>
      </c>
      <c r="B1651" t="s">
        <v>547</v>
      </c>
      <c r="C1651" t="s">
        <v>1483</v>
      </c>
      <c r="D1651">
        <v>44.8</v>
      </c>
    </row>
    <row r="1652" spans="1:4" x14ac:dyDescent="0.25">
      <c r="A1652" s="1">
        <v>44119</v>
      </c>
      <c r="B1652" t="s">
        <v>547</v>
      </c>
      <c r="C1652" t="s">
        <v>1484</v>
      </c>
      <c r="D1652">
        <v>50</v>
      </c>
    </row>
    <row r="1653" spans="1:4" x14ac:dyDescent="0.25">
      <c r="A1653" s="1">
        <v>44119</v>
      </c>
      <c r="B1653" t="s">
        <v>547</v>
      </c>
      <c r="C1653" t="s">
        <v>1485</v>
      </c>
      <c r="D1653">
        <v>51.22</v>
      </c>
    </row>
    <row r="1654" spans="1:4" x14ac:dyDescent="0.25">
      <c r="C1654" t="s">
        <v>1486</v>
      </c>
    </row>
    <row r="1655" spans="1:4" x14ac:dyDescent="0.25">
      <c r="A1655" s="1">
        <v>44119</v>
      </c>
      <c r="B1655" t="s">
        <v>547</v>
      </c>
      <c r="C1655" t="s">
        <v>1487</v>
      </c>
      <c r="D1655">
        <v>17.739999999999998</v>
      </c>
    </row>
    <row r="1656" spans="1:4" x14ac:dyDescent="0.25">
      <c r="A1656" s="1">
        <v>44119</v>
      </c>
      <c r="B1656" t="s">
        <v>547</v>
      </c>
      <c r="C1656" t="s">
        <v>1488</v>
      </c>
      <c r="D1656">
        <v>194.84</v>
      </c>
    </row>
    <row r="1657" spans="1:4" x14ac:dyDescent="0.25">
      <c r="A1657" s="1">
        <v>44119</v>
      </c>
      <c r="B1657" t="s">
        <v>547</v>
      </c>
      <c r="C1657" t="s">
        <v>1489</v>
      </c>
      <c r="D1657">
        <v>22.3</v>
      </c>
    </row>
    <row r="1658" spans="1:4" x14ac:dyDescent="0.25">
      <c r="C1658">
        <v>29019</v>
      </c>
    </row>
    <row r="1659" spans="1:4" x14ac:dyDescent="0.25">
      <c r="A1659" s="1">
        <v>44119</v>
      </c>
      <c r="B1659" t="s">
        <v>547</v>
      </c>
      <c r="C1659" t="s">
        <v>1490</v>
      </c>
      <c r="D1659">
        <v>99.76</v>
      </c>
    </row>
    <row r="1660" spans="1:4" x14ac:dyDescent="0.25">
      <c r="A1660" s="1">
        <v>44119</v>
      </c>
      <c r="B1660" t="s">
        <v>547</v>
      </c>
      <c r="C1660" t="s">
        <v>1491</v>
      </c>
      <c r="D1660">
        <v>47.13</v>
      </c>
    </row>
    <row r="1661" spans="1:4" x14ac:dyDescent="0.25">
      <c r="C1661" t="s">
        <v>1492</v>
      </c>
    </row>
    <row r="1662" spans="1:4" x14ac:dyDescent="0.25">
      <c r="A1662" s="1">
        <v>44119</v>
      </c>
      <c r="B1662" t="s">
        <v>547</v>
      </c>
      <c r="C1662" t="s">
        <v>1485</v>
      </c>
      <c r="D1662">
        <v>265.05</v>
      </c>
    </row>
    <row r="1663" spans="1:4" x14ac:dyDescent="0.25">
      <c r="C1663" t="s">
        <v>1493</v>
      </c>
    </row>
    <row r="1664" spans="1:4" x14ac:dyDescent="0.25">
      <c r="A1664" s="1">
        <v>44119</v>
      </c>
      <c r="B1664" t="s">
        <v>547</v>
      </c>
      <c r="C1664" t="s">
        <v>1494</v>
      </c>
      <c r="D1664">
        <v>750</v>
      </c>
    </row>
    <row r="1665" spans="1:4" x14ac:dyDescent="0.25">
      <c r="A1665" s="1">
        <v>44119</v>
      </c>
      <c r="B1665" t="s">
        <v>547</v>
      </c>
      <c r="C1665" t="s">
        <v>320</v>
      </c>
      <c r="D1665">
        <v>34.5</v>
      </c>
    </row>
    <row r="1666" spans="1:4" x14ac:dyDescent="0.25">
      <c r="C1666" t="s">
        <v>1495</v>
      </c>
    </row>
    <row r="1667" spans="1:4" x14ac:dyDescent="0.25">
      <c r="A1667" s="1">
        <v>44119</v>
      </c>
      <c r="B1667" t="s">
        <v>547</v>
      </c>
      <c r="C1667" t="s">
        <v>1496</v>
      </c>
      <c r="D1667">
        <v>339.03</v>
      </c>
    </row>
    <row r="1668" spans="1:4" x14ac:dyDescent="0.25">
      <c r="A1668" s="1">
        <v>44119</v>
      </c>
      <c r="B1668" t="s">
        <v>547</v>
      </c>
      <c r="C1668" t="s">
        <v>1497</v>
      </c>
      <c r="D1668">
        <v>40.08</v>
      </c>
    </row>
    <row r="1669" spans="1:4" x14ac:dyDescent="0.25">
      <c r="A1669" s="1">
        <v>44119</v>
      </c>
      <c r="B1669" t="s">
        <v>547</v>
      </c>
      <c r="C1669" t="s">
        <v>320</v>
      </c>
      <c r="D1669">
        <v>-24.94</v>
      </c>
    </row>
    <row r="1670" spans="1:4" x14ac:dyDescent="0.25">
      <c r="C1670" t="s">
        <v>1498</v>
      </c>
    </row>
    <row r="1671" spans="1:4" x14ac:dyDescent="0.25">
      <c r="A1671" s="1">
        <v>44119</v>
      </c>
      <c r="B1671" t="s">
        <v>547</v>
      </c>
      <c r="C1671" t="s">
        <v>320</v>
      </c>
      <c r="D1671">
        <v>59.28</v>
      </c>
    </row>
    <row r="1672" spans="1:4" x14ac:dyDescent="0.25">
      <c r="C1672">
        <v>-10966</v>
      </c>
    </row>
    <row r="1673" spans="1:4" x14ac:dyDescent="0.25">
      <c r="A1673" s="1">
        <v>44119</v>
      </c>
      <c r="B1673" t="s">
        <v>547</v>
      </c>
      <c r="C1673" t="s">
        <v>1499</v>
      </c>
      <c r="D1673">
        <v>49.86</v>
      </c>
    </row>
    <row r="1674" spans="1:4" x14ac:dyDescent="0.25">
      <c r="A1674" s="1">
        <v>44119</v>
      </c>
      <c r="B1674" t="s">
        <v>547</v>
      </c>
      <c r="C1674" t="s">
        <v>1500</v>
      </c>
      <c r="D1674">
        <v>199.3</v>
      </c>
    </row>
    <row r="1675" spans="1:4" x14ac:dyDescent="0.25">
      <c r="C1675" t="s">
        <v>1501</v>
      </c>
    </row>
    <row r="1676" spans="1:4" x14ac:dyDescent="0.25">
      <c r="A1676" s="1">
        <v>44119</v>
      </c>
      <c r="B1676" t="s">
        <v>547</v>
      </c>
      <c r="C1676" t="s">
        <v>1502</v>
      </c>
      <c r="D1676">
        <v>61.35</v>
      </c>
    </row>
    <row r="1677" spans="1:4" x14ac:dyDescent="0.25">
      <c r="C1677" t="s">
        <v>1503</v>
      </c>
    </row>
    <row r="1678" spans="1:4" x14ac:dyDescent="0.25">
      <c r="A1678" s="1">
        <v>44119</v>
      </c>
      <c r="B1678" t="s">
        <v>547</v>
      </c>
      <c r="C1678" t="s">
        <v>1504</v>
      </c>
      <c r="D1678">
        <v>162.38999999999999</v>
      </c>
    </row>
    <row r="1679" spans="1:4" x14ac:dyDescent="0.25">
      <c r="C1679" t="s">
        <v>1505</v>
      </c>
    </row>
    <row r="1680" spans="1:4" x14ac:dyDescent="0.25">
      <c r="A1680" s="1">
        <v>44119</v>
      </c>
      <c r="B1680" t="s">
        <v>547</v>
      </c>
      <c r="C1680" t="s">
        <v>1506</v>
      </c>
      <c r="D1680">
        <v>201.99</v>
      </c>
    </row>
    <row r="1681" spans="1:4" x14ac:dyDescent="0.25">
      <c r="C1681" t="s">
        <v>1507</v>
      </c>
    </row>
    <row r="1682" spans="1:4" x14ac:dyDescent="0.25">
      <c r="C1682">
        <v>13276</v>
      </c>
    </row>
    <row r="1683" spans="1:4" x14ac:dyDescent="0.25">
      <c r="A1683" s="1">
        <v>44119</v>
      </c>
      <c r="B1683" t="s">
        <v>547</v>
      </c>
      <c r="C1683" t="s">
        <v>1508</v>
      </c>
      <c r="D1683">
        <v>99.64</v>
      </c>
    </row>
    <row r="1684" spans="1:4" x14ac:dyDescent="0.25">
      <c r="C1684" t="s">
        <v>1509</v>
      </c>
    </row>
    <row r="1685" spans="1:4" x14ac:dyDescent="0.25">
      <c r="A1685" s="1">
        <v>44119</v>
      </c>
      <c r="B1685" t="s">
        <v>547</v>
      </c>
      <c r="C1685" t="s">
        <v>1510</v>
      </c>
      <c r="D1685">
        <v>109.34</v>
      </c>
    </row>
    <row r="1686" spans="1:4" x14ac:dyDescent="0.25">
      <c r="A1686" s="1">
        <v>44119</v>
      </c>
      <c r="B1686" t="s">
        <v>547</v>
      </c>
      <c r="C1686" t="s">
        <v>1511</v>
      </c>
      <c r="D1686">
        <v>49.9</v>
      </c>
    </row>
    <row r="1687" spans="1:4" x14ac:dyDescent="0.25">
      <c r="C1687" t="s">
        <v>1512</v>
      </c>
    </row>
    <row r="1688" spans="1:4" x14ac:dyDescent="0.25">
      <c r="A1688" s="1">
        <v>44119</v>
      </c>
      <c r="B1688" t="s">
        <v>547</v>
      </c>
      <c r="C1688" t="s">
        <v>1511</v>
      </c>
      <c r="D1688">
        <v>49.84</v>
      </c>
    </row>
    <row r="1689" spans="1:4" x14ac:dyDescent="0.25">
      <c r="C1689" t="s">
        <v>1513</v>
      </c>
    </row>
    <row r="1690" spans="1:4" x14ac:dyDescent="0.25">
      <c r="A1690" s="1">
        <v>44119</v>
      </c>
      <c r="B1690" t="s">
        <v>547</v>
      </c>
      <c r="C1690" t="s">
        <v>1514</v>
      </c>
      <c r="D1690">
        <v>98.36</v>
      </c>
    </row>
    <row r="1691" spans="1:4" x14ac:dyDescent="0.25">
      <c r="A1691" s="1">
        <v>44119</v>
      </c>
      <c r="B1691" t="s">
        <v>547</v>
      </c>
      <c r="C1691" t="s">
        <v>1515</v>
      </c>
      <c r="D1691">
        <v>100</v>
      </c>
    </row>
    <row r="1692" spans="1:4" x14ac:dyDescent="0.25">
      <c r="A1692" s="1">
        <v>44119</v>
      </c>
      <c r="B1692" t="s">
        <v>547</v>
      </c>
      <c r="C1692" t="s">
        <v>1516</v>
      </c>
      <c r="D1692">
        <v>22.03</v>
      </c>
    </row>
    <row r="1693" spans="1:4" x14ac:dyDescent="0.25">
      <c r="C1693">
        <v>10699</v>
      </c>
    </row>
    <row r="1694" spans="1:4" x14ac:dyDescent="0.25">
      <c r="A1694" s="1">
        <v>44119</v>
      </c>
      <c r="B1694" t="s">
        <v>547</v>
      </c>
      <c r="C1694" t="s">
        <v>1485</v>
      </c>
      <c r="D1694">
        <v>43.8</v>
      </c>
    </row>
    <row r="1695" spans="1:4" x14ac:dyDescent="0.25">
      <c r="C1695" t="s">
        <v>1517</v>
      </c>
    </row>
    <row r="1696" spans="1:4" x14ac:dyDescent="0.25">
      <c r="A1696" s="1">
        <v>44119</v>
      </c>
      <c r="B1696" t="s">
        <v>547</v>
      </c>
      <c r="C1696" t="s">
        <v>1518</v>
      </c>
      <c r="D1696">
        <v>343.13</v>
      </c>
    </row>
    <row r="1697" spans="1:4" x14ac:dyDescent="0.25">
      <c r="C1697">
        <v>18300</v>
      </c>
    </row>
    <row r="1698" spans="1:4" x14ac:dyDescent="0.25">
      <c r="A1698" s="1">
        <v>44119</v>
      </c>
      <c r="B1698" t="s">
        <v>547</v>
      </c>
      <c r="C1698" t="s">
        <v>1485</v>
      </c>
      <c r="D1698">
        <v>35.68</v>
      </c>
    </row>
    <row r="1699" spans="1:4" x14ac:dyDescent="0.25">
      <c r="C1699" t="s">
        <v>1519</v>
      </c>
    </row>
    <row r="1700" spans="1:4" x14ac:dyDescent="0.25">
      <c r="A1700" s="1">
        <v>44119</v>
      </c>
      <c r="B1700" t="s">
        <v>547</v>
      </c>
      <c r="C1700" t="s">
        <v>1520</v>
      </c>
      <c r="D1700">
        <v>25.41</v>
      </c>
    </row>
    <row r="1701" spans="1:4" x14ac:dyDescent="0.25">
      <c r="C1701">
        <v>19804</v>
      </c>
    </row>
    <row r="1702" spans="1:4" x14ac:dyDescent="0.25">
      <c r="A1702" s="1">
        <v>44119</v>
      </c>
      <c r="B1702" t="s">
        <v>547</v>
      </c>
      <c r="C1702" t="s">
        <v>1485</v>
      </c>
      <c r="D1702">
        <v>39.270000000000003</v>
      </c>
    </row>
    <row r="1703" spans="1:4" x14ac:dyDescent="0.25">
      <c r="C1703" t="s">
        <v>1521</v>
      </c>
    </row>
    <row r="1704" spans="1:4" x14ac:dyDescent="0.25">
      <c r="A1704" s="1">
        <v>44119</v>
      </c>
      <c r="B1704" t="s">
        <v>547</v>
      </c>
      <c r="C1704" t="s">
        <v>1522</v>
      </c>
      <c r="D1704">
        <v>137.80000000000001</v>
      </c>
    </row>
    <row r="1705" spans="1:4" x14ac:dyDescent="0.25">
      <c r="A1705" s="1">
        <v>44119</v>
      </c>
      <c r="B1705" t="s">
        <v>547</v>
      </c>
      <c r="C1705" t="s">
        <v>1479</v>
      </c>
      <c r="D1705">
        <v>49.28</v>
      </c>
    </row>
    <row r="1706" spans="1:4" x14ac:dyDescent="0.25">
      <c r="C1706" t="s">
        <v>1523</v>
      </c>
    </row>
    <row r="1707" spans="1:4" x14ac:dyDescent="0.25">
      <c r="A1707" s="1">
        <v>44119</v>
      </c>
      <c r="B1707" t="s">
        <v>547</v>
      </c>
      <c r="C1707" t="s">
        <v>1479</v>
      </c>
      <c r="D1707">
        <v>48.18</v>
      </c>
    </row>
    <row r="1708" spans="1:4" x14ac:dyDescent="0.25">
      <c r="C1708" t="s">
        <v>1524</v>
      </c>
    </row>
    <row r="1709" spans="1:4" x14ac:dyDescent="0.25">
      <c r="A1709" s="1">
        <v>44130</v>
      </c>
      <c r="B1709" t="s">
        <v>1214</v>
      </c>
      <c r="C1709" t="s">
        <v>325</v>
      </c>
      <c r="D1709">
        <v>365.91</v>
      </c>
    </row>
    <row r="1710" spans="1:4" x14ac:dyDescent="0.25">
      <c r="A1710" s="1">
        <v>44130</v>
      </c>
      <c r="B1710" t="s">
        <v>40</v>
      </c>
      <c r="C1710" t="s">
        <v>1525</v>
      </c>
      <c r="D1710" s="2">
        <v>1007.5</v>
      </c>
    </row>
    <row r="1711" spans="1:4" x14ac:dyDescent="0.25">
      <c r="A1711" s="1">
        <v>44130</v>
      </c>
      <c r="B1711" t="s">
        <v>218</v>
      </c>
      <c r="C1711" t="s">
        <v>322</v>
      </c>
      <c r="D1711">
        <v>33.76</v>
      </c>
    </row>
    <row r="1712" spans="1:4" x14ac:dyDescent="0.25">
      <c r="A1712" s="1">
        <v>44130</v>
      </c>
      <c r="B1712" t="s">
        <v>254</v>
      </c>
      <c r="C1712" t="s">
        <v>185</v>
      </c>
      <c r="D1712">
        <v>13.59</v>
      </c>
    </row>
    <row r="1713" spans="1:4" x14ac:dyDescent="0.25">
      <c r="A1713" s="1">
        <v>44130</v>
      </c>
      <c r="B1713" t="s">
        <v>254</v>
      </c>
      <c r="C1713" t="s">
        <v>1526</v>
      </c>
      <c r="D1713">
        <v>377.98</v>
      </c>
    </row>
    <row r="1714" spans="1:4" x14ac:dyDescent="0.25">
      <c r="C1714" t="s">
        <v>1527</v>
      </c>
    </row>
    <row r="1715" spans="1:4" x14ac:dyDescent="0.25">
      <c r="A1715" s="1">
        <v>44130</v>
      </c>
      <c r="B1715" t="s">
        <v>254</v>
      </c>
      <c r="C1715" t="s">
        <v>185</v>
      </c>
      <c r="D1715">
        <v>55.25</v>
      </c>
    </row>
    <row r="1716" spans="1:4" x14ac:dyDescent="0.25">
      <c r="A1716" s="1">
        <v>44130</v>
      </c>
      <c r="B1716" t="s">
        <v>254</v>
      </c>
      <c r="C1716" t="s">
        <v>185</v>
      </c>
      <c r="D1716">
        <v>83.99</v>
      </c>
    </row>
    <row r="1717" spans="1:4" x14ac:dyDescent="0.25">
      <c r="A1717" s="1">
        <v>44130</v>
      </c>
      <c r="B1717" t="s">
        <v>254</v>
      </c>
      <c r="C1717" t="s">
        <v>185</v>
      </c>
      <c r="D1717">
        <v>18.79</v>
      </c>
    </row>
    <row r="1718" spans="1:4" x14ac:dyDescent="0.25">
      <c r="A1718" s="1">
        <v>44126</v>
      </c>
      <c r="B1718" t="s">
        <v>161</v>
      </c>
      <c r="C1718" t="s">
        <v>325</v>
      </c>
      <c r="D1718">
        <v>114.56</v>
      </c>
    </row>
    <row r="1719" spans="1:4" x14ac:dyDescent="0.25">
      <c r="A1719" s="1">
        <v>44119</v>
      </c>
      <c r="B1719" t="s">
        <v>810</v>
      </c>
      <c r="C1719" t="s">
        <v>1528</v>
      </c>
      <c r="D1719">
        <v>358</v>
      </c>
    </row>
    <row r="1720" spans="1:4" x14ac:dyDescent="0.25">
      <c r="C1720" t="s">
        <v>1529</v>
      </c>
    </row>
    <row r="1721" spans="1:4" x14ac:dyDescent="0.25">
      <c r="A1721" s="1">
        <v>44131</v>
      </c>
      <c r="B1721" t="s">
        <v>1530</v>
      </c>
      <c r="C1721" t="s">
        <v>1531</v>
      </c>
      <c r="D1721" s="2">
        <v>4842.88</v>
      </c>
    </row>
    <row r="1722" spans="1:4" x14ac:dyDescent="0.25">
      <c r="A1722" s="1">
        <v>44132</v>
      </c>
      <c r="B1722" t="s">
        <v>585</v>
      </c>
      <c r="C1722" t="s">
        <v>1532</v>
      </c>
      <c r="D1722">
        <v>12</v>
      </c>
    </row>
    <row r="1723" spans="1:4" x14ac:dyDescent="0.25">
      <c r="A1723" s="1">
        <v>44132</v>
      </c>
      <c r="B1723" t="s">
        <v>6</v>
      </c>
      <c r="C1723" t="s">
        <v>1533</v>
      </c>
      <c r="D1723" s="2">
        <v>5083</v>
      </c>
    </row>
    <row r="1724" spans="1:4" x14ac:dyDescent="0.25">
      <c r="A1724" s="1">
        <v>44132</v>
      </c>
      <c r="B1724" t="s">
        <v>186</v>
      </c>
      <c r="C1724" t="s">
        <v>1534</v>
      </c>
      <c r="D1724" s="2">
        <v>2000</v>
      </c>
    </row>
    <row r="1725" spans="1:4" x14ac:dyDescent="0.25">
      <c r="C1725" t="s">
        <v>1535</v>
      </c>
    </row>
    <row r="1726" spans="1:4" x14ac:dyDescent="0.25">
      <c r="C1726" t="s">
        <v>1536</v>
      </c>
    </row>
    <row r="1727" spans="1:4" x14ac:dyDescent="0.25">
      <c r="C1727" t="s">
        <v>1537</v>
      </c>
    </row>
    <row r="1728" spans="1:4" x14ac:dyDescent="0.25">
      <c r="A1728" s="1">
        <v>44132</v>
      </c>
      <c r="B1728" t="s">
        <v>186</v>
      </c>
      <c r="C1728" t="s">
        <v>1538</v>
      </c>
      <c r="D1728" s="2">
        <v>1000</v>
      </c>
    </row>
    <row r="1729" spans="1:4" x14ac:dyDescent="0.25">
      <c r="C1729" t="s">
        <v>1539</v>
      </c>
    </row>
    <row r="1730" spans="1:4" x14ac:dyDescent="0.25">
      <c r="C1730" t="s">
        <v>1540</v>
      </c>
    </row>
    <row r="1731" spans="1:4" x14ac:dyDescent="0.25">
      <c r="A1731" s="1">
        <v>44132</v>
      </c>
      <c r="B1731" t="s">
        <v>186</v>
      </c>
      <c r="C1731" t="s">
        <v>1541</v>
      </c>
      <c r="D1731" s="2">
        <v>2000</v>
      </c>
    </row>
    <row r="1732" spans="1:4" x14ac:dyDescent="0.25">
      <c r="C1732" t="s">
        <v>1542</v>
      </c>
    </row>
    <row r="1733" spans="1:4" x14ac:dyDescent="0.25">
      <c r="C1733" t="s">
        <v>1543</v>
      </c>
    </row>
    <row r="1734" spans="1:4" x14ac:dyDescent="0.25">
      <c r="C1734" t="s">
        <v>1544</v>
      </c>
    </row>
    <row r="1735" spans="1:4" x14ac:dyDescent="0.25">
      <c r="A1735" s="1">
        <v>44132</v>
      </c>
      <c r="B1735" t="s">
        <v>194</v>
      </c>
      <c r="C1735" t="s">
        <v>1545</v>
      </c>
      <c r="D1735" s="2">
        <v>1050</v>
      </c>
    </row>
    <row r="1736" spans="1:4" x14ac:dyDescent="0.25">
      <c r="C1736" t="s">
        <v>1546</v>
      </c>
    </row>
    <row r="1737" spans="1:4" x14ac:dyDescent="0.25">
      <c r="A1737" s="1">
        <v>44132</v>
      </c>
      <c r="B1737" t="s">
        <v>1547</v>
      </c>
      <c r="C1737" t="s">
        <v>1548</v>
      </c>
      <c r="D1737" s="2">
        <v>6200</v>
      </c>
    </row>
    <row r="1738" spans="1:4" x14ac:dyDescent="0.25">
      <c r="A1738" s="1">
        <v>44132</v>
      </c>
      <c r="B1738" t="s">
        <v>369</v>
      </c>
      <c r="C1738" t="s">
        <v>251</v>
      </c>
      <c r="D1738">
        <v>150</v>
      </c>
    </row>
    <row r="1739" spans="1:4" x14ac:dyDescent="0.25">
      <c r="A1739" s="1">
        <v>44132</v>
      </c>
      <c r="B1739" t="s">
        <v>26</v>
      </c>
      <c r="C1739" t="s">
        <v>28</v>
      </c>
      <c r="D1739">
        <v>62</v>
      </c>
    </row>
    <row r="1740" spans="1:4" x14ac:dyDescent="0.25">
      <c r="C1740" t="s">
        <v>1549</v>
      </c>
    </row>
    <row r="1741" spans="1:4" x14ac:dyDescent="0.25">
      <c r="A1741" s="1">
        <v>44132</v>
      </c>
      <c r="B1741" t="s">
        <v>33</v>
      </c>
      <c r="C1741" t="s">
        <v>1550</v>
      </c>
      <c r="D1741">
        <v>50</v>
      </c>
    </row>
    <row r="1742" spans="1:4" x14ac:dyDescent="0.25">
      <c r="A1742" s="1">
        <v>44132</v>
      </c>
      <c r="B1742" t="s">
        <v>33</v>
      </c>
      <c r="C1742" t="s">
        <v>1551</v>
      </c>
      <c r="D1742">
        <v>110</v>
      </c>
    </row>
    <row r="1743" spans="1:4" x14ac:dyDescent="0.25">
      <c r="C1743" t="s">
        <v>1552</v>
      </c>
    </row>
    <row r="1744" spans="1:4" x14ac:dyDescent="0.25">
      <c r="A1744" s="1">
        <v>44132</v>
      </c>
      <c r="B1744" t="s">
        <v>33</v>
      </c>
      <c r="C1744" t="s">
        <v>1551</v>
      </c>
      <c r="D1744" s="2">
        <v>1180</v>
      </c>
    </row>
    <row r="1745" spans="1:4" x14ac:dyDescent="0.25">
      <c r="C1745" t="s">
        <v>1552</v>
      </c>
    </row>
    <row r="1746" spans="1:4" x14ac:dyDescent="0.25">
      <c r="A1746" s="1">
        <v>44132</v>
      </c>
      <c r="B1746" t="s">
        <v>33</v>
      </c>
      <c r="C1746" t="s">
        <v>1551</v>
      </c>
      <c r="D1746">
        <v>180</v>
      </c>
    </row>
    <row r="1747" spans="1:4" x14ac:dyDescent="0.25">
      <c r="C1747" t="s">
        <v>1552</v>
      </c>
    </row>
    <row r="1748" spans="1:4" x14ac:dyDescent="0.25">
      <c r="A1748" s="1">
        <v>44132</v>
      </c>
      <c r="B1748" t="s">
        <v>33</v>
      </c>
      <c r="C1748" t="s">
        <v>1551</v>
      </c>
      <c r="D1748">
        <v>158</v>
      </c>
    </row>
    <row r="1749" spans="1:4" x14ac:dyDescent="0.25">
      <c r="C1749" t="s">
        <v>1552</v>
      </c>
    </row>
    <row r="1750" spans="1:4" x14ac:dyDescent="0.25">
      <c r="A1750" s="1">
        <v>44132</v>
      </c>
      <c r="B1750" t="s">
        <v>1553</v>
      </c>
      <c r="C1750" t="s">
        <v>1554</v>
      </c>
      <c r="D1750">
        <v>52.39</v>
      </c>
    </row>
    <row r="1751" spans="1:4" x14ac:dyDescent="0.25">
      <c r="A1751" s="1">
        <v>44132</v>
      </c>
      <c r="B1751" t="s">
        <v>223</v>
      </c>
      <c r="C1751" t="s">
        <v>47</v>
      </c>
      <c r="D1751">
        <v>200</v>
      </c>
    </row>
    <row r="1752" spans="1:4" x14ac:dyDescent="0.25">
      <c r="A1752" s="1">
        <v>44132</v>
      </c>
      <c r="B1752" t="s">
        <v>223</v>
      </c>
      <c r="C1752" t="s">
        <v>1555</v>
      </c>
      <c r="D1752">
        <v>200</v>
      </c>
    </row>
    <row r="1753" spans="1:4" x14ac:dyDescent="0.25">
      <c r="C1753" t="s">
        <v>107</v>
      </c>
    </row>
    <row r="1754" spans="1:4" x14ac:dyDescent="0.25">
      <c r="A1754" s="1">
        <v>44132</v>
      </c>
      <c r="B1754" t="s">
        <v>233</v>
      </c>
      <c r="C1754" t="s">
        <v>1556</v>
      </c>
      <c r="D1754">
        <v>230</v>
      </c>
    </row>
    <row r="1755" spans="1:4" x14ac:dyDescent="0.25">
      <c r="C1755" t="s">
        <v>1557</v>
      </c>
    </row>
    <row r="1756" spans="1:4" x14ac:dyDescent="0.25">
      <c r="C1756" t="s">
        <v>1558</v>
      </c>
    </row>
    <row r="1757" spans="1:4" x14ac:dyDescent="0.25">
      <c r="A1757" s="1">
        <v>44132</v>
      </c>
      <c r="B1757" t="s">
        <v>233</v>
      </c>
      <c r="C1757" t="s">
        <v>1556</v>
      </c>
      <c r="D1757">
        <v>85</v>
      </c>
    </row>
    <row r="1758" spans="1:4" x14ac:dyDescent="0.25">
      <c r="C1758" t="s">
        <v>1557</v>
      </c>
    </row>
    <row r="1759" spans="1:4" x14ac:dyDescent="0.25">
      <c r="C1759" t="s">
        <v>1558</v>
      </c>
    </row>
    <row r="1760" spans="1:4" x14ac:dyDescent="0.25">
      <c r="A1760" s="1">
        <v>44132</v>
      </c>
      <c r="B1760" t="s">
        <v>233</v>
      </c>
      <c r="C1760" t="s">
        <v>1556</v>
      </c>
      <c r="D1760">
        <v>60</v>
      </c>
    </row>
    <row r="1761" spans="1:4" x14ac:dyDescent="0.25">
      <c r="C1761" t="s">
        <v>1557</v>
      </c>
    </row>
    <row r="1762" spans="1:4" x14ac:dyDescent="0.25">
      <c r="C1762" t="s">
        <v>1558</v>
      </c>
    </row>
    <row r="1763" spans="1:4" x14ac:dyDescent="0.25">
      <c r="A1763" s="1">
        <v>44132</v>
      </c>
      <c r="B1763" t="s">
        <v>1559</v>
      </c>
      <c r="C1763" t="s">
        <v>1560</v>
      </c>
      <c r="D1763">
        <v>90.42</v>
      </c>
    </row>
    <row r="1764" spans="1:4" x14ac:dyDescent="0.25">
      <c r="A1764" s="1">
        <v>44132</v>
      </c>
      <c r="B1764" t="s">
        <v>1559</v>
      </c>
      <c r="C1764" t="s">
        <v>325</v>
      </c>
      <c r="D1764">
        <v>290</v>
      </c>
    </row>
    <row r="1765" spans="1:4" x14ac:dyDescent="0.25">
      <c r="A1765" s="1">
        <v>44132</v>
      </c>
      <c r="B1765" t="s">
        <v>1561</v>
      </c>
      <c r="C1765" t="s">
        <v>1562</v>
      </c>
      <c r="D1765">
        <v>168.59</v>
      </c>
    </row>
    <row r="1766" spans="1:4" x14ac:dyDescent="0.25">
      <c r="A1766" s="1">
        <v>44132</v>
      </c>
      <c r="B1766" t="s">
        <v>1563</v>
      </c>
      <c r="C1766" t="s">
        <v>1564</v>
      </c>
      <c r="D1766">
        <v>7.57</v>
      </c>
    </row>
    <row r="1767" spans="1:4" x14ac:dyDescent="0.25">
      <c r="C1767" t="s">
        <v>1565</v>
      </c>
    </row>
    <row r="1768" spans="1:4" x14ac:dyDescent="0.25">
      <c r="C1768" t="s">
        <v>1566</v>
      </c>
    </row>
    <row r="1769" spans="1:4" x14ac:dyDescent="0.25">
      <c r="A1769" s="1">
        <v>44132</v>
      </c>
      <c r="B1769" t="s">
        <v>1567</v>
      </c>
      <c r="C1769" t="s">
        <v>312</v>
      </c>
      <c r="D1769">
        <v>200</v>
      </c>
    </row>
    <row r="1770" spans="1:4" x14ac:dyDescent="0.25">
      <c r="C1770" t="s">
        <v>1568</v>
      </c>
    </row>
    <row r="1771" spans="1:4" x14ac:dyDescent="0.25">
      <c r="A1771" s="1">
        <v>44132</v>
      </c>
      <c r="B1771" t="s">
        <v>1569</v>
      </c>
      <c r="C1771" t="s">
        <v>1570</v>
      </c>
      <c r="D1771">
        <v>248.9</v>
      </c>
    </row>
    <row r="1772" spans="1:4" x14ac:dyDescent="0.25">
      <c r="A1772" s="1">
        <v>44132</v>
      </c>
      <c r="B1772" t="s">
        <v>1569</v>
      </c>
      <c r="C1772" t="s">
        <v>1571</v>
      </c>
      <c r="D1772" s="2">
        <v>4986.5</v>
      </c>
    </row>
    <row r="1773" spans="1:4" x14ac:dyDescent="0.25">
      <c r="A1773" s="1">
        <v>44132</v>
      </c>
      <c r="B1773" t="s">
        <v>1150</v>
      </c>
      <c r="C1773" t="s">
        <v>312</v>
      </c>
      <c r="D1773">
        <v>100</v>
      </c>
    </row>
    <row r="1774" spans="1:4" x14ac:dyDescent="0.25">
      <c r="C1774" t="s">
        <v>1572</v>
      </c>
    </row>
    <row r="1775" spans="1:4" x14ac:dyDescent="0.25">
      <c r="A1775" s="1">
        <v>44132</v>
      </c>
      <c r="B1775" t="s">
        <v>1573</v>
      </c>
      <c r="C1775" t="s">
        <v>1574</v>
      </c>
      <c r="D1775">
        <v>365.57</v>
      </c>
    </row>
    <row r="1776" spans="1:4" x14ac:dyDescent="0.25">
      <c r="C1776" t="s">
        <v>1575</v>
      </c>
    </row>
    <row r="1777" spans="1:4" x14ac:dyDescent="0.25">
      <c r="C1777" t="s">
        <v>1576</v>
      </c>
    </row>
    <row r="1778" spans="1:4" x14ac:dyDescent="0.25">
      <c r="A1778" s="1">
        <v>44132</v>
      </c>
      <c r="B1778" t="s">
        <v>1155</v>
      </c>
      <c r="C1778" t="s">
        <v>1577</v>
      </c>
      <c r="D1778">
        <v>130</v>
      </c>
    </row>
    <row r="1779" spans="1:4" x14ac:dyDescent="0.25">
      <c r="A1779" s="1">
        <v>44132</v>
      </c>
      <c r="B1779" t="s">
        <v>1578</v>
      </c>
      <c r="C1779" t="s">
        <v>280</v>
      </c>
      <c r="D1779">
        <v>65.84</v>
      </c>
    </row>
    <row r="1780" spans="1:4" x14ac:dyDescent="0.25">
      <c r="A1780" s="1">
        <v>44132</v>
      </c>
      <c r="B1780" t="s">
        <v>1578</v>
      </c>
      <c r="C1780" t="s">
        <v>280</v>
      </c>
      <c r="D1780">
        <v>50</v>
      </c>
    </row>
    <row r="1781" spans="1:4" x14ac:dyDescent="0.25">
      <c r="A1781" s="1">
        <v>44132</v>
      </c>
      <c r="B1781" t="s">
        <v>1579</v>
      </c>
      <c r="C1781" t="s">
        <v>280</v>
      </c>
      <c r="D1781">
        <v>71.94</v>
      </c>
    </row>
    <row r="1782" spans="1:4" x14ac:dyDescent="0.25">
      <c r="A1782" s="1">
        <v>44132</v>
      </c>
      <c r="B1782" t="s">
        <v>1580</v>
      </c>
      <c r="C1782" t="s">
        <v>1581</v>
      </c>
      <c r="D1782">
        <v>97.49</v>
      </c>
    </row>
    <row r="1783" spans="1:4" x14ac:dyDescent="0.25">
      <c r="C1783" t="s">
        <v>1582</v>
      </c>
    </row>
    <row r="1784" spans="1:4" x14ac:dyDescent="0.25">
      <c r="C1784" t="s">
        <v>1583</v>
      </c>
    </row>
    <row r="1785" spans="1:4" x14ac:dyDescent="0.25">
      <c r="A1785" s="1">
        <v>44132</v>
      </c>
      <c r="B1785" t="s">
        <v>1584</v>
      </c>
      <c r="C1785" t="s">
        <v>1585</v>
      </c>
      <c r="D1785">
        <v>146.34</v>
      </c>
    </row>
    <row r="1786" spans="1:4" x14ac:dyDescent="0.25">
      <c r="C1786" t="s">
        <v>1586</v>
      </c>
    </row>
    <row r="1787" spans="1:4" x14ac:dyDescent="0.25">
      <c r="C1787" t="s">
        <v>1587</v>
      </c>
    </row>
    <row r="1788" spans="1:4" x14ac:dyDescent="0.25">
      <c r="A1788" s="1">
        <v>44132</v>
      </c>
      <c r="B1788" t="s">
        <v>1588</v>
      </c>
      <c r="C1788" t="s">
        <v>22</v>
      </c>
      <c r="D1788">
        <v>89.52</v>
      </c>
    </row>
    <row r="1789" spans="1:4" x14ac:dyDescent="0.25">
      <c r="A1789" s="1">
        <v>44132</v>
      </c>
      <c r="B1789" t="s">
        <v>1164</v>
      </c>
      <c r="C1789" t="s">
        <v>1165</v>
      </c>
      <c r="D1789">
        <v>61.8</v>
      </c>
    </row>
    <row r="1790" spans="1:4" x14ac:dyDescent="0.25">
      <c r="A1790" s="1">
        <v>44132</v>
      </c>
      <c r="B1790" t="s">
        <v>1164</v>
      </c>
      <c r="C1790" t="s">
        <v>1165</v>
      </c>
      <c r="D1790">
        <v>82.15</v>
      </c>
    </row>
    <row r="1791" spans="1:4" x14ac:dyDescent="0.25">
      <c r="A1791" s="1">
        <v>44132</v>
      </c>
      <c r="B1791" t="s">
        <v>1164</v>
      </c>
      <c r="C1791" t="s">
        <v>1165</v>
      </c>
      <c r="D1791">
        <v>309.2</v>
      </c>
    </row>
    <row r="1792" spans="1:4" x14ac:dyDescent="0.25">
      <c r="A1792" s="1">
        <v>44132</v>
      </c>
      <c r="B1792" t="s">
        <v>1589</v>
      </c>
      <c r="C1792" t="s">
        <v>1590</v>
      </c>
      <c r="D1792" s="2">
        <v>1605</v>
      </c>
    </row>
    <row r="1793" spans="1:4" x14ac:dyDescent="0.25">
      <c r="A1793" s="1">
        <v>44132</v>
      </c>
      <c r="B1793" t="s">
        <v>1288</v>
      </c>
      <c r="C1793" t="s">
        <v>1591</v>
      </c>
      <c r="D1793">
        <v>140</v>
      </c>
    </row>
    <row r="1794" spans="1:4" x14ac:dyDescent="0.25">
      <c r="C1794" t="s">
        <v>1592</v>
      </c>
    </row>
    <row r="1795" spans="1:4" x14ac:dyDescent="0.25">
      <c r="A1795" s="1">
        <v>44132</v>
      </c>
      <c r="B1795" t="s">
        <v>1288</v>
      </c>
      <c r="C1795" t="s">
        <v>825</v>
      </c>
      <c r="D1795">
        <v>120</v>
      </c>
    </row>
    <row r="1796" spans="1:4" x14ac:dyDescent="0.25">
      <c r="C1796" s="1">
        <v>44124</v>
      </c>
    </row>
    <row r="1797" spans="1:4" x14ac:dyDescent="0.25">
      <c r="A1797" s="1">
        <v>44132</v>
      </c>
      <c r="B1797" t="s">
        <v>77</v>
      </c>
      <c r="C1797" t="s">
        <v>78</v>
      </c>
      <c r="D1797">
        <v>163</v>
      </c>
    </row>
    <row r="1798" spans="1:4" x14ac:dyDescent="0.25">
      <c r="A1798" s="1">
        <v>44132</v>
      </c>
      <c r="B1798" t="s">
        <v>434</v>
      </c>
      <c r="C1798" t="s">
        <v>1593</v>
      </c>
      <c r="D1798">
        <v>88.9</v>
      </c>
    </row>
    <row r="1799" spans="1:4" x14ac:dyDescent="0.25">
      <c r="C1799" t="s">
        <v>1594</v>
      </c>
    </row>
    <row r="1800" spans="1:4" x14ac:dyDescent="0.25">
      <c r="A1800" s="1">
        <v>44132</v>
      </c>
      <c r="B1800" t="s">
        <v>1178</v>
      </c>
      <c r="C1800" t="s">
        <v>321</v>
      </c>
      <c r="D1800">
        <v>157.55000000000001</v>
      </c>
    </row>
    <row r="1801" spans="1:4" x14ac:dyDescent="0.25">
      <c r="A1801" s="1">
        <v>44132</v>
      </c>
      <c r="B1801" t="s">
        <v>1595</v>
      </c>
      <c r="C1801" t="s">
        <v>1596</v>
      </c>
      <c r="D1801">
        <v>54.05</v>
      </c>
    </row>
    <row r="1802" spans="1:4" x14ac:dyDescent="0.25">
      <c r="A1802" s="1">
        <v>44132</v>
      </c>
      <c r="B1802" t="s">
        <v>1597</v>
      </c>
      <c r="C1802" t="s">
        <v>1598</v>
      </c>
      <c r="D1802" s="2">
        <v>97317</v>
      </c>
    </row>
    <row r="1803" spans="1:4" x14ac:dyDescent="0.25">
      <c r="C1803" t="s">
        <v>1599</v>
      </c>
    </row>
    <row r="1804" spans="1:4" x14ac:dyDescent="0.25">
      <c r="C1804" t="s">
        <v>1600</v>
      </c>
    </row>
    <row r="1805" spans="1:4" x14ac:dyDescent="0.25">
      <c r="C1805" t="s">
        <v>1601</v>
      </c>
    </row>
    <row r="1806" spans="1:4" x14ac:dyDescent="0.25">
      <c r="C1806" t="s">
        <v>1602</v>
      </c>
    </row>
    <row r="1807" spans="1:4" x14ac:dyDescent="0.25">
      <c r="C1807" t="s">
        <v>1603</v>
      </c>
    </row>
    <row r="1808" spans="1:4" x14ac:dyDescent="0.25">
      <c r="A1808" s="1">
        <v>44132</v>
      </c>
      <c r="B1808" t="s">
        <v>577</v>
      </c>
      <c r="C1808" t="s">
        <v>1604</v>
      </c>
      <c r="D1808" s="2">
        <v>4010</v>
      </c>
    </row>
    <row r="1809" spans="1:4" x14ac:dyDescent="0.25">
      <c r="A1809" s="1">
        <v>44132</v>
      </c>
      <c r="B1809" t="s">
        <v>1605</v>
      </c>
      <c r="C1809" t="s">
        <v>1606</v>
      </c>
      <c r="D1809">
        <v>40</v>
      </c>
    </row>
    <row r="1810" spans="1:4" x14ac:dyDescent="0.25">
      <c r="A1810" s="1">
        <v>44132</v>
      </c>
      <c r="B1810" t="s">
        <v>1605</v>
      </c>
      <c r="C1810" t="s">
        <v>1607</v>
      </c>
      <c r="D1810">
        <v>40</v>
      </c>
    </row>
    <row r="1811" spans="1:4" x14ac:dyDescent="0.25">
      <c r="C1811" t="s">
        <v>1608</v>
      </c>
    </row>
    <row r="1812" spans="1:4" x14ac:dyDescent="0.25">
      <c r="A1812" s="1">
        <v>44132</v>
      </c>
      <c r="B1812" t="s">
        <v>581</v>
      </c>
      <c r="C1812" t="s">
        <v>1609</v>
      </c>
      <c r="D1812">
        <v>150</v>
      </c>
    </row>
    <row r="1813" spans="1:4" x14ac:dyDescent="0.25">
      <c r="A1813" s="1">
        <v>44132</v>
      </c>
      <c r="B1813" t="s">
        <v>1610</v>
      </c>
      <c r="C1813" t="s">
        <v>1611</v>
      </c>
      <c r="D1813" s="2">
        <v>1397.22</v>
      </c>
    </row>
    <row r="1814" spans="1:4" x14ac:dyDescent="0.25">
      <c r="C1814" t="s">
        <v>1612</v>
      </c>
    </row>
    <row r="1815" spans="1:4" x14ac:dyDescent="0.25">
      <c r="C1815" t="s">
        <v>1613</v>
      </c>
    </row>
    <row r="1816" spans="1:4" x14ac:dyDescent="0.25">
      <c r="A1816" s="1">
        <v>44132</v>
      </c>
      <c r="B1816" t="s">
        <v>1614</v>
      </c>
      <c r="C1816" t="s">
        <v>251</v>
      </c>
      <c r="D1816">
        <v>65</v>
      </c>
    </row>
    <row r="1817" spans="1:4" x14ac:dyDescent="0.25">
      <c r="A1817" s="1">
        <v>44132</v>
      </c>
      <c r="B1817" t="s">
        <v>1615</v>
      </c>
      <c r="C1817" t="s">
        <v>1616</v>
      </c>
      <c r="D1817">
        <v>294</v>
      </c>
    </row>
    <row r="1818" spans="1:4" x14ac:dyDescent="0.25">
      <c r="C1818" t="s">
        <v>1617</v>
      </c>
    </row>
    <row r="1819" spans="1:4" x14ac:dyDescent="0.25">
      <c r="A1819" s="1">
        <v>44132</v>
      </c>
      <c r="B1819" t="s">
        <v>1618</v>
      </c>
      <c r="C1819" t="s">
        <v>280</v>
      </c>
      <c r="D1819">
        <v>150.04</v>
      </c>
    </row>
    <row r="1820" spans="1:4" x14ac:dyDescent="0.25">
      <c r="A1820" s="1">
        <v>44132</v>
      </c>
      <c r="B1820" t="s">
        <v>823</v>
      </c>
      <c r="C1820" t="s">
        <v>825</v>
      </c>
      <c r="D1820">
        <v>140</v>
      </c>
    </row>
    <row r="1821" spans="1:4" x14ac:dyDescent="0.25">
      <c r="C1821" s="1">
        <v>44117</v>
      </c>
    </row>
    <row r="1822" spans="1:4" x14ac:dyDescent="0.25">
      <c r="A1822" s="1">
        <v>44132</v>
      </c>
      <c r="B1822" t="s">
        <v>1619</v>
      </c>
      <c r="C1822" t="s">
        <v>1620</v>
      </c>
      <c r="D1822">
        <v>76.52</v>
      </c>
    </row>
    <row r="1823" spans="1:4" x14ac:dyDescent="0.25">
      <c r="A1823" s="1">
        <v>44119</v>
      </c>
      <c r="B1823" t="s">
        <v>37</v>
      </c>
      <c r="C1823" t="s">
        <v>1621</v>
      </c>
      <c r="D1823" s="2">
        <v>1478.5</v>
      </c>
    </row>
    <row r="1824" spans="1:4" x14ac:dyDescent="0.25">
      <c r="A1824" s="1">
        <v>44119</v>
      </c>
      <c r="B1824" t="s">
        <v>1257</v>
      </c>
      <c r="C1824" t="s">
        <v>1622</v>
      </c>
      <c r="D1824" s="2">
        <v>2108.85</v>
      </c>
    </row>
    <row r="1825" spans="1:4" x14ac:dyDescent="0.25">
      <c r="A1825" s="1">
        <v>44119</v>
      </c>
      <c r="B1825" t="s">
        <v>1623</v>
      </c>
      <c r="C1825" t="s">
        <v>1624</v>
      </c>
      <c r="D1825">
        <v>26.77</v>
      </c>
    </row>
    <row r="1826" spans="1:4" x14ac:dyDescent="0.25">
      <c r="A1826" s="1">
        <v>44119</v>
      </c>
      <c r="B1826" t="s">
        <v>672</v>
      </c>
      <c r="C1826" t="s">
        <v>1625</v>
      </c>
      <c r="D1826">
        <v>250</v>
      </c>
    </row>
    <row r="1827" spans="1:4" x14ac:dyDescent="0.25">
      <c r="C1827" t="s">
        <v>1626</v>
      </c>
    </row>
    <row r="1828" spans="1:4" x14ac:dyDescent="0.25">
      <c r="C1828" t="s">
        <v>1627</v>
      </c>
    </row>
    <row r="1829" spans="1:4" x14ac:dyDescent="0.25">
      <c r="A1829" s="1">
        <v>44119</v>
      </c>
      <c r="B1829" t="s">
        <v>71</v>
      </c>
      <c r="C1829" t="s">
        <v>320</v>
      </c>
      <c r="D1829">
        <v>182.53</v>
      </c>
    </row>
    <row r="1830" spans="1:4" x14ac:dyDescent="0.25">
      <c r="C1830" t="e">
        <f>- RILEY</f>
        <v>#NAME?</v>
      </c>
    </row>
    <row r="1831" spans="1:4" x14ac:dyDescent="0.25">
      <c r="A1831" s="1">
        <v>44119</v>
      </c>
      <c r="B1831" t="s">
        <v>71</v>
      </c>
      <c r="C1831" t="s">
        <v>320</v>
      </c>
      <c r="D1831">
        <v>32.29</v>
      </c>
    </row>
    <row r="1832" spans="1:4" x14ac:dyDescent="0.25">
      <c r="C1832" t="e">
        <f>- RILEY</f>
        <v>#NAME?</v>
      </c>
    </row>
    <row r="1833" spans="1:4" x14ac:dyDescent="0.25">
      <c r="A1833" s="1">
        <v>44119</v>
      </c>
      <c r="B1833" t="s">
        <v>1062</v>
      </c>
      <c r="C1833" t="s">
        <v>1628</v>
      </c>
      <c r="D1833" s="2">
        <v>1022.34</v>
      </c>
    </row>
    <row r="1834" spans="1:4" x14ac:dyDescent="0.25">
      <c r="A1834" s="1">
        <v>44119</v>
      </c>
      <c r="B1834" t="s">
        <v>514</v>
      </c>
      <c r="C1834" t="s">
        <v>1629</v>
      </c>
      <c r="D1834">
        <v>98.5</v>
      </c>
    </row>
    <row r="1835" spans="1:4" x14ac:dyDescent="0.25">
      <c r="C1835" t="s">
        <v>1630</v>
      </c>
    </row>
    <row r="1836" spans="1:4" x14ac:dyDescent="0.25">
      <c r="A1836" s="1">
        <v>44119</v>
      </c>
      <c r="B1836" t="s">
        <v>514</v>
      </c>
      <c r="C1836" t="s">
        <v>1631</v>
      </c>
      <c r="D1836">
        <v>750</v>
      </c>
    </row>
    <row r="1837" spans="1:4" x14ac:dyDescent="0.25">
      <c r="C1837" t="s">
        <v>1632</v>
      </c>
    </row>
    <row r="1838" spans="1:4" x14ac:dyDescent="0.25">
      <c r="C1838" t="s">
        <v>1633</v>
      </c>
    </row>
    <row r="1839" spans="1:4" x14ac:dyDescent="0.25">
      <c r="C1839" t="s">
        <v>1634</v>
      </c>
    </row>
    <row r="1840" spans="1:4" x14ac:dyDescent="0.25">
      <c r="A1840" s="1">
        <v>44119</v>
      </c>
      <c r="B1840" t="s">
        <v>514</v>
      </c>
      <c r="C1840" t="s">
        <v>515</v>
      </c>
      <c r="D1840">
        <v>614.16</v>
      </c>
    </row>
    <row r="1841" spans="1:4" x14ac:dyDescent="0.25">
      <c r="C1841" t="s">
        <v>1635</v>
      </c>
    </row>
    <row r="1842" spans="1:4" x14ac:dyDescent="0.25">
      <c r="A1842" s="1">
        <v>44119</v>
      </c>
      <c r="B1842" t="s">
        <v>514</v>
      </c>
      <c r="C1842" t="s">
        <v>1636</v>
      </c>
      <c r="D1842">
        <v>378.6</v>
      </c>
    </row>
    <row r="1843" spans="1:4" x14ac:dyDescent="0.25">
      <c r="A1843" s="1">
        <v>44119</v>
      </c>
      <c r="B1843" t="s">
        <v>514</v>
      </c>
      <c r="C1843" t="s">
        <v>1637</v>
      </c>
      <c r="D1843">
        <v>112.49</v>
      </c>
    </row>
    <row r="1844" spans="1:4" x14ac:dyDescent="0.25">
      <c r="A1844" s="1">
        <v>44119</v>
      </c>
      <c r="B1844" t="s">
        <v>514</v>
      </c>
      <c r="C1844" t="s">
        <v>1468</v>
      </c>
      <c r="D1844">
        <v>420.08</v>
      </c>
    </row>
    <row r="1845" spans="1:4" x14ac:dyDescent="0.25">
      <c r="A1845" s="1">
        <v>44119</v>
      </c>
      <c r="B1845" t="s">
        <v>514</v>
      </c>
      <c r="C1845" t="s">
        <v>1468</v>
      </c>
      <c r="D1845">
        <v>114.57</v>
      </c>
    </row>
    <row r="1846" spans="1:4" x14ac:dyDescent="0.25">
      <c r="A1846" s="1">
        <v>44119</v>
      </c>
      <c r="B1846" t="s">
        <v>514</v>
      </c>
      <c r="C1846" t="s">
        <v>321</v>
      </c>
      <c r="D1846">
        <v>79</v>
      </c>
    </row>
    <row r="1847" spans="1:4" x14ac:dyDescent="0.25">
      <c r="A1847" s="1">
        <v>44119</v>
      </c>
      <c r="B1847" t="s">
        <v>514</v>
      </c>
      <c r="C1847" t="s">
        <v>1638</v>
      </c>
      <c r="D1847">
        <v>50</v>
      </c>
    </row>
    <row r="1848" spans="1:4" x14ac:dyDescent="0.25">
      <c r="C1848" t="s">
        <v>1639</v>
      </c>
    </row>
    <row r="1849" spans="1:4" x14ac:dyDescent="0.25">
      <c r="A1849" s="1">
        <v>44119</v>
      </c>
      <c r="B1849" t="s">
        <v>514</v>
      </c>
      <c r="C1849" t="s">
        <v>1640</v>
      </c>
      <c r="D1849">
        <v>48.75</v>
      </c>
    </row>
    <row r="1850" spans="1:4" x14ac:dyDescent="0.25">
      <c r="A1850" s="1">
        <v>44119</v>
      </c>
      <c r="B1850" t="s">
        <v>316</v>
      </c>
      <c r="C1850" t="s">
        <v>1641</v>
      </c>
      <c r="D1850">
        <v>97.81</v>
      </c>
    </row>
    <row r="1851" spans="1:4" x14ac:dyDescent="0.25">
      <c r="A1851" s="1">
        <v>44119</v>
      </c>
      <c r="B1851" t="s">
        <v>316</v>
      </c>
      <c r="C1851" t="s">
        <v>321</v>
      </c>
      <c r="D1851">
        <v>168.64</v>
      </c>
    </row>
    <row r="1852" spans="1:4" x14ac:dyDescent="0.25">
      <c r="C1852" t="s">
        <v>1642</v>
      </c>
    </row>
    <row r="1853" spans="1:4" x14ac:dyDescent="0.25">
      <c r="C1853">
        <v>565757634666</v>
      </c>
    </row>
    <row r="1854" spans="1:4" x14ac:dyDescent="0.25">
      <c r="A1854" s="1">
        <v>44119</v>
      </c>
      <c r="B1854" t="s">
        <v>316</v>
      </c>
      <c r="C1854" t="s">
        <v>321</v>
      </c>
      <c r="D1854">
        <v>89.99</v>
      </c>
    </row>
    <row r="1855" spans="1:4" x14ac:dyDescent="0.25">
      <c r="C1855">
        <v>984893473994</v>
      </c>
    </row>
    <row r="1856" spans="1:4" x14ac:dyDescent="0.25">
      <c r="A1856" s="1">
        <v>44119</v>
      </c>
      <c r="B1856" t="s">
        <v>316</v>
      </c>
      <c r="C1856" t="s">
        <v>321</v>
      </c>
      <c r="D1856">
        <v>187.14</v>
      </c>
    </row>
    <row r="1857" spans="1:4" x14ac:dyDescent="0.25">
      <c r="C1857">
        <v>984893473994</v>
      </c>
    </row>
    <row r="1858" spans="1:4" x14ac:dyDescent="0.25">
      <c r="A1858" s="1">
        <v>44119</v>
      </c>
      <c r="B1858" t="s">
        <v>316</v>
      </c>
      <c r="C1858" t="s">
        <v>321</v>
      </c>
      <c r="D1858">
        <v>329.94</v>
      </c>
    </row>
    <row r="1859" spans="1:4" x14ac:dyDescent="0.25">
      <c r="C1859">
        <v>463985484843</v>
      </c>
    </row>
    <row r="1860" spans="1:4" x14ac:dyDescent="0.25">
      <c r="A1860" s="1">
        <v>44119</v>
      </c>
      <c r="B1860" t="s">
        <v>316</v>
      </c>
      <c r="C1860" t="s">
        <v>1643</v>
      </c>
      <c r="D1860">
        <v>165.7</v>
      </c>
    </row>
    <row r="1861" spans="1:4" x14ac:dyDescent="0.25">
      <c r="A1861" s="1">
        <v>44119</v>
      </c>
      <c r="B1861" t="s">
        <v>316</v>
      </c>
      <c r="C1861" t="s">
        <v>321</v>
      </c>
      <c r="D1861">
        <v>99.8</v>
      </c>
    </row>
    <row r="1862" spans="1:4" x14ac:dyDescent="0.25">
      <c r="C1862">
        <v>734634736436</v>
      </c>
    </row>
    <row r="1863" spans="1:4" x14ac:dyDescent="0.25">
      <c r="A1863" s="1">
        <v>44119</v>
      </c>
      <c r="B1863" t="s">
        <v>316</v>
      </c>
      <c r="C1863" t="s">
        <v>321</v>
      </c>
      <c r="D1863">
        <v>72.44</v>
      </c>
    </row>
    <row r="1864" spans="1:4" x14ac:dyDescent="0.25">
      <c r="C1864" t="s">
        <v>1644</v>
      </c>
    </row>
    <row r="1865" spans="1:4" x14ac:dyDescent="0.25">
      <c r="A1865" s="1">
        <v>44119</v>
      </c>
      <c r="B1865" t="s">
        <v>316</v>
      </c>
      <c r="C1865" t="s">
        <v>320</v>
      </c>
      <c r="D1865">
        <v>25.99</v>
      </c>
    </row>
    <row r="1866" spans="1:4" x14ac:dyDescent="0.25">
      <c r="C1866">
        <v>-437759887579</v>
      </c>
    </row>
    <row r="1867" spans="1:4" x14ac:dyDescent="0.25">
      <c r="A1867" s="1">
        <v>44119</v>
      </c>
      <c r="B1867" t="s">
        <v>316</v>
      </c>
      <c r="C1867" t="s">
        <v>1645</v>
      </c>
      <c r="D1867">
        <v>223</v>
      </c>
    </row>
    <row r="1868" spans="1:4" x14ac:dyDescent="0.25">
      <c r="C1868" t="s">
        <v>1646</v>
      </c>
    </row>
    <row r="1869" spans="1:4" x14ac:dyDescent="0.25">
      <c r="A1869" s="1">
        <v>44119</v>
      </c>
      <c r="B1869" t="s">
        <v>316</v>
      </c>
      <c r="C1869" t="s">
        <v>320</v>
      </c>
      <c r="D1869">
        <v>69.900000000000006</v>
      </c>
    </row>
    <row r="1870" spans="1:4" x14ac:dyDescent="0.25">
      <c r="C1870" t="s">
        <v>1647</v>
      </c>
    </row>
    <row r="1871" spans="1:4" x14ac:dyDescent="0.25">
      <c r="A1871" s="1">
        <v>44119</v>
      </c>
      <c r="B1871" t="s">
        <v>316</v>
      </c>
      <c r="C1871" t="s">
        <v>1648</v>
      </c>
      <c r="D1871">
        <v>88.5</v>
      </c>
    </row>
    <row r="1872" spans="1:4" x14ac:dyDescent="0.25">
      <c r="A1872" s="1">
        <v>44119</v>
      </c>
      <c r="B1872" t="s">
        <v>316</v>
      </c>
      <c r="C1872" t="s">
        <v>320</v>
      </c>
      <c r="D1872">
        <v>156.4</v>
      </c>
    </row>
    <row r="1873" spans="1:4" x14ac:dyDescent="0.25">
      <c r="C1873" t="e">
        <f>- BOOZELL - LIBRARY</f>
        <v>#NAME?</v>
      </c>
    </row>
    <row r="1874" spans="1:4" x14ac:dyDescent="0.25">
      <c r="C1874">
        <v>754647859744</v>
      </c>
    </row>
    <row r="1875" spans="1:4" x14ac:dyDescent="0.25">
      <c r="A1875" s="1">
        <v>44119</v>
      </c>
      <c r="B1875" t="s">
        <v>316</v>
      </c>
      <c r="C1875" t="s">
        <v>1649</v>
      </c>
      <c r="D1875">
        <v>179.8</v>
      </c>
    </row>
    <row r="1876" spans="1:4" x14ac:dyDescent="0.25">
      <c r="C1876" t="s">
        <v>1650</v>
      </c>
    </row>
    <row r="1877" spans="1:4" x14ac:dyDescent="0.25">
      <c r="A1877" s="1">
        <v>44119</v>
      </c>
      <c r="B1877" t="s">
        <v>316</v>
      </c>
      <c r="C1877" t="s">
        <v>1651</v>
      </c>
      <c r="D1877">
        <v>100.95</v>
      </c>
    </row>
    <row r="1878" spans="1:4" x14ac:dyDescent="0.25">
      <c r="C1878" t="s">
        <v>1652</v>
      </c>
    </row>
    <row r="1879" spans="1:4" x14ac:dyDescent="0.25">
      <c r="A1879" s="1">
        <v>44119</v>
      </c>
      <c r="B1879" t="s">
        <v>316</v>
      </c>
      <c r="C1879" t="s">
        <v>1653</v>
      </c>
      <c r="D1879">
        <v>115.94</v>
      </c>
    </row>
    <row r="1880" spans="1:4" x14ac:dyDescent="0.25">
      <c r="C1880">
        <v>464739936537</v>
      </c>
    </row>
    <row r="1881" spans="1:4" x14ac:dyDescent="0.25">
      <c r="A1881" s="1">
        <v>44119</v>
      </c>
      <c r="B1881" t="s">
        <v>316</v>
      </c>
      <c r="C1881" t="s">
        <v>1654</v>
      </c>
      <c r="D1881">
        <v>79.95</v>
      </c>
    </row>
    <row r="1882" spans="1:4" x14ac:dyDescent="0.25">
      <c r="A1882" s="1">
        <v>44119</v>
      </c>
      <c r="B1882" t="s">
        <v>316</v>
      </c>
      <c r="C1882" t="s">
        <v>1655</v>
      </c>
      <c r="D1882">
        <v>207.99</v>
      </c>
    </row>
    <row r="1883" spans="1:4" x14ac:dyDescent="0.25">
      <c r="C1883" t="s">
        <v>1656</v>
      </c>
    </row>
    <row r="1884" spans="1:4" x14ac:dyDescent="0.25">
      <c r="A1884" s="1">
        <v>44119</v>
      </c>
      <c r="B1884" t="s">
        <v>316</v>
      </c>
      <c r="C1884" t="s">
        <v>1657</v>
      </c>
      <c r="D1884">
        <v>232.39</v>
      </c>
    </row>
    <row r="1885" spans="1:4" x14ac:dyDescent="0.25">
      <c r="C1885">
        <v>854944343884</v>
      </c>
    </row>
    <row r="1886" spans="1:4" x14ac:dyDescent="0.25">
      <c r="A1886" s="1">
        <v>44119</v>
      </c>
      <c r="B1886" t="s">
        <v>316</v>
      </c>
      <c r="C1886" t="s">
        <v>1658</v>
      </c>
      <c r="D1886">
        <v>220.21</v>
      </c>
    </row>
    <row r="1887" spans="1:4" x14ac:dyDescent="0.25">
      <c r="C1887">
        <v>584638865985</v>
      </c>
    </row>
    <row r="1888" spans="1:4" x14ac:dyDescent="0.25">
      <c r="A1888" s="1">
        <v>44119</v>
      </c>
      <c r="B1888" t="s">
        <v>316</v>
      </c>
      <c r="C1888" t="s">
        <v>1659</v>
      </c>
      <c r="D1888">
        <v>198</v>
      </c>
    </row>
    <row r="1889" spans="1:4" x14ac:dyDescent="0.25">
      <c r="A1889" s="1">
        <v>44119</v>
      </c>
      <c r="B1889" t="s">
        <v>316</v>
      </c>
      <c r="C1889" t="s">
        <v>1660</v>
      </c>
      <c r="D1889">
        <v>157.5</v>
      </c>
    </row>
    <row r="1890" spans="1:4" x14ac:dyDescent="0.25">
      <c r="C1890" t="s">
        <v>1661</v>
      </c>
    </row>
    <row r="1891" spans="1:4" x14ac:dyDescent="0.25">
      <c r="C1891" t="s">
        <v>1662</v>
      </c>
    </row>
    <row r="1892" spans="1:4" x14ac:dyDescent="0.25">
      <c r="A1892" s="1">
        <v>44119</v>
      </c>
      <c r="B1892" t="s">
        <v>316</v>
      </c>
      <c r="C1892" t="s">
        <v>1663</v>
      </c>
      <c r="D1892">
        <v>183.54</v>
      </c>
    </row>
    <row r="1893" spans="1:4" x14ac:dyDescent="0.25">
      <c r="C1893">
        <v>533486649935</v>
      </c>
    </row>
    <row r="1894" spans="1:4" x14ac:dyDescent="0.25">
      <c r="A1894" s="1">
        <v>44119</v>
      </c>
      <c r="B1894" t="s">
        <v>316</v>
      </c>
      <c r="C1894" t="s">
        <v>1664</v>
      </c>
      <c r="D1894">
        <v>117.67</v>
      </c>
    </row>
    <row r="1895" spans="1:4" x14ac:dyDescent="0.25">
      <c r="C1895" t="s">
        <v>1665</v>
      </c>
    </row>
    <row r="1896" spans="1:4" x14ac:dyDescent="0.25">
      <c r="C1896" t="s">
        <v>1666</v>
      </c>
    </row>
    <row r="1897" spans="1:4" x14ac:dyDescent="0.25">
      <c r="C1897" t="s">
        <v>1667</v>
      </c>
    </row>
    <row r="1898" spans="1:4" x14ac:dyDescent="0.25">
      <c r="C1898" t="s">
        <v>1668</v>
      </c>
    </row>
    <row r="1899" spans="1:4" x14ac:dyDescent="0.25">
      <c r="C1899" t="s">
        <v>1669</v>
      </c>
    </row>
    <row r="1900" spans="1:4" x14ac:dyDescent="0.25">
      <c r="C1900">
        <v>678633395378</v>
      </c>
    </row>
    <row r="1901" spans="1:4" x14ac:dyDescent="0.25">
      <c r="A1901" s="1">
        <v>44119</v>
      </c>
      <c r="B1901" t="s">
        <v>316</v>
      </c>
      <c r="C1901" t="s">
        <v>1670</v>
      </c>
      <c r="D1901">
        <v>67.36</v>
      </c>
    </row>
    <row r="1902" spans="1:4" x14ac:dyDescent="0.25">
      <c r="C1902">
        <v>457784454667</v>
      </c>
    </row>
    <row r="1903" spans="1:4" x14ac:dyDescent="0.25">
      <c r="A1903" s="1">
        <v>44119</v>
      </c>
      <c r="B1903" t="s">
        <v>316</v>
      </c>
      <c r="C1903" t="s">
        <v>1671</v>
      </c>
      <c r="D1903">
        <v>85</v>
      </c>
    </row>
    <row r="1904" spans="1:4" x14ac:dyDescent="0.25">
      <c r="A1904" s="1">
        <v>44119</v>
      </c>
      <c r="B1904" t="s">
        <v>316</v>
      </c>
      <c r="C1904" t="s">
        <v>1672</v>
      </c>
      <c r="D1904">
        <v>67.48</v>
      </c>
    </row>
    <row r="1905" spans="1:4" x14ac:dyDescent="0.25">
      <c r="C1905">
        <v>847837993996</v>
      </c>
    </row>
    <row r="1906" spans="1:4" x14ac:dyDescent="0.25">
      <c r="A1906" s="1">
        <v>44119</v>
      </c>
      <c r="B1906" t="s">
        <v>316</v>
      </c>
      <c r="C1906" t="s">
        <v>1673</v>
      </c>
      <c r="D1906">
        <v>757.67</v>
      </c>
    </row>
    <row r="1907" spans="1:4" x14ac:dyDescent="0.25">
      <c r="C1907">
        <v>896975774749</v>
      </c>
    </row>
    <row r="1908" spans="1:4" x14ac:dyDescent="0.25">
      <c r="A1908" s="1">
        <v>44119</v>
      </c>
      <c r="B1908" t="s">
        <v>316</v>
      </c>
      <c r="C1908" t="s">
        <v>1674</v>
      </c>
      <c r="D1908">
        <v>55.98</v>
      </c>
    </row>
    <row r="1909" spans="1:4" x14ac:dyDescent="0.25">
      <c r="C1909" t="s">
        <v>1675</v>
      </c>
    </row>
    <row r="1910" spans="1:4" x14ac:dyDescent="0.25">
      <c r="C1910">
        <v>849569598838</v>
      </c>
    </row>
    <row r="1911" spans="1:4" x14ac:dyDescent="0.25">
      <c r="A1911" s="1">
        <v>44119</v>
      </c>
      <c r="B1911" t="s">
        <v>316</v>
      </c>
      <c r="C1911" t="s">
        <v>321</v>
      </c>
      <c r="D1911">
        <v>100.88</v>
      </c>
    </row>
    <row r="1912" spans="1:4" x14ac:dyDescent="0.25">
      <c r="C1912">
        <v>466784643383</v>
      </c>
    </row>
    <row r="1913" spans="1:4" x14ac:dyDescent="0.25">
      <c r="A1913" s="1">
        <v>44119</v>
      </c>
      <c r="B1913" t="s">
        <v>316</v>
      </c>
      <c r="C1913" t="s">
        <v>1351</v>
      </c>
      <c r="D1913">
        <v>324.75</v>
      </c>
    </row>
    <row r="1914" spans="1:4" x14ac:dyDescent="0.25">
      <c r="C1914">
        <v>779878375448</v>
      </c>
    </row>
    <row r="1915" spans="1:4" x14ac:dyDescent="0.25">
      <c r="A1915" s="1">
        <v>44139</v>
      </c>
      <c r="B1915" t="s">
        <v>1676</v>
      </c>
      <c r="C1915" t="s">
        <v>1677</v>
      </c>
      <c r="D1915" s="2">
        <v>4000</v>
      </c>
    </row>
    <row r="1916" spans="1:4" x14ac:dyDescent="0.25">
      <c r="C1916" t="s">
        <v>1678</v>
      </c>
    </row>
    <row r="1917" spans="1:4" x14ac:dyDescent="0.25">
      <c r="C1917" t="s">
        <v>1679</v>
      </c>
    </row>
    <row r="1918" spans="1:4" x14ac:dyDescent="0.25">
      <c r="A1918" s="1">
        <v>44139</v>
      </c>
      <c r="B1918" t="s">
        <v>1680</v>
      </c>
      <c r="C1918" t="s">
        <v>1681</v>
      </c>
      <c r="D1918" s="2">
        <v>2070</v>
      </c>
    </row>
    <row r="1919" spans="1:4" x14ac:dyDescent="0.25">
      <c r="A1919" s="1">
        <v>44139</v>
      </c>
      <c r="B1919" t="s">
        <v>117</v>
      </c>
      <c r="C1919" t="s">
        <v>338</v>
      </c>
      <c r="D1919">
        <v>325.5</v>
      </c>
    </row>
    <row r="1920" spans="1:4" x14ac:dyDescent="0.25">
      <c r="A1920" s="1">
        <v>44139</v>
      </c>
      <c r="B1920" t="s">
        <v>594</v>
      </c>
      <c r="C1920" t="s">
        <v>1682</v>
      </c>
      <c r="D1920" s="2">
        <v>6898.5</v>
      </c>
    </row>
    <row r="1921" spans="1:4" x14ac:dyDescent="0.25">
      <c r="A1921" s="1">
        <v>44139</v>
      </c>
      <c r="B1921" t="s">
        <v>6</v>
      </c>
      <c r="C1921" t="s">
        <v>1683</v>
      </c>
      <c r="D1921">
        <v>299</v>
      </c>
    </row>
    <row r="1922" spans="1:4" x14ac:dyDescent="0.25">
      <c r="A1922" s="1">
        <v>44139</v>
      </c>
      <c r="B1922" t="s">
        <v>119</v>
      </c>
      <c r="C1922" t="s">
        <v>47</v>
      </c>
      <c r="D1922">
        <v>50.98</v>
      </c>
    </row>
    <row r="1923" spans="1:4" x14ac:dyDescent="0.25">
      <c r="A1923" s="1">
        <v>44139</v>
      </c>
      <c r="B1923" t="s">
        <v>119</v>
      </c>
      <c r="C1923" t="s">
        <v>1684</v>
      </c>
      <c r="D1923">
        <v>17.989999999999998</v>
      </c>
    </row>
    <row r="1924" spans="1:4" x14ac:dyDescent="0.25">
      <c r="C1924" t="s">
        <v>1685</v>
      </c>
    </row>
    <row r="1925" spans="1:4" x14ac:dyDescent="0.25">
      <c r="A1925" s="1">
        <v>44139</v>
      </c>
      <c r="B1925" t="s">
        <v>119</v>
      </c>
      <c r="C1925" t="s">
        <v>1686</v>
      </c>
      <c r="D1925">
        <v>13.5</v>
      </c>
    </row>
    <row r="1926" spans="1:4" x14ac:dyDescent="0.25">
      <c r="A1926" s="1">
        <v>44139</v>
      </c>
      <c r="B1926" t="s">
        <v>119</v>
      </c>
      <c r="C1926" t="s">
        <v>1687</v>
      </c>
      <c r="D1926">
        <v>36.99</v>
      </c>
    </row>
    <row r="1927" spans="1:4" x14ac:dyDescent="0.25">
      <c r="A1927" s="1">
        <v>44139</v>
      </c>
      <c r="B1927" t="s">
        <v>186</v>
      </c>
      <c r="C1927" t="s">
        <v>1688</v>
      </c>
      <c r="D1927" s="2">
        <v>1000</v>
      </c>
    </row>
    <row r="1928" spans="1:4" x14ac:dyDescent="0.25">
      <c r="C1928" t="s">
        <v>1689</v>
      </c>
    </row>
    <row r="1929" spans="1:4" x14ac:dyDescent="0.25">
      <c r="C1929" t="s">
        <v>1690</v>
      </c>
    </row>
    <row r="1930" spans="1:4" x14ac:dyDescent="0.25">
      <c r="C1930" t="s">
        <v>1691</v>
      </c>
    </row>
    <row r="1931" spans="1:4" x14ac:dyDescent="0.25">
      <c r="A1931" s="1">
        <v>44139</v>
      </c>
      <c r="B1931" t="s">
        <v>186</v>
      </c>
      <c r="C1931" t="s">
        <v>1692</v>
      </c>
      <c r="D1931" s="2">
        <v>4000</v>
      </c>
    </row>
    <row r="1932" spans="1:4" x14ac:dyDescent="0.25">
      <c r="C1932" t="s">
        <v>1693</v>
      </c>
    </row>
    <row r="1933" spans="1:4" x14ac:dyDescent="0.25">
      <c r="C1933" t="s">
        <v>1694</v>
      </c>
    </row>
    <row r="1934" spans="1:4" x14ac:dyDescent="0.25">
      <c r="A1934" s="1">
        <v>44139</v>
      </c>
      <c r="B1934" t="s">
        <v>311</v>
      </c>
      <c r="C1934" t="s">
        <v>1695</v>
      </c>
      <c r="D1934">
        <v>350</v>
      </c>
    </row>
    <row r="1935" spans="1:4" x14ac:dyDescent="0.25">
      <c r="C1935" t="s">
        <v>1696</v>
      </c>
    </row>
    <row r="1936" spans="1:4" x14ac:dyDescent="0.25">
      <c r="A1936" s="1">
        <v>44139</v>
      </c>
      <c r="B1936" t="s">
        <v>194</v>
      </c>
      <c r="C1936" t="s">
        <v>534</v>
      </c>
      <c r="D1936" s="2">
        <v>1050</v>
      </c>
    </row>
    <row r="1937" spans="1:4" x14ac:dyDescent="0.25">
      <c r="C1937" t="s">
        <v>1697</v>
      </c>
    </row>
    <row r="1938" spans="1:4" x14ac:dyDescent="0.25">
      <c r="A1938" s="1">
        <v>44139</v>
      </c>
      <c r="B1938" t="s">
        <v>1698</v>
      </c>
      <c r="C1938" t="s">
        <v>1699</v>
      </c>
      <c r="D1938" s="2">
        <v>1929.98</v>
      </c>
    </row>
    <row r="1939" spans="1:4" x14ac:dyDescent="0.25">
      <c r="C1939" t="s">
        <v>1700</v>
      </c>
    </row>
    <row r="1940" spans="1:4" x14ac:dyDescent="0.25">
      <c r="C1940" t="s">
        <v>1701</v>
      </c>
    </row>
    <row r="1941" spans="1:4" x14ac:dyDescent="0.25">
      <c r="C1941" t="s">
        <v>1702</v>
      </c>
    </row>
    <row r="1942" spans="1:4" x14ac:dyDescent="0.25">
      <c r="A1942" s="1">
        <v>44139</v>
      </c>
      <c r="B1942" t="s">
        <v>197</v>
      </c>
      <c r="C1942" t="s">
        <v>1703</v>
      </c>
      <c r="D1942">
        <v>30</v>
      </c>
    </row>
    <row r="1943" spans="1:4" x14ac:dyDescent="0.25">
      <c r="A1943" s="1">
        <v>44139</v>
      </c>
      <c r="B1943" t="s">
        <v>740</v>
      </c>
      <c r="C1943" t="s">
        <v>741</v>
      </c>
      <c r="D1943">
        <v>825</v>
      </c>
    </row>
    <row r="1944" spans="1:4" x14ac:dyDescent="0.25">
      <c r="A1944" s="1">
        <v>44139</v>
      </c>
      <c r="B1944" t="s">
        <v>740</v>
      </c>
      <c r="C1944" t="s">
        <v>741</v>
      </c>
      <c r="D1944" s="2">
        <v>3526</v>
      </c>
    </row>
    <row r="1945" spans="1:4" x14ac:dyDescent="0.25">
      <c r="A1945" s="1">
        <v>44139</v>
      </c>
      <c r="B1945" t="s">
        <v>740</v>
      </c>
      <c r="C1945" t="s">
        <v>741</v>
      </c>
      <c r="D1945">
        <v>185</v>
      </c>
    </row>
    <row r="1946" spans="1:4" x14ac:dyDescent="0.25">
      <c r="A1946" s="1">
        <v>44139</v>
      </c>
      <c r="B1946" t="s">
        <v>740</v>
      </c>
      <c r="C1946" t="s">
        <v>741</v>
      </c>
      <c r="D1946">
        <v>125</v>
      </c>
    </row>
    <row r="1947" spans="1:4" x14ac:dyDescent="0.25">
      <c r="A1947" s="1">
        <v>44139</v>
      </c>
      <c r="B1947" t="s">
        <v>123</v>
      </c>
      <c r="C1947" t="s">
        <v>47</v>
      </c>
      <c r="D1947">
        <v>480</v>
      </c>
    </row>
    <row r="1948" spans="1:4" x14ac:dyDescent="0.25">
      <c r="A1948" s="1">
        <v>44139</v>
      </c>
      <c r="B1948" t="s">
        <v>124</v>
      </c>
      <c r="C1948" t="s">
        <v>47</v>
      </c>
      <c r="D1948">
        <v>342.32</v>
      </c>
    </row>
    <row r="1949" spans="1:4" x14ac:dyDescent="0.25">
      <c r="A1949" s="1">
        <v>44139</v>
      </c>
      <c r="B1949" t="s">
        <v>125</v>
      </c>
      <c r="C1949" t="s">
        <v>499</v>
      </c>
      <c r="D1949" s="2">
        <v>1231.58</v>
      </c>
    </row>
    <row r="1950" spans="1:4" x14ac:dyDescent="0.25">
      <c r="C1950" t="s">
        <v>1704</v>
      </c>
    </row>
    <row r="1951" spans="1:4" x14ac:dyDescent="0.25">
      <c r="C1951" t="s">
        <v>929</v>
      </c>
    </row>
    <row r="1952" spans="1:4" x14ac:dyDescent="0.25">
      <c r="C1952" t="s">
        <v>930</v>
      </c>
    </row>
    <row r="1953" spans="1:4" x14ac:dyDescent="0.25">
      <c r="C1953" t="s">
        <v>1705</v>
      </c>
    </row>
    <row r="1954" spans="1:4" x14ac:dyDescent="0.25">
      <c r="A1954" s="1">
        <v>44139</v>
      </c>
      <c r="B1954" t="s">
        <v>1706</v>
      </c>
      <c r="C1954" t="s">
        <v>1707</v>
      </c>
      <c r="D1954">
        <v>341.75</v>
      </c>
    </row>
    <row r="1955" spans="1:4" x14ac:dyDescent="0.25">
      <c r="C1955" t="s">
        <v>1708</v>
      </c>
    </row>
    <row r="1956" spans="1:4" x14ac:dyDescent="0.25">
      <c r="A1956" s="1">
        <v>44139</v>
      </c>
      <c r="B1956" t="s">
        <v>1709</v>
      </c>
      <c r="C1956" t="s">
        <v>1710</v>
      </c>
      <c r="D1956">
        <v>88</v>
      </c>
    </row>
    <row r="1957" spans="1:4" x14ac:dyDescent="0.25">
      <c r="C1957" t="s">
        <v>256</v>
      </c>
    </row>
    <row r="1958" spans="1:4" x14ac:dyDescent="0.25">
      <c r="A1958" s="1">
        <v>44139</v>
      </c>
      <c r="B1958" t="s">
        <v>23</v>
      </c>
      <c r="C1958" t="s">
        <v>1711</v>
      </c>
      <c r="D1958">
        <v>194</v>
      </c>
    </row>
    <row r="1959" spans="1:4" x14ac:dyDescent="0.25">
      <c r="C1959" t="s">
        <v>1712</v>
      </c>
    </row>
    <row r="1960" spans="1:4" x14ac:dyDescent="0.25">
      <c r="C1960" t="s">
        <v>1713</v>
      </c>
    </row>
    <row r="1961" spans="1:4" x14ac:dyDescent="0.25">
      <c r="C1961" s="1">
        <v>44133</v>
      </c>
    </row>
    <row r="1962" spans="1:4" x14ac:dyDescent="0.25">
      <c r="A1962" s="1">
        <v>44139</v>
      </c>
      <c r="B1962" t="s">
        <v>26</v>
      </c>
      <c r="C1962" t="s">
        <v>27</v>
      </c>
      <c r="D1962">
        <v>106.75</v>
      </c>
    </row>
    <row r="1963" spans="1:4" x14ac:dyDescent="0.25">
      <c r="A1963" s="1">
        <v>44139</v>
      </c>
      <c r="B1963" t="s">
        <v>26</v>
      </c>
      <c r="C1963" t="s">
        <v>27</v>
      </c>
      <c r="D1963">
        <v>106.75</v>
      </c>
    </row>
    <row r="1964" spans="1:4" x14ac:dyDescent="0.25">
      <c r="A1964" s="1">
        <v>44139</v>
      </c>
      <c r="B1964" t="s">
        <v>26</v>
      </c>
      <c r="C1964" t="s">
        <v>1714</v>
      </c>
      <c r="D1964">
        <v>106.25</v>
      </c>
    </row>
    <row r="1965" spans="1:4" x14ac:dyDescent="0.25">
      <c r="C1965" t="s">
        <v>1715</v>
      </c>
    </row>
    <row r="1966" spans="1:4" x14ac:dyDescent="0.25">
      <c r="A1966" s="1">
        <v>44139</v>
      </c>
      <c r="B1966" t="s">
        <v>1716</v>
      </c>
      <c r="C1966" t="s">
        <v>47</v>
      </c>
      <c r="D1966">
        <v>70.38</v>
      </c>
    </row>
    <row r="1967" spans="1:4" x14ac:dyDescent="0.25">
      <c r="A1967" s="1">
        <v>44139</v>
      </c>
      <c r="B1967" t="s">
        <v>31</v>
      </c>
      <c r="C1967" t="s">
        <v>1717</v>
      </c>
      <c r="D1967">
        <v>239</v>
      </c>
    </row>
    <row r="1968" spans="1:4" x14ac:dyDescent="0.25">
      <c r="C1968" t="s">
        <v>1718</v>
      </c>
    </row>
    <row r="1969" spans="1:4" x14ac:dyDescent="0.25">
      <c r="C1969" t="s">
        <v>1719</v>
      </c>
    </row>
    <row r="1970" spans="1:4" x14ac:dyDescent="0.25">
      <c r="C1970">
        <v>3000071007707.1001</v>
      </c>
    </row>
    <row r="1971" spans="1:4" x14ac:dyDescent="0.25">
      <c r="A1971" s="1">
        <v>44139</v>
      </c>
      <c r="B1971" t="s">
        <v>31</v>
      </c>
      <c r="C1971" t="s">
        <v>1720</v>
      </c>
      <c r="D1971" s="2">
        <v>9264</v>
      </c>
    </row>
    <row r="1972" spans="1:4" x14ac:dyDescent="0.25">
      <c r="C1972" t="s">
        <v>1721</v>
      </c>
    </row>
    <row r="1973" spans="1:4" x14ac:dyDescent="0.25">
      <c r="A1973" s="1">
        <v>44139</v>
      </c>
      <c r="B1973" t="s">
        <v>31</v>
      </c>
      <c r="C1973" t="s">
        <v>1722</v>
      </c>
      <c r="D1973" s="2">
        <v>2904.48</v>
      </c>
    </row>
    <row r="1974" spans="1:4" x14ac:dyDescent="0.25">
      <c r="A1974" s="1">
        <v>44139</v>
      </c>
      <c r="B1974" t="s">
        <v>31</v>
      </c>
      <c r="C1974" t="s">
        <v>1723</v>
      </c>
      <c r="D1974">
        <v>998.73</v>
      </c>
    </row>
    <row r="1975" spans="1:4" x14ac:dyDescent="0.25">
      <c r="A1975" s="1">
        <v>44139</v>
      </c>
      <c r="B1975" t="s">
        <v>1724</v>
      </c>
      <c r="C1975" t="s">
        <v>1725</v>
      </c>
      <c r="D1975">
        <v>143.19999999999999</v>
      </c>
    </row>
    <row r="1976" spans="1:4" x14ac:dyDescent="0.25">
      <c r="C1976" t="s">
        <v>1726</v>
      </c>
    </row>
    <row r="1977" spans="1:4" x14ac:dyDescent="0.25">
      <c r="A1977" s="1">
        <v>44139</v>
      </c>
      <c r="B1977" t="s">
        <v>1727</v>
      </c>
      <c r="C1977" t="s">
        <v>1728</v>
      </c>
      <c r="D1977" s="2">
        <v>1375</v>
      </c>
    </row>
    <row r="1978" spans="1:4" x14ac:dyDescent="0.25">
      <c r="C1978" t="s">
        <v>1729</v>
      </c>
    </row>
    <row r="1979" spans="1:4" x14ac:dyDescent="0.25">
      <c r="C1979" t="s">
        <v>1730</v>
      </c>
    </row>
    <row r="1980" spans="1:4" x14ac:dyDescent="0.25">
      <c r="A1980" s="1">
        <v>44139</v>
      </c>
      <c r="B1980" t="s">
        <v>879</v>
      </c>
      <c r="C1980" t="s">
        <v>1731</v>
      </c>
      <c r="D1980" s="2">
        <v>17400</v>
      </c>
    </row>
    <row r="1981" spans="1:4" x14ac:dyDescent="0.25">
      <c r="A1981" s="1">
        <v>44139</v>
      </c>
      <c r="B1981" t="s">
        <v>33</v>
      </c>
      <c r="C1981" t="s">
        <v>1732</v>
      </c>
      <c r="D1981">
        <v>25</v>
      </c>
    </row>
    <row r="1982" spans="1:4" x14ac:dyDescent="0.25">
      <c r="A1982" s="1">
        <v>44139</v>
      </c>
      <c r="B1982" t="s">
        <v>33</v>
      </c>
      <c r="C1982" t="s">
        <v>1550</v>
      </c>
      <c r="D1982">
        <v>75</v>
      </c>
    </row>
    <row r="1983" spans="1:4" x14ac:dyDescent="0.25">
      <c r="A1983" s="1">
        <v>44139</v>
      </c>
      <c r="B1983" t="s">
        <v>33</v>
      </c>
      <c r="C1983" t="s">
        <v>1733</v>
      </c>
      <c r="D1983" s="2">
        <v>5950</v>
      </c>
    </row>
    <row r="1984" spans="1:4" x14ac:dyDescent="0.25">
      <c r="C1984" t="s">
        <v>1734</v>
      </c>
    </row>
    <row r="1985" spans="1:4" x14ac:dyDescent="0.25">
      <c r="A1985" s="1">
        <v>44139</v>
      </c>
      <c r="B1985" t="s">
        <v>33</v>
      </c>
      <c r="C1985" t="s">
        <v>1551</v>
      </c>
      <c r="D1985">
        <v>158</v>
      </c>
    </row>
    <row r="1986" spans="1:4" x14ac:dyDescent="0.25">
      <c r="C1986" t="s">
        <v>1552</v>
      </c>
    </row>
    <row r="1987" spans="1:4" x14ac:dyDescent="0.25">
      <c r="A1987" s="1">
        <v>44139</v>
      </c>
      <c r="B1987" t="s">
        <v>33</v>
      </c>
      <c r="C1987" t="s">
        <v>1735</v>
      </c>
      <c r="D1987" s="2">
        <v>5644</v>
      </c>
    </row>
    <row r="1988" spans="1:4" x14ac:dyDescent="0.25">
      <c r="C1988" t="s">
        <v>260</v>
      </c>
    </row>
    <row r="1989" spans="1:4" x14ac:dyDescent="0.25">
      <c r="A1989" s="1">
        <v>44139</v>
      </c>
      <c r="B1989" t="s">
        <v>33</v>
      </c>
      <c r="C1989" t="s">
        <v>1736</v>
      </c>
      <c r="D1989" s="2">
        <v>3255</v>
      </c>
    </row>
    <row r="1990" spans="1:4" x14ac:dyDescent="0.25">
      <c r="C1990" t="s">
        <v>1737</v>
      </c>
    </row>
    <row r="1991" spans="1:4" x14ac:dyDescent="0.25">
      <c r="C1991" t="s">
        <v>1738</v>
      </c>
    </row>
    <row r="1992" spans="1:4" x14ac:dyDescent="0.25">
      <c r="A1992" s="1">
        <v>44139</v>
      </c>
      <c r="B1992" t="s">
        <v>33</v>
      </c>
      <c r="C1992" t="s">
        <v>1739</v>
      </c>
      <c r="D1992" s="2">
        <v>2625</v>
      </c>
    </row>
    <row r="1993" spans="1:4" x14ac:dyDescent="0.25">
      <c r="A1993" s="1">
        <v>44139</v>
      </c>
      <c r="B1993" t="s">
        <v>33</v>
      </c>
      <c r="C1993" t="s">
        <v>1740</v>
      </c>
      <c r="D1993" s="2">
        <v>10525</v>
      </c>
    </row>
    <row r="1994" spans="1:4" x14ac:dyDescent="0.25">
      <c r="C1994" t="s">
        <v>1741</v>
      </c>
    </row>
    <row r="1995" spans="1:4" x14ac:dyDescent="0.25">
      <c r="C1995" t="s">
        <v>1742</v>
      </c>
    </row>
    <row r="1996" spans="1:4" x14ac:dyDescent="0.25">
      <c r="A1996" s="1">
        <v>44139</v>
      </c>
      <c r="B1996" t="s">
        <v>33</v>
      </c>
      <c r="C1996" t="s">
        <v>1743</v>
      </c>
      <c r="D1996" s="2">
        <v>10525</v>
      </c>
    </row>
    <row r="1997" spans="1:4" x14ac:dyDescent="0.25">
      <c r="C1997" t="s">
        <v>1744</v>
      </c>
    </row>
    <row r="1998" spans="1:4" x14ac:dyDescent="0.25">
      <c r="A1998" s="1">
        <v>44139</v>
      </c>
      <c r="B1998" t="s">
        <v>33</v>
      </c>
      <c r="C1998" t="s">
        <v>1745</v>
      </c>
      <c r="D1998">
        <v>100</v>
      </c>
    </row>
    <row r="1999" spans="1:4" x14ac:dyDescent="0.25">
      <c r="A1999" s="1">
        <v>44139</v>
      </c>
      <c r="B1999" t="s">
        <v>33</v>
      </c>
      <c r="C1999" t="s">
        <v>1746</v>
      </c>
      <c r="D1999" s="2">
        <v>3475</v>
      </c>
    </row>
    <row r="2000" spans="1:4" x14ac:dyDescent="0.25">
      <c r="C2000" t="s">
        <v>1747</v>
      </c>
    </row>
    <row r="2001" spans="1:4" x14ac:dyDescent="0.25">
      <c r="A2001" s="1">
        <v>44139</v>
      </c>
      <c r="B2001" t="s">
        <v>1748</v>
      </c>
      <c r="C2001" t="s">
        <v>70</v>
      </c>
      <c r="D2001">
        <v>355</v>
      </c>
    </row>
    <row r="2002" spans="1:4" x14ac:dyDescent="0.25">
      <c r="A2002" s="1">
        <v>44139</v>
      </c>
      <c r="B2002" t="s">
        <v>770</v>
      </c>
      <c r="C2002" t="s">
        <v>1107</v>
      </c>
      <c r="D2002">
        <v>200</v>
      </c>
    </row>
    <row r="2003" spans="1:4" x14ac:dyDescent="0.25">
      <c r="C2003" t="s">
        <v>1749</v>
      </c>
    </row>
    <row r="2004" spans="1:4" x14ac:dyDescent="0.25">
      <c r="A2004" s="1">
        <v>44139</v>
      </c>
      <c r="B2004" t="s">
        <v>770</v>
      </c>
      <c r="C2004" t="s">
        <v>825</v>
      </c>
      <c r="D2004">
        <v>420</v>
      </c>
    </row>
    <row r="2005" spans="1:4" x14ac:dyDescent="0.25">
      <c r="C2005" t="s">
        <v>1750</v>
      </c>
    </row>
    <row r="2006" spans="1:4" x14ac:dyDescent="0.25">
      <c r="A2006" s="1">
        <v>44139</v>
      </c>
      <c r="B2006" t="s">
        <v>770</v>
      </c>
      <c r="C2006" t="s">
        <v>1107</v>
      </c>
      <c r="D2006">
        <v>180</v>
      </c>
    </row>
    <row r="2007" spans="1:4" x14ac:dyDescent="0.25">
      <c r="C2007" t="s">
        <v>1108</v>
      </c>
    </row>
    <row r="2008" spans="1:4" x14ac:dyDescent="0.25">
      <c r="A2008" s="1">
        <v>44139</v>
      </c>
      <c r="B2008" t="s">
        <v>1135</v>
      </c>
      <c r="C2008" t="s">
        <v>1751</v>
      </c>
      <c r="D2008">
        <v>380</v>
      </c>
    </row>
    <row r="2009" spans="1:4" x14ac:dyDescent="0.25">
      <c r="C2009" t="s">
        <v>1752</v>
      </c>
    </row>
    <row r="2010" spans="1:4" x14ac:dyDescent="0.25">
      <c r="C2010" t="s">
        <v>1753</v>
      </c>
    </row>
    <row r="2011" spans="1:4" x14ac:dyDescent="0.25">
      <c r="A2011" s="1">
        <v>44139</v>
      </c>
      <c r="B2011" t="s">
        <v>1135</v>
      </c>
      <c r="C2011" t="s">
        <v>312</v>
      </c>
      <c r="D2011">
        <v>100</v>
      </c>
    </row>
    <row r="2012" spans="1:4" x14ac:dyDescent="0.25">
      <c r="C2012" t="s">
        <v>1754</v>
      </c>
    </row>
    <row r="2013" spans="1:4" x14ac:dyDescent="0.25">
      <c r="A2013" s="1">
        <v>44139</v>
      </c>
      <c r="B2013" t="s">
        <v>1135</v>
      </c>
      <c r="C2013" t="s">
        <v>1107</v>
      </c>
      <c r="D2013">
        <v>200</v>
      </c>
    </row>
    <row r="2014" spans="1:4" x14ac:dyDescent="0.25">
      <c r="C2014" t="s">
        <v>1755</v>
      </c>
    </row>
    <row r="2015" spans="1:4" x14ac:dyDescent="0.25">
      <c r="A2015" s="1">
        <v>44139</v>
      </c>
      <c r="B2015" t="s">
        <v>1137</v>
      </c>
      <c r="C2015" t="s">
        <v>1107</v>
      </c>
      <c r="D2015">
        <v>340</v>
      </c>
    </row>
    <row r="2016" spans="1:4" x14ac:dyDescent="0.25">
      <c r="C2016" t="s">
        <v>1108</v>
      </c>
    </row>
    <row r="2017" spans="1:4" x14ac:dyDescent="0.25">
      <c r="A2017" s="1">
        <v>44139</v>
      </c>
      <c r="B2017" t="s">
        <v>1756</v>
      </c>
      <c r="C2017" t="s">
        <v>1757</v>
      </c>
      <c r="D2017">
        <v>240</v>
      </c>
    </row>
    <row r="2018" spans="1:4" x14ac:dyDescent="0.25">
      <c r="A2018" s="1">
        <v>44139</v>
      </c>
      <c r="B2018" t="s">
        <v>1758</v>
      </c>
      <c r="C2018" t="s">
        <v>1759</v>
      </c>
      <c r="D2018">
        <v>600</v>
      </c>
    </row>
    <row r="2019" spans="1:4" x14ac:dyDescent="0.25">
      <c r="A2019" s="1">
        <v>44139</v>
      </c>
      <c r="B2019" t="s">
        <v>223</v>
      </c>
      <c r="C2019" t="s">
        <v>320</v>
      </c>
      <c r="D2019">
        <v>100</v>
      </c>
    </row>
    <row r="2020" spans="1:4" x14ac:dyDescent="0.25">
      <c r="A2020" s="1">
        <v>44139</v>
      </c>
      <c r="B2020" t="s">
        <v>146</v>
      </c>
      <c r="C2020" t="s">
        <v>229</v>
      </c>
      <c r="D2020" s="2">
        <v>1100.3800000000001</v>
      </c>
    </row>
    <row r="2021" spans="1:4" x14ac:dyDescent="0.25">
      <c r="C2021" t="s">
        <v>1760</v>
      </c>
    </row>
    <row r="2022" spans="1:4" x14ac:dyDescent="0.25">
      <c r="A2022" s="1">
        <v>44139</v>
      </c>
      <c r="B2022" t="s">
        <v>146</v>
      </c>
      <c r="C2022" t="s">
        <v>231</v>
      </c>
      <c r="D2022">
        <v>890</v>
      </c>
    </row>
    <row r="2023" spans="1:4" x14ac:dyDescent="0.25">
      <c r="C2023" t="s">
        <v>1760</v>
      </c>
    </row>
    <row r="2024" spans="1:4" x14ac:dyDescent="0.25">
      <c r="A2024" s="1">
        <v>44139</v>
      </c>
      <c r="B2024" t="s">
        <v>1563</v>
      </c>
      <c r="C2024" t="s">
        <v>1761</v>
      </c>
      <c r="D2024">
        <v>865.62</v>
      </c>
    </row>
    <row r="2025" spans="1:4" x14ac:dyDescent="0.25">
      <c r="C2025" t="s">
        <v>1762</v>
      </c>
    </row>
    <row r="2026" spans="1:4" x14ac:dyDescent="0.25">
      <c r="C2026" t="s">
        <v>1763</v>
      </c>
    </row>
    <row r="2027" spans="1:4" x14ac:dyDescent="0.25">
      <c r="A2027" s="1">
        <v>44139</v>
      </c>
      <c r="B2027" t="s">
        <v>1138</v>
      </c>
      <c r="C2027" t="s">
        <v>1764</v>
      </c>
      <c r="D2027">
        <v>585.88</v>
      </c>
    </row>
    <row r="2028" spans="1:4" x14ac:dyDescent="0.25">
      <c r="C2028" t="s">
        <v>1765</v>
      </c>
    </row>
    <row r="2029" spans="1:4" x14ac:dyDescent="0.25">
      <c r="C2029" t="s">
        <v>1766</v>
      </c>
    </row>
    <row r="2030" spans="1:4" x14ac:dyDescent="0.25">
      <c r="C2030" t="s">
        <v>1767</v>
      </c>
    </row>
    <row r="2031" spans="1:4" x14ac:dyDescent="0.25">
      <c r="A2031" s="1">
        <v>44139</v>
      </c>
      <c r="B2031" t="s">
        <v>1138</v>
      </c>
      <c r="C2031" t="s">
        <v>1768</v>
      </c>
      <c r="D2031">
        <v>677.25</v>
      </c>
    </row>
    <row r="2032" spans="1:4" x14ac:dyDescent="0.25">
      <c r="C2032" t="s">
        <v>1769</v>
      </c>
    </row>
    <row r="2033" spans="1:4" x14ac:dyDescent="0.25">
      <c r="C2033" t="s">
        <v>1770</v>
      </c>
    </row>
    <row r="2034" spans="1:4" x14ac:dyDescent="0.25">
      <c r="C2034" t="s">
        <v>1771</v>
      </c>
    </row>
    <row r="2035" spans="1:4" x14ac:dyDescent="0.25">
      <c r="C2035" t="s">
        <v>1772</v>
      </c>
    </row>
    <row r="2036" spans="1:4" x14ac:dyDescent="0.25">
      <c r="A2036" s="1">
        <v>44139</v>
      </c>
      <c r="B2036" t="s">
        <v>982</v>
      </c>
      <c r="C2036" t="s">
        <v>1773</v>
      </c>
      <c r="D2036">
        <v>550</v>
      </c>
    </row>
    <row r="2037" spans="1:4" x14ac:dyDescent="0.25">
      <c r="C2037" t="s">
        <v>1774</v>
      </c>
    </row>
    <row r="2038" spans="1:4" x14ac:dyDescent="0.25">
      <c r="A2038" s="1">
        <v>44139</v>
      </c>
      <c r="B2038" t="s">
        <v>984</v>
      </c>
      <c r="C2038" t="s">
        <v>280</v>
      </c>
      <c r="D2038">
        <v>95.45</v>
      </c>
    </row>
    <row r="2039" spans="1:4" x14ac:dyDescent="0.25">
      <c r="A2039" s="1">
        <v>44139</v>
      </c>
      <c r="B2039" t="s">
        <v>782</v>
      </c>
      <c r="C2039" t="s">
        <v>1775</v>
      </c>
      <c r="D2039">
        <v>71.599999999999994</v>
      </c>
    </row>
    <row r="2040" spans="1:4" x14ac:dyDescent="0.25">
      <c r="C2040" t="s">
        <v>1776</v>
      </c>
    </row>
    <row r="2041" spans="1:4" x14ac:dyDescent="0.25">
      <c r="C2041" t="s">
        <v>1777</v>
      </c>
    </row>
    <row r="2042" spans="1:4" x14ac:dyDescent="0.25">
      <c r="A2042" s="1">
        <v>44139</v>
      </c>
      <c r="B2042" t="s">
        <v>782</v>
      </c>
      <c r="C2042" t="s">
        <v>1775</v>
      </c>
      <c r="D2042">
        <v>65.98</v>
      </c>
    </row>
    <row r="2043" spans="1:4" x14ac:dyDescent="0.25">
      <c r="C2043" t="s">
        <v>1776</v>
      </c>
    </row>
    <row r="2044" spans="1:4" x14ac:dyDescent="0.25">
      <c r="C2044" t="s">
        <v>1777</v>
      </c>
    </row>
    <row r="2045" spans="1:4" x14ac:dyDescent="0.25">
      <c r="A2045" s="1">
        <v>44139</v>
      </c>
      <c r="B2045" t="s">
        <v>782</v>
      </c>
      <c r="C2045" t="s">
        <v>1775</v>
      </c>
      <c r="D2045">
        <v>62.9</v>
      </c>
    </row>
    <row r="2046" spans="1:4" x14ac:dyDescent="0.25">
      <c r="C2046" t="s">
        <v>1776</v>
      </c>
    </row>
    <row r="2047" spans="1:4" x14ac:dyDescent="0.25">
      <c r="C2047" t="s">
        <v>1777</v>
      </c>
    </row>
    <row r="2048" spans="1:4" x14ac:dyDescent="0.25">
      <c r="A2048" s="1">
        <v>44139</v>
      </c>
      <c r="B2048" t="s">
        <v>782</v>
      </c>
      <c r="C2048" t="s">
        <v>1775</v>
      </c>
      <c r="D2048">
        <v>66.989999999999995</v>
      </c>
    </row>
    <row r="2049" spans="1:4" x14ac:dyDescent="0.25">
      <c r="C2049" t="s">
        <v>1776</v>
      </c>
    </row>
    <row r="2050" spans="1:4" x14ac:dyDescent="0.25">
      <c r="C2050" t="s">
        <v>1777</v>
      </c>
    </row>
    <row r="2051" spans="1:4" x14ac:dyDescent="0.25">
      <c r="A2051" s="1">
        <v>44139</v>
      </c>
      <c r="B2051" t="s">
        <v>782</v>
      </c>
      <c r="C2051" t="s">
        <v>1775</v>
      </c>
      <c r="D2051">
        <v>62.93</v>
      </c>
    </row>
    <row r="2052" spans="1:4" x14ac:dyDescent="0.25">
      <c r="C2052" t="s">
        <v>1776</v>
      </c>
    </row>
    <row r="2053" spans="1:4" x14ac:dyDescent="0.25">
      <c r="C2053" t="s">
        <v>1777</v>
      </c>
    </row>
    <row r="2054" spans="1:4" x14ac:dyDescent="0.25">
      <c r="A2054" s="1">
        <v>44139</v>
      </c>
      <c r="B2054" t="s">
        <v>782</v>
      </c>
      <c r="C2054" t="s">
        <v>1775</v>
      </c>
      <c r="D2054">
        <v>247.84</v>
      </c>
    </row>
    <row r="2055" spans="1:4" x14ac:dyDescent="0.25">
      <c r="C2055" t="s">
        <v>1776</v>
      </c>
    </row>
    <row r="2056" spans="1:4" x14ac:dyDescent="0.25">
      <c r="C2056" t="s">
        <v>1777</v>
      </c>
    </row>
    <row r="2057" spans="1:4" x14ac:dyDescent="0.25">
      <c r="A2057" s="1">
        <v>44139</v>
      </c>
      <c r="B2057" t="s">
        <v>782</v>
      </c>
      <c r="C2057" t="s">
        <v>1778</v>
      </c>
      <c r="D2057">
        <v>110</v>
      </c>
    </row>
    <row r="2058" spans="1:4" x14ac:dyDescent="0.25">
      <c r="C2058" t="s">
        <v>1779</v>
      </c>
    </row>
    <row r="2059" spans="1:4" x14ac:dyDescent="0.25">
      <c r="C2059" t="s">
        <v>1780</v>
      </c>
    </row>
    <row r="2060" spans="1:4" x14ac:dyDescent="0.25">
      <c r="A2060" s="1">
        <v>44139</v>
      </c>
      <c r="B2060" t="s">
        <v>782</v>
      </c>
      <c r="C2060" t="s">
        <v>1778</v>
      </c>
      <c r="D2060">
        <v>62.95</v>
      </c>
    </row>
    <row r="2061" spans="1:4" x14ac:dyDescent="0.25">
      <c r="C2061" t="s">
        <v>1779</v>
      </c>
    </row>
    <row r="2062" spans="1:4" x14ac:dyDescent="0.25">
      <c r="C2062" t="s">
        <v>1780</v>
      </c>
    </row>
    <row r="2063" spans="1:4" x14ac:dyDescent="0.25">
      <c r="A2063" s="1">
        <v>44139</v>
      </c>
      <c r="B2063" t="s">
        <v>782</v>
      </c>
      <c r="C2063" t="s">
        <v>1778</v>
      </c>
      <c r="D2063">
        <v>338.74</v>
      </c>
    </row>
    <row r="2064" spans="1:4" x14ac:dyDescent="0.25">
      <c r="C2064" t="s">
        <v>1779</v>
      </c>
    </row>
    <row r="2065" spans="1:4" x14ac:dyDescent="0.25">
      <c r="C2065" t="s">
        <v>1780</v>
      </c>
    </row>
    <row r="2066" spans="1:4" x14ac:dyDescent="0.25">
      <c r="A2066" s="1">
        <v>44139</v>
      </c>
      <c r="B2066" t="s">
        <v>57</v>
      </c>
      <c r="C2066" t="s">
        <v>1781</v>
      </c>
      <c r="D2066">
        <v>450</v>
      </c>
    </row>
    <row r="2067" spans="1:4" x14ac:dyDescent="0.25">
      <c r="C2067" t="s">
        <v>1782</v>
      </c>
    </row>
    <row r="2068" spans="1:4" x14ac:dyDescent="0.25">
      <c r="A2068" s="1">
        <v>44139</v>
      </c>
      <c r="B2068" t="s">
        <v>1783</v>
      </c>
      <c r="C2068" t="s">
        <v>1107</v>
      </c>
      <c r="D2068">
        <v>200</v>
      </c>
    </row>
    <row r="2069" spans="1:4" x14ac:dyDescent="0.25">
      <c r="C2069" t="s">
        <v>1784</v>
      </c>
    </row>
    <row r="2070" spans="1:4" x14ac:dyDescent="0.25">
      <c r="A2070" s="1">
        <v>44139</v>
      </c>
      <c r="B2070" t="s">
        <v>1785</v>
      </c>
      <c r="C2070" t="s">
        <v>1786</v>
      </c>
      <c r="D2070">
        <v>94.45</v>
      </c>
    </row>
    <row r="2071" spans="1:4" x14ac:dyDescent="0.25">
      <c r="A2071" s="1">
        <v>44139</v>
      </c>
      <c r="B2071" t="s">
        <v>1787</v>
      </c>
      <c r="C2071" t="s">
        <v>1788</v>
      </c>
      <c r="D2071">
        <v>86</v>
      </c>
    </row>
    <row r="2072" spans="1:4" x14ac:dyDescent="0.25">
      <c r="C2072" t="s">
        <v>1789</v>
      </c>
    </row>
    <row r="2073" spans="1:4" x14ac:dyDescent="0.25">
      <c r="A2073" s="1">
        <v>44139</v>
      </c>
      <c r="B2073" t="s">
        <v>1790</v>
      </c>
      <c r="C2073" t="s">
        <v>1791</v>
      </c>
      <c r="D2073" s="2">
        <v>1800</v>
      </c>
    </row>
    <row r="2074" spans="1:4" x14ac:dyDescent="0.25">
      <c r="C2074" t="s">
        <v>1792</v>
      </c>
    </row>
    <row r="2075" spans="1:4" x14ac:dyDescent="0.25">
      <c r="C2075" t="s">
        <v>260</v>
      </c>
    </row>
    <row r="2076" spans="1:4" x14ac:dyDescent="0.25">
      <c r="A2076" s="1">
        <v>44139</v>
      </c>
      <c r="B2076" t="s">
        <v>990</v>
      </c>
      <c r="C2076" t="s">
        <v>1793</v>
      </c>
      <c r="D2076">
        <v>62.4</v>
      </c>
    </row>
    <row r="2077" spans="1:4" x14ac:dyDescent="0.25">
      <c r="A2077" s="1">
        <v>44139</v>
      </c>
      <c r="B2077" t="s">
        <v>1150</v>
      </c>
      <c r="C2077" t="s">
        <v>1107</v>
      </c>
      <c r="D2077">
        <v>200</v>
      </c>
    </row>
    <row r="2078" spans="1:4" x14ac:dyDescent="0.25">
      <c r="C2078" t="s">
        <v>1755</v>
      </c>
    </row>
    <row r="2079" spans="1:4" x14ac:dyDescent="0.25">
      <c r="A2079" s="1">
        <v>44139</v>
      </c>
      <c r="B2079" t="s">
        <v>1794</v>
      </c>
      <c r="C2079" t="s">
        <v>1795</v>
      </c>
      <c r="D2079">
        <v>49.26</v>
      </c>
    </row>
    <row r="2080" spans="1:4" x14ac:dyDescent="0.25">
      <c r="C2080" t="s">
        <v>1796</v>
      </c>
    </row>
    <row r="2081" spans="1:4" x14ac:dyDescent="0.25">
      <c r="A2081" s="1">
        <v>44139</v>
      </c>
      <c r="B2081" t="s">
        <v>149</v>
      </c>
      <c r="C2081" t="s">
        <v>47</v>
      </c>
      <c r="D2081">
        <v>822.24</v>
      </c>
    </row>
    <row r="2082" spans="1:4" x14ac:dyDescent="0.25">
      <c r="A2082" s="1">
        <v>44139</v>
      </c>
      <c r="B2082" t="s">
        <v>1797</v>
      </c>
      <c r="C2082" t="s">
        <v>1107</v>
      </c>
      <c r="D2082">
        <v>200</v>
      </c>
    </row>
    <row r="2083" spans="1:4" x14ac:dyDescent="0.25">
      <c r="C2083" t="s">
        <v>1798</v>
      </c>
    </row>
    <row r="2084" spans="1:4" x14ac:dyDescent="0.25">
      <c r="A2084" s="1">
        <v>44139</v>
      </c>
      <c r="B2084" t="s">
        <v>1797</v>
      </c>
      <c r="C2084" t="s">
        <v>1107</v>
      </c>
      <c r="D2084">
        <v>180</v>
      </c>
    </row>
    <row r="2085" spans="1:4" x14ac:dyDescent="0.25">
      <c r="C2085" t="s">
        <v>1755</v>
      </c>
    </row>
    <row r="2086" spans="1:4" x14ac:dyDescent="0.25">
      <c r="A2086" s="1">
        <v>44139</v>
      </c>
      <c r="B2086" t="s">
        <v>246</v>
      </c>
      <c r="C2086" t="s">
        <v>413</v>
      </c>
      <c r="D2086">
        <v>118.29</v>
      </c>
    </row>
    <row r="2087" spans="1:4" x14ac:dyDescent="0.25">
      <c r="A2087" s="1">
        <v>44139</v>
      </c>
      <c r="B2087" t="s">
        <v>67</v>
      </c>
      <c r="C2087" t="s">
        <v>68</v>
      </c>
      <c r="D2087">
        <v>88.55</v>
      </c>
    </row>
    <row r="2088" spans="1:4" x14ac:dyDescent="0.25">
      <c r="A2088" s="1">
        <v>44139</v>
      </c>
      <c r="B2088" t="s">
        <v>1004</v>
      </c>
      <c r="C2088" t="s">
        <v>1799</v>
      </c>
      <c r="D2088">
        <v>540</v>
      </c>
    </row>
    <row r="2089" spans="1:4" x14ac:dyDescent="0.25">
      <c r="C2089" t="s">
        <v>1006</v>
      </c>
    </row>
    <row r="2090" spans="1:4" x14ac:dyDescent="0.25">
      <c r="A2090" s="1">
        <v>44139</v>
      </c>
      <c r="B2090" t="s">
        <v>422</v>
      </c>
      <c r="C2090" t="s">
        <v>1800</v>
      </c>
      <c r="D2090">
        <v>159.5</v>
      </c>
    </row>
    <row r="2091" spans="1:4" x14ac:dyDescent="0.25">
      <c r="A2091" s="1">
        <v>44139</v>
      </c>
      <c r="B2091" t="s">
        <v>1159</v>
      </c>
      <c r="C2091" t="s">
        <v>1801</v>
      </c>
      <c r="D2091">
        <v>110</v>
      </c>
    </row>
    <row r="2092" spans="1:4" x14ac:dyDescent="0.25">
      <c r="C2092" t="s">
        <v>1802</v>
      </c>
    </row>
    <row r="2093" spans="1:4" x14ac:dyDescent="0.25">
      <c r="C2093" t="s">
        <v>1803</v>
      </c>
    </row>
    <row r="2094" spans="1:4" x14ac:dyDescent="0.25">
      <c r="A2094" s="1">
        <v>44139</v>
      </c>
      <c r="B2094" t="s">
        <v>1159</v>
      </c>
      <c r="C2094" t="s">
        <v>1804</v>
      </c>
      <c r="D2094">
        <v>6.2</v>
      </c>
    </row>
    <row r="2095" spans="1:4" x14ac:dyDescent="0.25">
      <c r="C2095" t="s">
        <v>1805</v>
      </c>
    </row>
    <row r="2096" spans="1:4" x14ac:dyDescent="0.25">
      <c r="C2096" t="s">
        <v>1806</v>
      </c>
    </row>
    <row r="2097" spans="1:4" x14ac:dyDescent="0.25">
      <c r="A2097" s="1">
        <v>44139</v>
      </c>
      <c r="B2097" t="s">
        <v>1007</v>
      </c>
      <c r="C2097" t="s">
        <v>1008</v>
      </c>
      <c r="D2097" s="2">
        <v>2056.96</v>
      </c>
    </row>
    <row r="2098" spans="1:4" x14ac:dyDescent="0.25">
      <c r="A2098" s="1">
        <v>44139</v>
      </c>
      <c r="B2098" t="s">
        <v>427</v>
      </c>
      <c r="C2098" t="s">
        <v>1807</v>
      </c>
      <c r="D2098">
        <v>300</v>
      </c>
    </row>
    <row r="2099" spans="1:4" x14ac:dyDescent="0.25">
      <c r="A2099" s="1">
        <v>44139</v>
      </c>
      <c r="B2099" t="s">
        <v>1282</v>
      </c>
      <c r="C2099" t="s">
        <v>1808</v>
      </c>
      <c r="D2099">
        <v>73</v>
      </c>
    </row>
    <row r="2100" spans="1:4" x14ac:dyDescent="0.25">
      <c r="A2100" s="1">
        <v>44139</v>
      </c>
      <c r="B2100" t="s">
        <v>1809</v>
      </c>
      <c r="C2100" t="s">
        <v>1810</v>
      </c>
      <c r="D2100">
        <v>345</v>
      </c>
    </row>
    <row r="2101" spans="1:4" x14ac:dyDescent="0.25">
      <c r="A2101" s="1">
        <v>44139</v>
      </c>
      <c r="B2101" t="s">
        <v>1811</v>
      </c>
      <c r="C2101" t="s">
        <v>1812</v>
      </c>
      <c r="D2101">
        <v>381.45</v>
      </c>
    </row>
    <row r="2102" spans="1:4" x14ac:dyDescent="0.25">
      <c r="C2102" t="s">
        <v>1813</v>
      </c>
    </row>
    <row r="2103" spans="1:4" x14ac:dyDescent="0.25">
      <c r="C2103" t="s">
        <v>1814</v>
      </c>
    </row>
    <row r="2104" spans="1:4" x14ac:dyDescent="0.25">
      <c r="A2104" s="1">
        <v>44139</v>
      </c>
      <c r="B2104" t="s">
        <v>1815</v>
      </c>
      <c r="C2104" t="s">
        <v>1107</v>
      </c>
      <c r="D2104">
        <v>200</v>
      </c>
    </row>
    <row r="2105" spans="1:4" x14ac:dyDescent="0.25">
      <c r="C2105" t="s">
        <v>1108</v>
      </c>
    </row>
    <row r="2106" spans="1:4" x14ac:dyDescent="0.25">
      <c r="A2106" s="1">
        <v>44139</v>
      </c>
      <c r="B2106" t="s">
        <v>1815</v>
      </c>
      <c r="C2106" t="s">
        <v>1107</v>
      </c>
      <c r="D2106">
        <v>160</v>
      </c>
    </row>
    <row r="2107" spans="1:4" x14ac:dyDescent="0.25">
      <c r="C2107" t="s">
        <v>1755</v>
      </c>
    </row>
    <row r="2108" spans="1:4" x14ac:dyDescent="0.25">
      <c r="A2108" s="1">
        <v>44139</v>
      </c>
      <c r="B2108" t="s">
        <v>1288</v>
      </c>
      <c r="C2108" t="s">
        <v>312</v>
      </c>
      <c r="D2108">
        <v>400</v>
      </c>
    </row>
    <row r="2109" spans="1:4" x14ac:dyDescent="0.25">
      <c r="C2109" t="s">
        <v>1816</v>
      </c>
    </row>
    <row r="2110" spans="1:4" x14ac:dyDescent="0.25">
      <c r="A2110" s="1">
        <v>44139</v>
      </c>
      <c r="B2110" t="s">
        <v>1817</v>
      </c>
      <c r="C2110" t="s">
        <v>1818</v>
      </c>
      <c r="D2110">
        <v>90</v>
      </c>
    </row>
    <row r="2111" spans="1:4" x14ac:dyDescent="0.25">
      <c r="A2111" s="1">
        <v>44139</v>
      </c>
      <c r="B2111" t="s">
        <v>315</v>
      </c>
      <c r="C2111" t="s">
        <v>1819</v>
      </c>
      <c r="D2111">
        <v>180</v>
      </c>
    </row>
    <row r="2112" spans="1:4" x14ac:dyDescent="0.25">
      <c r="C2112" t="s">
        <v>1820</v>
      </c>
    </row>
    <row r="2113" spans="1:4" x14ac:dyDescent="0.25">
      <c r="A2113" s="1">
        <v>44139</v>
      </c>
      <c r="B2113" t="s">
        <v>1821</v>
      </c>
      <c r="C2113" t="s">
        <v>1822</v>
      </c>
      <c r="D2113" s="2">
        <v>3362.07</v>
      </c>
    </row>
    <row r="2114" spans="1:4" x14ac:dyDescent="0.25">
      <c r="C2114" t="s">
        <v>1823</v>
      </c>
    </row>
    <row r="2115" spans="1:4" x14ac:dyDescent="0.25">
      <c r="C2115" t="s">
        <v>1824</v>
      </c>
    </row>
    <row r="2116" spans="1:4" x14ac:dyDescent="0.25">
      <c r="A2116" s="1">
        <v>44139</v>
      </c>
      <c r="B2116" t="s">
        <v>1297</v>
      </c>
      <c r="C2116" t="s">
        <v>1298</v>
      </c>
      <c r="D2116">
        <v>169.5</v>
      </c>
    </row>
    <row r="2117" spans="1:4" x14ac:dyDescent="0.25">
      <c r="A2117" s="1">
        <v>44139</v>
      </c>
      <c r="B2117" t="s">
        <v>257</v>
      </c>
      <c r="C2117" t="s">
        <v>70</v>
      </c>
      <c r="D2117" s="2">
        <v>3338.24</v>
      </c>
    </row>
    <row r="2118" spans="1:4" x14ac:dyDescent="0.25">
      <c r="A2118" s="1">
        <v>44139</v>
      </c>
      <c r="B2118" t="s">
        <v>1825</v>
      </c>
      <c r="C2118" t="s">
        <v>1826</v>
      </c>
      <c r="D2118">
        <v>49.9</v>
      </c>
    </row>
    <row r="2119" spans="1:4" x14ac:dyDescent="0.25">
      <c r="C2119" t="s">
        <v>1827</v>
      </c>
    </row>
    <row r="2120" spans="1:4" x14ac:dyDescent="0.25">
      <c r="A2120" s="1">
        <v>44139</v>
      </c>
      <c r="B2120" t="s">
        <v>1825</v>
      </c>
      <c r="C2120" t="s">
        <v>1828</v>
      </c>
      <c r="D2120">
        <v>135</v>
      </c>
    </row>
    <row r="2121" spans="1:4" x14ac:dyDescent="0.25">
      <c r="C2121" t="s">
        <v>1829</v>
      </c>
    </row>
    <row r="2122" spans="1:4" x14ac:dyDescent="0.25">
      <c r="C2122" t="s">
        <v>1830</v>
      </c>
    </row>
    <row r="2123" spans="1:4" x14ac:dyDescent="0.25">
      <c r="A2123" s="1">
        <v>44139</v>
      </c>
      <c r="B2123" t="s">
        <v>441</v>
      </c>
      <c r="C2123" t="s">
        <v>1831</v>
      </c>
      <c r="D2123">
        <v>323</v>
      </c>
    </row>
    <row r="2124" spans="1:4" x14ac:dyDescent="0.25">
      <c r="C2124" t="s">
        <v>1832</v>
      </c>
    </row>
    <row r="2125" spans="1:4" x14ac:dyDescent="0.25">
      <c r="A2125" s="1">
        <v>44139</v>
      </c>
      <c r="B2125" t="s">
        <v>441</v>
      </c>
      <c r="C2125" t="s">
        <v>1833</v>
      </c>
      <c r="D2125" s="2">
        <v>1456.98</v>
      </c>
    </row>
    <row r="2126" spans="1:4" x14ac:dyDescent="0.25">
      <c r="A2126" s="1">
        <v>44139</v>
      </c>
      <c r="B2126" t="s">
        <v>441</v>
      </c>
      <c r="C2126" t="s">
        <v>1833</v>
      </c>
      <c r="D2126" s="2">
        <v>2749.84</v>
      </c>
    </row>
    <row r="2127" spans="1:4" x14ac:dyDescent="0.25">
      <c r="A2127" s="1">
        <v>44139</v>
      </c>
      <c r="B2127" t="s">
        <v>441</v>
      </c>
      <c r="C2127" t="s">
        <v>1833</v>
      </c>
      <c r="D2127" s="2">
        <v>1896</v>
      </c>
    </row>
    <row r="2128" spans="1:4" x14ac:dyDescent="0.25">
      <c r="A2128" s="1">
        <v>44139</v>
      </c>
      <c r="B2128" t="s">
        <v>441</v>
      </c>
      <c r="C2128" t="s">
        <v>1833</v>
      </c>
      <c r="D2128" s="2">
        <v>7231</v>
      </c>
    </row>
    <row r="2129" spans="1:4" x14ac:dyDescent="0.25">
      <c r="A2129" s="1">
        <v>44139</v>
      </c>
      <c r="B2129" t="s">
        <v>441</v>
      </c>
      <c r="C2129" t="s">
        <v>1833</v>
      </c>
      <c r="D2129" s="2">
        <v>7231</v>
      </c>
    </row>
    <row r="2130" spans="1:4" x14ac:dyDescent="0.25">
      <c r="A2130" s="1">
        <v>44139</v>
      </c>
      <c r="B2130" t="s">
        <v>79</v>
      </c>
      <c r="C2130" t="s">
        <v>1834</v>
      </c>
      <c r="D2130" s="2">
        <v>3815</v>
      </c>
    </row>
    <row r="2131" spans="1:4" x14ac:dyDescent="0.25">
      <c r="C2131" t="s">
        <v>1835</v>
      </c>
    </row>
    <row r="2132" spans="1:4" x14ac:dyDescent="0.25">
      <c r="A2132" s="1">
        <v>44139</v>
      </c>
      <c r="B2132" t="s">
        <v>79</v>
      </c>
      <c r="C2132" t="s">
        <v>1836</v>
      </c>
      <c r="D2132">
        <v>735</v>
      </c>
    </row>
    <row r="2133" spans="1:4" x14ac:dyDescent="0.25">
      <c r="C2133" t="s">
        <v>1837</v>
      </c>
    </row>
    <row r="2134" spans="1:4" x14ac:dyDescent="0.25">
      <c r="C2134" t="s">
        <v>1838</v>
      </c>
    </row>
    <row r="2135" spans="1:4" x14ac:dyDescent="0.25">
      <c r="C2135" s="1">
        <v>44132</v>
      </c>
    </row>
    <row r="2136" spans="1:4" x14ac:dyDescent="0.25">
      <c r="A2136" s="1">
        <v>44139</v>
      </c>
      <c r="B2136" t="s">
        <v>1597</v>
      </c>
      <c r="C2136" t="s">
        <v>1839</v>
      </c>
      <c r="D2136">
        <v>600</v>
      </c>
    </row>
    <row r="2137" spans="1:4" x14ac:dyDescent="0.25">
      <c r="C2137" t="s">
        <v>1840</v>
      </c>
    </row>
    <row r="2138" spans="1:4" x14ac:dyDescent="0.25">
      <c r="A2138" s="1">
        <v>44139</v>
      </c>
      <c r="B2138" t="s">
        <v>452</v>
      </c>
      <c r="C2138" t="s">
        <v>321</v>
      </c>
      <c r="D2138">
        <v>197.99</v>
      </c>
    </row>
    <row r="2139" spans="1:4" x14ac:dyDescent="0.25">
      <c r="A2139" s="1">
        <v>44139</v>
      </c>
      <c r="B2139" t="s">
        <v>1841</v>
      </c>
      <c r="C2139" t="s">
        <v>47</v>
      </c>
      <c r="D2139">
        <v>101.97</v>
      </c>
    </row>
    <row r="2140" spans="1:4" x14ac:dyDescent="0.25">
      <c r="A2140" s="1">
        <v>44139</v>
      </c>
      <c r="B2140" t="s">
        <v>302</v>
      </c>
      <c r="C2140" t="s">
        <v>95</v>
      </c>
      <c r="D2140">
        <v>10</v>
      </c>
    </row>
    <row r="2141" spans="1:4" x14ac:dyDescent="0.25">
      <c r="A2141" s="1">
        <v>44139</v>
      </c>
      <c r="B2141" t="s">
        <v>267</v>
      </c>
      <c r="C2141" t="s">
        <v>70</v>
      </c>
      <c r="D2141" s="2">
        <v>6612.3</v>
      </c>
    </row>
    <row r="2142" spans="1:4" x14ac:dyDescent="0.25">
      <c r="A2142" s="1">
        <v>44139</v>
      </c>
      <c r="B2142" t="s">
        <v>1842</v>
      </c>
      <c r="C2142" t="s">
        <v>1843</v>
      </c>
      <c r="D2142">
        <v>197.86</v>
      </c>
    </row>
    <row r="2143" spans="1:4" x14ac:dyDescent="0.25">
      <c r="A2143" s="1">
        <v>44139</v>
      </c>
      <c r="B2143" t="s">
        <v>1844</v>
      </c>
      <c r="C2143" t="s">
        <v>1845</v>
      </c>
      <c r="D2143">
        <v>30</v>
      </c>
    </row>
    <row r="2144" spans="1:4" x14ac:dyDescent="0.25">
      <c r="C2144" t="s">
        <v>1846</v>
      </c>
    </row>
    <row r="2145" spans="1:4" x14ac:dyDescent="0.25">
      <c r="C2145" t="s">
        <v>1847</v>
      </c>
    </row>
    <row r="2146" spans="1:4" x14ac:dyDescent="0.25">
      <c r="A2146" s="1">
        <v>44139</v>
      </c>
      <c r="B2146" t="s">
        <v>99</v>
      </c>
      <c r="C2146" t="s">
        <v>100</v>
      </c>
      <c r="D2146" s="2">
        <v>2700</v>
      </c>
    </row>
    <row r="2147" spans="1:4" x14ac:dyDescent="0.25">
      <c r="C2147" t="s">
        <v>101</v>
      </c>
    </row>
    <row r="2148" spans="1:4" x14ac:dyDescent="0.25">
      <c r="C2148" t="s">
        <v>1848</v>
      </c>
    </row>
    <row r="2149" spans="1:4" x14ac:dyDescent="0.25">
      <c r="A2149" s="1">
        <v>44139</v>
      </c>
      <c r="B2149" t="s">
        <v>275</v>
      </c>
      <c r="C2149" t="s">
        <v>47</v>
      </c>
      <c r="D2149">
        <v>354.95</v>
      </c>
    </row>
    <row r="2150" spans="1:4" x14ac:dyDescent="0.25">
      <c r="A2150" s="1">
        <v>44139</v>
      </c>
      <c r="B2150" t="s">
        <v>823</v>
      </c>
      <c r="C2150" t="s">
        <v>1107</v>
      </c>
      <c r="D2150">
        <v>220</v>
      </c>
    </row>
    <row r="2151" spans="1:4" x14ac:dyDescent="0.25">
      <c r="C2151" t="s">
        <v>1849</v>
      </c>
    </row>
    <row r="2152" spans="1:4" x14ac:dyDescent="0.25">
      <c r="C2152" s="1">
        <v>44127</v>
      </c>
    </row>
    <row r="2153" spans="1:4" x14ac:dyDescent="0.25">
      <c r="A2153" s="1">
        <v>44139</v>
      </c>
      <c r="B2153" t="s">
        <v>823</v>
      </c>
      <c r="C2153" t="s">
        <v>825</v>
      </c>
      <c r="D2153">
        <v>120</v>
      </c>
    </row>
    <row r="2154" spans="1:4" x14ac:dyDescent="0.25">
      <c r="C2154" s="1">
        <v>44132</v>
      </c>
    </row>
    <row r="2155" spans="1:4" x14ac:dyDescent="0.25">
      <c r="A2155" s="1">
        <v>44139</v>
      </c>
      <c r="B2155" t="s">
        <v>823</v>
      </c>
      <c r="C2155" t="s">
        <v>312</v>
      </c>
      <c r="D2155">
        <v>250</v>
      </c>
    </row>
    <row r="2156" spans="1:4" x14ac:dyDescent="0.25">
      <c r="C2156" t="s">
        <v>1850</v>
      </c>
    </row>
    <row r="2157" spans="1:4" x14ac:dyDescent="0.25">
      <c r="A2157" s="1">
        <v>44139</v>
      </c>
      <c r="B2157" t="s">
        <v>1851</v>
      </c>
      <c r="C2157" t="s">
        <v>321</v>
      </c>
      <c r="D2157">
        <v>137.24</v>
      </c>
    </row>
    <row r="2158" spans="1:4" x14ac:dyDescent="0.25">
      <c r="A2158" s="1">
        <v>44139</v>
      </c>
      <c r="B2158" t="s">
        <v>717</v>
      </c>
      <c r="C2158" t="s">
        <v>47</v>
      </c>
      <c r="D2158">
        <v>402.5</v>
      </c>
    </row>
    <row r="2159" spans="1:4" x14ac:dyDescent="0.25">
      <c r="A2159" s="1">
        <v>44139</v>
      </c>
      <c r="B2159" t="s">
        <v>1852</v>
      </c>
      <c r="C2159" t="s">
        <v>1759</v>
      </c>
      <c r="D2159">
        <v>600</v>
      </c>
    </row>
    <row r="2160" spans="1:4" x14ac:dyDescent="0.25">
      <c r="A2160" s="1">
        <v>44139</v>
      </c>
      <c r="B2160" t="s">
        <v>507</v>
      </c>
      <c r="C2160" t="s">
        <v>508</v>
      </c>
      <c r="D2160">
        <v>120</v>
      </c>
    </row>
    <row r="2161" spans="1:4" x14ac:dyDescent="0.25">
      <c r="C2161" t="s">
        <v>509</v>
      </c>
    </row>
    <row r="2162" spans="1:4" x14ac:dyDescent="0.25">
      <c r="A2162" s="1">
        <v>44139</v>
      </c>
      <c r="B2162" t="s">
        <v>1853</v>
      </c>
      <c r="C2162" t="s">
        <v>1854</v>
      </c>
      <c r="D2162">
        <v>166.6</v>
      </c>
    </row>
    <row r="2163" spans="1:4" x14ac:dyDescent="0.25">
      <c r="A2163" s="1">
        <v>44139</v>
      </c>
      <c r="B2163" t="s">
        <v>113</v>
      </c>
      <c r="C2163" t="s">
        <v>1855</v>
      </c>
      <c r="D2163" s="2">
        <v>10693.62</v>
      </c>
    </row>
    <row r="2164" spans="1:4" x14ac:dyDescent="0.25">
      <c r="A2164" s="1">
        <v>44119</v>
      </c>
      <c r="B2164" t="s">
        <v>1214</v>
      </c>
      <c r="C2164" t="s">
        <v>325</v>
      </c>
      <c r="D2164">
        <v>342.84</v>
      </c>
    </row>
    <row r="2165" spans="1:4" x14ac:dyDescent="0.25">
      <c r="A2165" s="1">
        <v>44119</v>
      </c>
      <c r="B2165" t="s">
        <v>758</v>
      </c>
      <c r="C2165" t="s">
        <v>1856</v>
      </c>
      <c r="D2165">
        <v>638</v>
      </c>
    </row>
    <row r="2166" spans="1:4" x14ac:dyDescent="0.25">
      <c r="A2166" s="1">
        <v>44119</v>
      </c>
      <c r="B2166" t="s">
        <v>758</v>
      </c>
      <c r="C2166" t="s">
        <v>1857</v>
      </c>
      <c r="D2166">
        <v>991.2</v>
      </c>
    </row>
    <row r="2167" spans="1:4" x14ac:dyDescent="0.25">
      <c r="A2167" s="1">
        <v>44119</v>
      </c>
      <c r="B2167" t="s">
        <v>218</v>
      </c>
      <c r="C2167" t="s">
        <v>325</v>
      </c>
      <c r="D2167">
        <v>140.07</v>
      </c>
    </row>
    <row r="2168" spans="1:4" x14ac:dyDescent="0.25">
      <c r="A2168" s="1">
        <v>44119</v>
      </c>
      <c r="B2168" t="s">
        <v>1257</v>
      </c>
      <c r="C2168" t="s">
        <v>1008</v>
      </c>
      <c r="D2168">
        <v>383.58</v>
      </c>
    </row>
    <row r="2169" spans="1:4" x14ac:dyDescent="0.25">
      <c r="A2169" s="1">
        <v>44119</v>
      </c>
      <c r="B2169" t="s">
        <v>1257</v>
      </c>
      <c r="C2169" t="s">
        <v>1008</v>
      </c>
      <c r="D2169">
        <v>197.01</v>
      </c>
    </row>
    <row r="2170" spans="1:4" x14ac:dyDescent="0.25">
      <c r="A2170" s="1">
        <v>44119</v>
      </c>
      <c r="B2170" t="s">
        <v>1257</v>
      </c>
      <c r="C2170" t="s">
        <v>1008</v>
      </c>
      <c r="D2170" s="2">
        <v>1254.43</v>
      </c>
    </row>
    <row r="2171" spans="1:4" x14ac:dyDescent="0.25">
      <c r="A2171" s="1">
        <v>44119</v>
      </c>
      <c r="B2171" t="s">
        <v>1257</v>
      </c>
      <c r="C2171" t="s">
        <v>1008</v>
      </c>
      <c r="D2171">
        <v>149.32</v>
      </c>
    </row>
    <row r="2172" spans="1:4" x14ac:dyDescent="0.25">
      <c r="A2172" s="1">
        <v>44119</v>
      </c>
      <c r="B2172" t="s">
        <v>1257</v>
      </c>
      <c r="C2172" t="s">
        <v>1008</v>
      </c>
      <c r="D2172">
        <v>76.2</v>
      </c>
    </row>
    <row r="2173" spans="1:4" x14ac:dyDescent="0.25">
      <c r="A2173" s="1">
        <v>44119</v>
      </c>
      <c r="B2173" t="s">
        <v>1257</v>
      </c>
      <c r="C2173" t="s">
        <v>1008</v>
      </c>
      <c r="D2173">
        <v>184.9</v>
      </c>
    </row>
    <row r="2174" spans="1:4" x14ac:dyDescent="0.25">
      <c r="A2174" s="1">
        <v>44119</v>
      </c>
      <c r="B2174" t="s">
        <v>1257</v>
      </c>
      <c r="C2174" t="s">
        <v>1008</v>
      </c>
      <c r="D2174">
        <v>161.78</v>
      </c>
    </row>
    <row r="2175" spans="1:4" x14ac:dyDescent="0.25">
      <c r="A2175" s="1">
        <v>44119</v>
      </c>
      <c r="B2175" t="s">
        <v>1257</v>
      </c>
      <c r="C2175" t="s">
        <v>1008</v>
      </c>
      <c r="D2175">
        <v>342.87</v>
      </c>
    </row>
    <row r="2176" spans="1:4" x14ac:dyDescent="0.25">
      <c r="A2176" s="1">
        <v>44119</v>
      </c>
      <c r="B2176" t="s">
        <v>1257</v>
      </c>
      <c r="C2176" t="s">
        <v>1008</v>
      </c>
      <c r="D2176">
        <v>295.04000000000002</v>
      </c>
    </row>
    <row r="2177" spans="1:4" x14ac:dyDescent="0.25">
      <c r="A2177" s="1">
        <v>44119</v>
      </c>
      <c r="B2177" t="s">
        <v>1257</v>
      </c>
      <c r="C2177" t="s">
        <v>1008</v>
      </c>
      <c r="D2177">
        <v>31.51</v>
      </c>
    </row>
    <row r="2178" spans="1:4" x14ac:dyDescent="0.25">
      <c r="A2178" s="1">
        <v>44119</v>
      </c>
      <c r="B2178" t="s">
        <v>1623</v>
      </c>
      <c r="C2178" t="s">
        <v>1858</v>
      </c>
      <c r="D2178">
        <v>355.91</v>
      </c>
    </row>
    <row r="2179" spans="1:4" x14ac:dyDescent="0.25">
      <c r="A2179" s="1">
        <v>44119</v>
      </c>
      <c r="B2179" t="s">
        <v>1623</v>
      </c>
      <c r="C2179" t="s">
        <v>1859</v>
      </c>
      <c r="D2179">
        <v>199.47</v>
      </c>
    </row>
    <row r="2180" spans="1:4" x14ac:dyDescent="0.25">
      <c r="C2180" t="s">
        <v>1860</v>
      </c>
    </row>
    <row r="2181" spans="1:4" x14ac:dyDescent="0.25">
      <c r="A2181" s="1">
        <v>44119</v>
      </c>
      <c r="B2181" t="s">
        <v>1623</v>
      </c>
      <c r="C2181" t="s">
        <v>1861</v>
      </c>
      <c r="D2181">
        <v>275.94</v>
      </c>
    </row>
    <row r="2182" spans="1:4" x14ac:dyDescent="0.25">
      <c r="C2182" t="s">
        <v>1862</v>
      </c>
    </row>
    <row r="2183" spans="1:4" x14ac:dyDescent="0.25">
      <c r="A2183" s="1">
        <v>44119</v>
      </c>
      <c r="B2183" t="s">
        <v>1623</v>
      </c>
      <c r="C2183" t="s">
        <v>1863</v>
      </c>
      <c r="D2183">
        <v>679.84</v>
      </c>
    </row>
    <row r="2184" spans="1:4" x14ac:dyDescent="0.25">
      <c r="C2184" t="s">
        <v>107</v>
      </c>
    </row>
    <row r="2185" spans="1:4" x14ac:dyDescent="0.25">
      <c r="A2185" s="1">
        <v>44119</v>
      </c>
      <c r="B2185" t="s">
        <v>1623</v>
      </c>
      <c r="C2185" t="s">
        <v>1864</v>
      </c>
      <c r="D2185">
        <v>199</v>
      </c>
    </row>
    <row r="2186" spans="1:4" x14ac:dyDescent="0.25">
      <c r="C2186" t="s">
        <v>1865</v>
      </c>
    </row>
    <row r="2187" spans="1:4" x14ac:dyDescent="0.25">
      <c r="C2187" t="s">
        <v>1866</v>
      </c>
    </row>
    <row r="2188" spans="1:4" x14ac:dyDescent="0.25">
      <c r="A2188" s="1">
        <v>44119</v>
      </c>
      <c r="B2188" t="s">
        <v>65</v>
      </c>
      <c r="C2188" t="s">
        <v>47</v>
      </c>
      <c r="D2188" s="2">
        <v>1069.44</v>
      </c>
    </row>
    <row r="2189" spans="1:4" x14ac:dyDescent="0.25">
      <c r="A2189" s="1">
        <v>44119</v>
      </c>
      <c r="B2189" t="s">
        <v>161</v>
      </c>
      <c r="C2189" t="s">
        <v>1867</v>
      </c>
      <c r="D2189">
        <v>51.13</v>
      </c>
    </row>
    <row r="2190" spans="1:4" x14ac:dyDescent="0.25">
      <c r="A2190" s="1">
        <v>44119</v>
      </c>
      <c r="B2190" t="s">
        <v>161</v>
      </c>
      <c r="C2190" t="s">
        <v>1868</v>
      </c>
      <c r="D2190">
        <v>39.04</v>
      </c>
    </row>
    <row r="2191" spans="1:4" x14ac:dyDescent="0.25">
      <c r="C2191" t="s">
        <v>163</v>
      </c>
    </row>
    <row r="2192" spans="1:4" x14ac:dyDescent="0.25">
      <c r="A2192" s="1">
        <v>44119</v>
      </c>
      <c r="B2192" t="s">
        <v>161</v>
      </c>
      <c r="C2192" t="s">
        <v>1869</v>
      </c>
      <c r="D2192">
        <v>67.45</v>
      </c>
    </row>
    <row r="2193" spans="1:4" x14ac:dyDescent="0.25">
      <c r="A2193" s="1">
        <v>44119</v>
      </c>
      <c r="B2193" t="s">
        <v>71</v>
      </c>
      <c r="C2193" t="s">
        <v>219</v>
      </c>
      <c r="D2193">
        <v>23.39</v>
      </c>
    </row>
    <row r="2194" spans="1:4" x14ac:dyDescent="0.25">
      <c r="A2194" s="1">
        <v>44119</v>
      </c>
      <c r="B2194" t="s">
        <v>71</v>
      </c>
      <c r="C2194" t="s">
        <v>219</v>
      </c>
      <c r="D2194">
        <v>106.15</v>
      </c>
    </row>
    <row r="2195" spans="1:4" x14ac:dyDescent="0.25">
      <c r="A2195" s="1">
        <v>44119</v>
      </c>
      <c r="B2195" t="s">
        <v>71</v>
      </c>
      <c r="C2195" t="s">
        <v>517</v>
      </c>
      <c r="D2195">
        <v>10.62</v>
      </c>
    </row>
    <row r="2196" spans="1:4" x14ac:dyDescent="0.25">
      <c r="A2196" s="1">
        <v>44119</v>
      </c>
      <c r="B2196" t="s">
        <v>71</v>
      </c>
      <c r="C2196" t="s">
        <v>517</v>
      </c>
      <c r="D2196">
        <v>22.94</v>
      </c>
    </row>
    <row r="2197" spans="1:4" x14ac:dyDescent="0.25">
      <c r="A2197" s="1">
        <v>44119</v>
      </c>
      <c r="B2197" t="s">
        <v>281</v>
      </c>
      <c r="C2197" t="s">
        <v>70</v>
      </c>
      <c r="D2197" s="2">
        <v>6358</v>
      </c>
    </row>
    <row r="2198" spans="1:4" x14ac:dyDescent="0.25">
      <c r="A2198" s="1">
        <v>44119</v>
      </c>
      <c r="B2198" t="s">
        <v>1023</v>
      </c>
      <c r="C2198" t="s">
        <v>741</v>
      </c>
      <c r="D2198">
        <v>57.43</v>
      </c>
    </row>
    <row r="2199" spans="1:4" x14ac:dyDescent="0.25">
      <c r="A2199" s="1">
        <v>44119</v>
      </c>
      <c r="B2199" t="s">
        <v>810</v>
      </c>
      <c r="C2199" t="s">
        <v>1870</v>
      </c>
      <c r="D2199">
        <v>117</v>
      </c>
    </row>
    <row r="2200" spans="1:4" x14ac:dyDescent="0.25">
      <c r="A2200" s="1">
        <v>44119</v>
      </c>
      <c r="B2200" t="s">
        <v>810</v>
      </c>
      <c r="C2200" t="s">
        <v>1871</v>
      </c>
      <c r="D2200">
        <v>72</v>
      </c>
    </row>
    <row r="2201" spans="1:4" x14ac:dyDescent="0.25">
      <c r="A2201" s="1">
        <v>44119</v>
      </c>
      <c r="B2201" t="s">
        <v>174</v>
      </c>
      <c r="C2201" t="s">
        <v>47</v>
      </c>
      <c r="D2201">
        <v>61.77</v>
      </c>
    </row>
    <row r="2202" spans="1:4" x14ac:dyDescent="0.25">
      <c r="A2202" s="1">
        <v>44146</v>
      </c>
      <c r="B2202" t="s">
        <v>585</v>
      </c>
      <c r="C2202" t="s">
        <v>1872</v>
      </c>
      <c r="D2202">
        <v>12</v>
      </c>
    </row>
    <row r="2203" spans="1:4" x14ac:dyDescent="0.25">
      <c r="A2203" s="1">
        <v>44146</v>
      </c>
      <c r="B2203" t="s">
        <v>585</v>
      </c>
      <c r="C2203" t="s">
        <v>1872</v>
      </c>
      <c r="D2203">
        <v>12</v>
      </c>
    </row>
    <row r="2204" spans="1:4" x14ac:dyDescent="0.25">
      <c r="A2204" s="1">
        <v>44146</v>
      </c>
      <c r="B2204" t="s">
        <v>117</v>
      </c>
      <c r="C2204" t="s">
        <v>1873</v>
      </c>
      <c r="D2204" s="2">
        <v>6780</v>
      </c>
    </row>
    <row r="2205" spans="1:4" x14ac:dyDescent="0.25">
      <c r="C2205" t="s">
        <v>1874</v>
      </c>
    </row>
    <row r="2206" spans="1:4" x14ac:dyDescent="0.25">
      <c r="A2206" s="1">
        <v>44146</v>
      </c>
      <c r="B2206" t="s">
        <v>117</v>
      </c>
      <c r="C2206" t="s">
        <v>1875</v>
      </c>
      <c r="D2206">
        <v>678</v>
      </c>
    </row>
    <row r="2207" spans="1:4" x14ac:dyDescent="0.25">
      <c r="A2207" s="1">
        <v>44146</v>
      </c>
      <c r="B2207" t="s">
        <v>117</v>
      </c>
      <c r="C2207" t="s">
        <v>1876</v>
      </c>
      <c r="D2207">
        <v>339</v>
      </c>
    </row>
    <row r="2208" spans="1:4" x14ac:dyDescent="0.25">
      <c r="C2208" t="s">
        <v>1877</v>
      </c>
    </row>
    <row r="2209" spans="1:4" x14ac:dyDescent="0.25">
      <c r="A2209" s="1">
        <v>44146</v>
      </c>
      <c r="B2209" t="s">
        <v>6</v>
      </c>
      <c r="C2209" t="s">
        <v>1683</v>
      </c>
      <c r="D2209">
        <v>17.5</v>
      </c>
    </row>
    <row r="2210" spans="1:4" x14ac:dyDescent="0.25">
      <c r="A2210" s="1">
        <v>44146</v>
      </c>
      <c r="B2210" t="s">
        <v>119</v>
      </c>
      <c r="C2210" t="s">
        <v>1878</v>
      </c>
      <c r="D2210">
        <v>128.99</v>
      </c>
    </row>
    <row r="2211" spans="1:4" x14ac:dyDescent="0.25">
      <c r="A2211" s="1">
        <v>44146</v>
      </c>
      <c r="B2211" t="s">
        <v>119</v>
      </c>
      <c r="C2211" t="s">
        <v>282</v>
      </c>
      <c r="D2211">
        <v>21.74</v>
      </c>
    </row>
    <row r="2212" spans="1:4" x14ac:dyDescent="0.25">
      <c r="A2212" s="1">
        <v>44146</v>
      </c>
      <c r="B2212" t="s">
        <v>186</v>
      </c>
      <c r="C2212" t="s">
        <v>1879</v>
      </c>
      <c r="D2212" s="2">
        <v>2000</v>
      </c>
    </row>
    <row r="2213" spans="1:4" x14ac:dyDescent="0.25">
      <c r="C2213" t="s">
        <v>1880</v>
      </c>
    </row>
    <row r="2214" spans="1:4" x14ac:dyDescent="0.25">
      <c r="C2214" t="s">
        <v>1881</v>
      </c>
    </row>
    <row r="2215" spans="1:4" x14ac:dyDescent="0.25">
      <c r="C2215" t="s">
        <v>1882</v>
      </c>
    </row>
    <row r="2216" spans="1:4" x14ac:dyDescent="0.25">
      <c r="A2216" s="1">
        <v>44146</v>
      </c>
      <c r="B2216" t="s">
        <v>186</v>
      </c>
      <c r="C2216" t="s">
        <v>1883</v>
      </c>
      <c r="D2216" s="2">
        <v>2000</v>
      </c>
    </row>
    <row r="2217" spans="1:4" x14ac:dyDescent="0.25">
      <c r="C2217" t="s">
        <v>1884</v>
      </c>
    </row>
    <row r="2218" spans="1:4" x14ac:dyDescent="0.25">
      <c r="C2218" t="s">
        <v>1885</v>
      </c>
    </row>
    <row r="2219" spans="1:4" x14ac:dyDescent="0.25">
      <c r="C2219" t="s">
        <v>1886</v>
      </c>
    </row>
    <row r="2220" spans="1:4" x14ac:dyDescent="0.25">
      <c r="A2220" s="1">
        <v>44146</v>
      </c>
      <c r="B2220" t="s">
        <v>1887</v>
      </c>
      <c r="C2220" t="s">
        <v>1888</v>
      </c>
      <c r="D2220">
        <v>273.2</v>
      </c>
    </row>
    <row r="2221" spans="1:4" x14ac:dyDescent="0.25">
      <c r="A2221" s="1">
        <v>44146</v>
      </c>
      <c r="B2221" t="s">
        <v>529</v>
      </c>
      <c r="C2221" t="s">
        <v>1889</v>
      </c>
      <c r="D2221" s="2">
        <v>3180</v>
      </c>
    </row>
    <row r="2222" spans="1:4" x14ac:dyDescent="0.25">
      <c r="C2222" t="s">
        <v>1110</v>
      </c>
    </row>
    <row r="2223" spans="1:4" x14ac:dyDescent="0.25">
      <c r="A2223" s="1">
        <v>44146</v>
      </c>
      <c r="B2223" t="s">
        <v>1410</v>
      </c>
      <c r="C2223" t="s">
        <v>1890</v>
      </c>
      <c r="D2223">
        <v>100</v>
      </c>
    </row>
    <row r="2224" spans="1:4" x14ac:dyDescent="0.25">
      <c r="A2224" s="1">
        <v>44146</v>
      </c>
      <c r="B2224" t="s">
        <v>1410</v>
      </c>
      <c r="C2224" t="s">
        <v>1891</v>
      </c>
      <c r="D2224">
        <v>90</v>
      </c>
    </row>
    <row r="2225" spans="1:4" x14ac:dyDescent="0.25">
      <c r="A2225" s="1">
        <v>44146</v>
      </c>
      <c r="B2225" t="s">
        <v>190</v>
      </c>
      <c r="C2225" t="s">
        <v>1892</v>
      </c>
      <c r="D2225" s="2">
        <v>3333.33</v>
      </c>
    </row>
    <row r="2226" spans="1:4" x14ac:dyDescent="0.25">
      <c r="C2226" t="s">
        <v>1893</v>
      </c>
    </row>
    <row r="2227" spans="1:4" x14ac:dyDescent="0.25">
      <c r="A2227" s="1">
        <v>44146</v>
      </c>
      <c r="B2227" t="s">
        <v>617</v>
      </c>
      <c r="C2227" t="s">
        <v>1894</v>
      </c>
      <c r="D2227">
        <v>230</v>
      </c>
    </row>
    <row r="2228" spans="1:4" x14ac:dyDescent="0.25">
      <c r="C2228" t="s">
        <v>228</v>
      </c>
    </row>
    <row r="2229" spans="1:4" x14ac:dyDescent="0.25">
      <c r="A2229" s="1">
        <v>44146</v>
      </c>
      <c r="B2229" t="s">
        <v>1895</v>
      </c>
      <c r="C2229" t="s">
        <v>1896</v>
      </c>
      <c r="D2229">
        <v>156</v>
      </c>
    </row>
    <row r="2230" spans="1:4" x14ac:dyDescent="0.25">
      <c r="A2230" s="1">
        <v>44146</v>
      </c>
      <c r="B2230" t="s">
        <v>124</v>
      </c>
      <c r="C2230" t="s">
        <v>1897</v>
      </c>
      <c r="D2230">
        <v>181.11</v>
      </c>
    </row>
    <row r="2231" spans="1:4" x14ac:dyDescent="0.25">
      <c r="A2231" s="1">
        <v>44146</v>
      </c>
      <c r="B2231" t="s">
        <v>619</v>
      </c>
      <c r="C2231" t="s">
        <v>1898</v>
      </c>
      <c r="D2231" s="2">
        <v>3200</v>
      </c>
    </row>
    <row r="2232" spans="1:4" x14ac:dyDescent="0.25">
      <c r="C2232" t="s">
        <v>1899</v>
      </c>
    </row>
    <row r="2233" spans="1:4" x14ac:dyDescent="0.25">
      <c r="C2233" t="s">
        <v>1900</v>
      </c>
    </row>
    <row r="2234" spans="1:4" x14ac:dyDescent="0.25">
      <c r="A2234" s="1">
        <v>44146</v>
      </c>
      <c r="B2234" t="s">
        <v>21</v>
      </c>
      <c r="C2234" t="s">
        <v>1901</v>
      </c>
      <c r="D2234">
        <v>357.5</v>
      </c>
    </row>
    <row r="2235" spans="1:4" x14ac:dyDescent="0.25">
      <c r="A2235" s="1">
        <v>44146</v>
      </c>
      <c r="B2235" t="s">
        <v>1902</v>
      </c>
      <c r="C2235" t="s">
        <v>1903</v>
      </c>
      <c r="D2235">
        <v>45</v>
      </c>
    </row>
    <row r="2236" spans="1:4" x14ac:dyDescent="0.25">
      <c r="A2236" s="1">
        <v>44146</v>
      </c>
      <c r="B2236" t="s">
        <v>1904</v>
      </c>
      <c r="C2236" t="s">
        <v>1905</v>
      </c>
      <c r="D2236" s="2">
        <v>5250</v>
      </c>
    </row>
    <row r="2237" spans="1:4" x14ac:dyDescent="0.25">
      <c r="C2237" t="s">
        <v>1906</v>
      </c>
    </row>
    <row r="2238" spans="1:4" x14ac:dyDescent="0.25">
      <c r="C2238" t="s">
        <v>1907</v>
      </c>
    </row>
    <row r="2239" spans="1:4" x14ac:dyDescent="0.25">
      <c r="C2239" t="s">
        <v>1908</v>
      </c>
    </row>
    <row r="2240" spans="1:4" x14ac:dyDescent="0.25">
      <c r="A2240" s="1">
        <v>44146</v>
      </c>
      <c r="B2240" t="s">
        <v>31</v>
      </c>
      <c r="C2240" t="s">
        <v>325</v>
      </c>
      <c r="D2240">
        <v>676.12</v>
      </c>
    </row>
    <row r="2241" spans="1:4" x14ac:dyDescent="0.25">
      <c r="A2241" s="1">
        <v>44146</v>
      </c>
      <c r="B2241" t="s">
        <v>133</v>
      </c>
      <c r="C2241" t="s">
        <v>47</v>
      </c>
      <c r="D2241">
        <v>439.03</v>
      </c>
    </row>
    <row r="2242" spans="1:4" x14ac:dyDescent="0.25">
      <c r="A2242" s="1">
        <v>44146</v>
      </c>
      <c r="B2242" t="s">
        <v>33</v>
      </c>
      <c r="C2242" t="s">
        <v>1551</v>
      </c>
      <c r="D2242">
        <v>104</v>
      </c>
    </row>
    <row r="2243" spans="1:4" x14ac:dyDescent="0.25">
      <c r="C2243" t="s">
        <v>1552</v>
      </c>
    </row>
    <row r="2244" spans="1:4" x14ac:dyDescent="0.25">
      <c r="A2244" s="1">
        <v>44146</v>
      </c>
      <c r="B2244" t="s">
        <v>33</v>
      </c>
      <c r="C2244" t="s">
        <v>1909</v>
      </c>
      <c r="D2244">
        <v>25</v>
      </c>
    </row>
    <row r="2245" spans="1:4" x14ac:dyDescent="0.25">
      <c r="C2245" t="s">
        <v>1910</v>
      </c>
    </row>
    <row r="2246" spans="1:4" x14ac:dyDescent="0.25">
      <c r="C2246" t="s">
        <v>1911</v>
      </c>
    </row>
    <row r="2247" spans="1:4" x14ac:dyDescent="0.25">
      <c r="A2247" s="1">
        <v>44146</v>
      </c>
      <c r="B2247" t="s">
        <v>566</v>
      </c>
      <c r="C2247" t="s">
        <v>1912</v>
      </c>
      <c r="D2247" s="2">
        <v>1400</v>
      </c>
    </row>
    <row r="2248" spans="1:4" x14ac:dyDescent="0.25">
      <c r="C2248">
        <v>2020</v>
      </c>
    </row>
    <row r="2249" spans="1:4" x14ac:dyDescent="0.25">
      <c r="A2249" s="1">
        <v>44146</v>
      </c>
      <c r="B2249" t="s">
        <v>142</v>
      </c>
      <c r="C2249" t="s">
        <v>47</v>
      </c>
      <c r="D2249" s="2">
        <v>16923.12</v>
      </c>
    </row>
    <row r="2250" spans="1:4" x14ac:dyDescent="0.25">
      <c r="A2250" s="1">
        <v>44146</v>
      </c>
      <c r="B2250" t="s">
        <v>142</v>
      </c>
      <c r="C2250" t="s">
        <v>47</v>
      </c>
      <c r="D2250">
        <v>-270.48</v>
      </c>
    </row>
    <row r="2251" spans="1:4" x14ac:dyDescent="0.25">
      <c r="A2251" s="1">
        <v>44146</v>
      </c>
      <c r="B2251" t="s">
        <v>142</v>
      </c>
      <c r="C2251" t="s">
        <v>47</v>
      </c>
      <c r="D2251">
        <v>554.04</v>
      </c>
    </row>
    <row r="2252" spans="1:4" x14ac:dyDescent="0.25">
      <c r="A2252" s="1">
        <v>44146</v>
      </c>
      <c r="B2252" t="s">
        <v>382</v>
      </c>
      <c r="C2252" t="s">
        <v>1913</v>
      </c>
      <c r="D2252">
        <v>89.85</v>
      </c>
    </row>
    <row r="2253" spans="1:4" x14ac:dyDescent="0.25">
      <c r="A2253" s="1">
        <v>44146</v>
      </c>
      <c r="B2253" t="s">
        <v>1914</v>
      </c>
      <c r="C2253" t="s">
        <v>1915</v>
      </c>
      <c r="D2253">
        <v>320</v>
      </c>
    </row>
    <row r="2254" spans="1:4" x14ac:dyDescent="0.25">
      <c r="C2254" t="s">
        <v>1916</v>
      </c>
    </row>
    <row r="2255" spans="1:4" x14ac:dyDescent="0.25">
      <c r="A2255" s="1">
        <v>44146</v>
      </c>
      <c r="B2255" t="s">
        <v>1917</v>
      </c>
      <c r="C2255" t="s">
        <v>1918</v>
      </c>
      <c r="D2255">
        <v>48.71</v>
      </c>
    </row>
    <row r="2256" spans="1:4" x14ac:dyDescent="0.25">
      <c r="A2256" s="1">
        <v>44146</v>
      </c>
      <c r="B2256" t="s">
        <v>1917</v>
      </c>
      <c r="C2256" t="s">
        <v>1918</v>
      </c>
      <c r="D2256" s="2">
        <v>1243.2</v>
      </c>
    </row>
    <row r="2257" spans="1:4" x14ac:dyDescent="0.25">
      <c r="A2257" s="1">
        <v>44146</v>
      </c>
      <c r="B2257" t="s">
        <v>223</v>
      </c>
      <c r="C2257" t="s">
        <v>1919</v>
      </c>
      <c r="D2257">
        <v>100</v>
      </c>
    </row>
    <row r="2258" spans="1:4" x14ac:dyDescent="0.25">
      <c r="C2258" t="s">
        <v>1920</v>
      </c>
    </row>
    <row r="2259" spans="1:4" x14ac:dyDescent="0.25">
      <c r="A2259" s="1">
        <v>44146</v>
      </c>
      <c r="B2259" t="s">
        <v>223</v>
      </c>
      <c r="C2259" t="s">
        <v>1919</v>
      </c>
      <c r="D2259">
        <v>200</v>
      </c>
    </row>
    <row r="2260" spans="1:4" x14ac:dyDescent="0.25">
      <c r="C2260" t="s">
        <v>1921</v>
      </c>
    </row>
    <row r="2261" spans="1:4" x14ac:dyDescent="0.25">
      <c r="A2261" s="1">
        <v>44146</v>
      </c>
      <c r="B2261" t="s">
        <v>1922</v>
      </c>
      <c r="C2261" t="s">
        <v>1923</v>
      </c>
      <c r="D2261">
        <v>900</v>
      </c>
    </row>
    <row r="2262" spans="1:4" x14ac:dyDescent="0.25">
      <c r="A2262" s="1">
        <v>44146</v>
      </c>
      <c r="B2262" t="s">
        <v>1138</v>
      </c>
      <c r="C2262" t="s">
        <v>1764</v>
      </c>
      <c r="D2262">
        <v>634.25</v>
      </c>
    </row>
    <row r="2263" spans="1:4" x14ac:dyDescent="0.25">
      <c r="C2263" t="s">
        <v>1765</v>
      </c>
    </row>
    <row r="2264" spans="1:4" x14ac:dyDescent="0.25">
      <c r="C2264" t="s">
        <v>1766</v>
      </c>
    </row>
    <row r="2265" spans="1:4" x14ac:dyDescent="0.25">
      <c r="C2265" t="s">
        <v>1767</v>
      </c>
    </row>
    <row r="2266" spans="1:4" x14ac:dyDescent="0.25">
      <c r="A2266" s="1">
        <v>44146</v>
      </c>
      <c r="B2266" t="s">
        <v>1924</v>
      </c>
      <c r="C2266" t="s">
        <v>1925</v>
      </c>
      <c r="D2266">
        <v>109</v>
      </c>
    </row>
    <row r="2267" spans="1:4" x14ac:dyDescent="0.25">
      <c r="C2267" t="s">
        <v>1926</v>
      </c>
    </row>
    <row r="2268" spans="1:4" x14ac:dyDescent="0.25">
      <c r="A2268" s="1">
        <v>44146</v>
      </c>
      <c r="B2268" t="s">
        <v>53</v>
      </c>
      <c r="C2268" t="s">
        <v>1927</v>
      </c>
      <c r="D2268">
        <v>80.92</v>
      </c>
    </row>
    <row r="2269" spans="1:4" x14ac:dyDescent="0.25">
      <c r="C2269">
        <v>2020</v>
      </c>
    </row>
    <row r="2270" spans="1:4" x14ac:dyDescent="0.25">
      <c r="A2270" s="1">
        <v>44146</v>
      </c>
      <c r="B2270" t="s">
        <v>53</v>
      </c>
      <c r="C2270" t="s">
        <v>1928</v>
      </c>
      <c r="D2270">
        <v>43.28</v>
      </c>
    </row>
    <row r="2271" spans="1:4" x14ac:dyDescent="0.25">
      <c r="A2271" s="1">
        <v>44146</v>
      </c>
      <c r="B2271" t="s">
        <v>56</v>
      </c>
      <c r="C2271" t="s">
        <v>47</v>
      </c>
      <c r="D2271" s="2">
        <v>1418</v>
      </c>
    </row>
    <row r="2272" spans="1:4" x14ac:dyDescent="0.25">
      <c r="A2272" s="1">
        <v>44146</v>
      </c>
      <c r="B2272" t="s">
        <v>56</v>
      </c>
      <c r="C2272" t="s">
        <v>47</v>
      </c>
      <c r="D2272">
        <v>525</v>
      </c>
    </row>
    <row r="2273" spans="1:4" x14ac:dyDescent="0.25">
      <c r="A2273" s="1">
        <v>44146</v>
      </c>
      <c r="B2273" t="s">
        <v>1929</v>
      </c>
      <c r="C2273" t="s">
        <v>1930</v>
      </c>
      <c r="D2273">
        <v>623.79999999999995</v>
      </c>
    </row>
    <row r="2274" spans="1:4" x14ac:dyDescent="0.25">
      <c r="A2274" s="1">
        <v>44146</v>
      </c>
      <c r="B2274" t="s">
        <v>1569</v>
      </c>
      <c r="C2274" t="s">
        <v>1931</v>
      </c>
      <c r="D2274" s="2">
        <v>3795</v>
      </c>
    </row>
    <row r="2275" spans="1:4" x14ac:dyDescent="0.25">
      <c r="A2275" s="1">
        <v>44146</v>
      </c>
      <c r="B2275" t="s">
        <v>986</v>
      </c>
      <c r="C2275" t="s">
        <v>47</v>
      </c>
      <c r="D2275">
        <v>225.73</v>
      </c>
    </row>
    <row r="2276" spans="1:4" x14ac:dyDescent="0.25">
      <c r="A2276" s="1">
        <v>44146</v>
      </c>
      <c r="B2276" t="s">
        <v>241</v>
      </c>
      <c r="C2276" t="s">
        <v>1932</v>
      </c>
      <c r="D2276">
        <v>512</v>
      </c>
    </row>
    <row r="2277" spans="1:4" x14ac:dyDescent="0.25">
      <c r="A2277" s="1">
        <v>44146</v>
      </c>
      <c r="B2277" t="s">
        <v>288</v>
      </c>
      <c r="C2277" t="s">
        <v>1933</v>
      </c>
      <c r="D2277">
        <v>260</v>
      </c>
    </row>
    <row r="2278" spans="1:4" x14ac:dyDescent="0.25">
      <c r="C2278" t="s">
        <v>1934</v>
      </c>
    </row>
    <row r="2279" spans="1:4" x14ac:dyDescent="0.25">
      <c r="A2279" s="1">
        <v>44146</v>
      </c>
      <c r="B2279" t="s">
        <v>1259</v>
      </c>
      <c r="C2279" t="s">
        <v>325</v>
      </c>
      <c r="D2279">
        <v>784.8</v>
      </c>
    </row>
    <row r="2280" spans="1:4" x14ac:dyDescent="0.25">
      <c r="A2280" s="1">
        <v>44146</v>
      </c>
      <c r="B2280" t="s">
        <v>1790</v>
      </c>
      <c r="C2280" t="s">
        <v>1935</v>
      </c>
      <c r="D2280">
        <v>450</v>
      </c>
    </row>
    <row r="2281" spans="1:4" x14ac:dyDescent="0.25">
      <c r="C2281" t="s">
        <v>1936</v>
      </c>
    </row>
    <row r="2282" spans="1:4" x14ac:dyDescent="0.25">
      <c r="C2282" t="s">
        <v>1937</v>
      </c>
    </row>
    <row r="2283" spans="1:4" x14ac:dyDescent="0.25">
      <c r="A2283" s="1">
        <v>44146</v>
      </c>
      <c r="B2283" t="s">
        <v>1790</v>
      </c>
      <c r="C2283" t="s">
        <v>1938</v>
      </c>
      <c r="D2283">
        <v>450</v>
      </c>
    </row>
    <row r="2284" spans="1:4" x14ac:dyDescent="0.25">
      <c r="C2284" t="s">
        <v>1939</v>
      </c>
    </row>
    <row r="2285" spans="1:4" x14ac:dyDescent="0.25">
      <c r="C2285" t="s">
        <v>1940</v>
      </c>
    </row>
    <row r="2286" spans="1:4" x14ac:dyDescent="0.25">
      <c r="C2286" t="s">
        <v>1941</v>
      </c>
    </row>
    <row r="2287" spans="1:4" x14ac:dyDescent="0.25">
      <c r="A2287" s="1">
        <v>44146</v>
      </c>
      <c r="B2287" t="s">
        <v>990</v>
      </c>
      <c r="C2287" t="s">
        <v>1942</v>
      </c>
      <c r="D2287">
        <v>643.36</v>
      </c>
    </row>
    <row r="2288" spans="1:4" x14ac:dyDescent="0.25">
      <c r="A2288" s="1">
        <v>44146</v>
      </c>
      <c r="B2288" t="s">
        <v>244</v>
      </c>
      <c r="C2288" t="s">
        <v>1943</v>
      </c>
      <c r="D2288">
        <v>115.45</v>
      </c>
    </row>
    <row r="2289" spans="1:4" x14ac:dyDescent="0.25">
      <c r="A2289" s="1">
        <v>44146</v>
      </c>
      <c r="B2289" t="s">
        <v>244</v>
      </c>
      <c r="C2289" t="s">
        <v>1944</v>
      </c>
      <c r="D2289">
        <v>577.25</v>
      </c>
    </row>
    <row r="2290" spans="1:4" x14ac:dyDescent="0.25">
      <c r="C2290" t="s">
        <v>1945</v>
      </c>
    </row>
    <row r="2291" spans="1:4" x14ac:dyDescent="0.25">
      <c r="A2291" s="1">
        <v>44146</v>
      </c>
      <c r="B2291" t="s">
        <v>1150</v>
      </c>
      <c r="C2291" t="s">
        <v>824</v>
      </c>
      <c r="D2291">
        <v>100</v>
      </c>
    </row>
    <row r="2292" spans="1:4" x14ac:dyDescent="0.25">
      <c r="C2292" s="1">
        <v>44140</v>
      </c>
    </row>
    <row r="2293" spans="1:4" x14ac:dyDescent="0.25">
      <c r="A2293" s="1">
        <v>44146</v>
      </c>
      <c r="B2293" t="s">
        <v>1946</v>
      </c>
      <c r="C2293" t="s">
        <v>824</v>
      </c>
      <c r="D2293">
        <v>100</v>
      </c>
    </row>
    <row r="2294" spans="1:4" x14ac:dyDescent="0.25">
      <c r="C2294" s="1">
        <v>44140</v>
      </c>
    </row>
    <row r="2295" spans="1:4" x14ac:dyDescent="0.25">
      <c r="A2295" s="1">
        <v>44146</v>
      </c>
      <c r="B2295" t="s">
        <v>1153</v>
      </c>
      <c r="C2295" t="s">
        <v>1947</v>
      </c>
      <c r="D2295">
        <v>50</v>
      </c>
    </row>
    <row r="2296" spans="1:4" x14ac:dyDescent="0.25">
      <c r="A2296" s="1">
        <v>44146</v>
      </c>
      <c r="B2296" t="s">
        <v>786</v>
      </c>
      <c r="C2296" t="s">
        <v>1008</v>
      </c>
      <c r="D2296">
        <v>270</v>
      </c>
    </row>
    <row r="2297" spans="1:4" x14ac:dyDescent="0.25">
      <c r="A2297" s="1">
        <v>44146</v>
      </c>
      <c r="B2297" t="s">
        <v>786</v>
      </c>
      <c r="C2297" t="s">
        <v>1008</v>
      </c>
      <c r="D2297">
        <v>225</v>
      </c>
    </row>
    <row r="2298" spans="1:4" x14ac:dyDescent="0.25">
      <c r="A2298" s="1">
        <v>44146</v>
      </c>
      <c r="B2298" t="s">
        <v>154</v>
      </c>
      <c r="C2298" t="s">
        <v>47</v>
      </c>
      <c r="D2298" s="2">
        <v>2296.96</v>
      </c>
    </row>
    <row r="2299" spans="1:4" x14ac:dyDescent="0.25">
      <c r="A2299" s="1">
        <v>44146</v>
      </c>
      <c r="B2299" t="s">
        <v>154</v>
      </c>
      <c r="C2299" t="s">
        <v>47</v>
      </c>
      <c r="D2299">
        <v>243.45</v>
      </c>
    </row>
    <row r="2300" spans="1:4" x14ac:dyDescent="0.25">
      <c r="A2300" s="1">
        <v>44146</v>
      </c>
      <c r="B2300" t="s">
        <v>788</v>
      </c>
      <c r="C2300" t="s">
        <v>534</v>
      </c>
      <c r="D2300">
        <v>150</v>
      </c>
    </row>
    <row r="2301" spans="1:4" x14ac:dyDescent="0.25">
      <c r="A2301" s="1">
        <v>44146</v>
      </c>
      <c r="B2301" t="s">
        <v>1278</v>
      </c>
      <c r="C2301" t="s">
        <v>1948</v>
      </c>
      <c r="D2301">
        <v>80</v>
      </c>
    </row>
    <row r="2302" spans="1:4" x14ac:dyDescent="0.25">
      <c r="A2302" s="1">
        <v>44146</v>
      </c>
      <c r="B2302" t="s">
        <v>159</v>
      </c>
      <c r="C2302" t="s">
        <v>1949</v>
      </c>
      <c r="D2302">
        <v>182.64</v>
      </c>
    </row>
    <row r="2303" spans="1:4" x14ac:dyDescent="0.25">
      <c r="C2303" t="s">
        <v>1950</v>
      </c>
    </row>
    <row r="2304" spans="1:4" x14ac:dyDescent="0.25">
      <c r="C2304" t="s">
        <v>1951</v>
      </c>
    </row>
    <row r="2305" spans="1:4" x14ac:dyDescent="0.25">
      <c r="A2305" s="1">
        <v>44146</v>
      </c>
      <c r="B2305" t="s">
        <v>1007</v>
      </c>
      <c r="C2305" t="s">
        <v>1952</v>
      </c>
      <c r="D2305" s="2">
        <v>1651.56</v>
      </c>
    </row>
    <row r="2306" spans="1:4" x14ac:dyDescent="0.25">
      <c r="A2306" s="1">
        <v>44146</v>
      </c>
      <c r="B2306" t="s">
        <v>1007</v>
      </c>
      <c r="C2306" t="s">
        <v>1008</v>
      </c>
      <c r="D2306" s="2">
        <v>2000</v>
      </c>
    </row>
    <row r="2307" spans="1:4" x14ac:dyDescent="0.25">
      <c r="A2307" s="1">
        <v>44146</v>
      </c>
      <c r="B2307" t="s">
        <v>1953</v>
      </c>
      <c r="C2307" t="s">
        <v>1954</v>
      </c>
      <c r="D2307">
        <v>460</v>
      </c>
    </row>
    <row r="2308" spans="1:4" x14ac:dyDescent="0.25">
      <c r="C2308" t="s">
        <v>1955</v>
      </c>
    </row>
    <row r="2309" spans="1:4" x14ac:dyDescent="0.25">
      <c r="A2309" s="1">
        <v>44146</v>
      </c>
      <c r="B2309" t="s">
        <v>1584</v>
      </c>
      <c r="C2309" t="s">
        <v>47</v>
      </c>
      <c r="D2309">
        <v>52.85</v>
      </c>
    </row>
    <row r="2310" spans="1:4" x14ac:dyDescent="0.25">
      <c r="A2310" s="1">
        <v>44146</v>
      </c>
      <c r="B2310" t="s">
        <v>293</v>
      </c>
      <c r="C2310" t="s">
        <v>1956</v>
      </c>
      <c r="D2310">
        <v>194.82</v>
      </c>
    </row>
    <row r="2311" spans="1:4" x14ac:dyDescent="0.25">
      <c r="C2311" t="s">
        <v>1957</v>
      </c>
    </row>
    <row r="2312" spans="1:4" x14ac:dyDescent="0.25">
      <c r="C2312" t="s">
        <v>1958</v>
      </c>
    </row>
    <row r="2313" spans="1:4" x14ac:dyDescent="0.25">
      <c r="A2313" s="1">
        <v>44146</v>
      </c>
      <c r="B2313" t="s">
        <v>536</v>
      </c>
      <c r="C2313" t="s">
        <v>1959</v>
      </c>
      <c r="D2313" s="2">
        <v>3511.25</v>
      </c>
    </row>
    <row r="2314" spans="1:4" x14ac:dyDescent="0.25">
      <c r="C2314" t="s">
        <v>1960</v>
      </c>
    </row>
    <row r="2315" spans="1:4" x14ac:dyDescent="0.25">
      <c r="A2315" s="1">
        <v>44146</v>
      </c>
      <c r="B2315" t="s">
        <v>1961</v>
      </c>
      <c r="C2315" t="s">
        <v>1962</v>
      </c>
      <c r="D2315">
        <v>216.5</v>
      </c>
    </row>
    <row r="2316" spans="1:4" x14ac:dyDescent="0.25">
      <c r="A2316" s="1">
        <v>44146</v>
      </c>
      <c r="B2316" t="s">
        <v>1170</v>
      </c>
      <c r="C2316" t="s">
        <v>1963</v>
      </c>
      <c r="D2316">
        <v>656.25</v>
      </c>
    </row>
    <row r="2317" spans="1:4" x14ac:dyDescent="0.25">
      <c r="C2317" t="s">
        <v>1964</v>
      </c>
    </row>
    <row r="2318" spans="1:4" x14ac:dyDescent="0.25">
      <c r="C2318" t="s">
        <v>1965</v>
      </c>
    </row>
    <row r="2319" spans="1:4" x14ac:dyDescent="0.25">
      <c r="A2319" s="1">
        <v>44146</v>
      </c>
      <c r="B2319" t="s">
        <v>1170</v>
      </c>
      <c r="C2319" t="s">
        <v>1966</v>
      </c>
      <c r="D2319" s="2">
        <v>3356.25</v>
      </c>
    </row>
    <row r="2320" spans="1:4" x14ac:dyDescent="0.25">
      <c r="C2320" t="s">
        <v>1934</v>
      </c>
    </row>
    <row r="2321" spans="1:4" x14ac:dyDescent="0.25">
      <c r="A2321" s="1">
        <v>44146</v>
      </c>
      <c r="B2321" t="s">
        <v>691</v>
      </c>
      <c r="C2321" t="s">
        <v>1967</v>
      </c>
      <c r="D2321">
        <v>224.14</v>
      </c>
    </row>
    <row r="2322" spans="1:4" x14ac:dyDescent="0.25">
      <c r="A2322" s="1">
        <v>44146</v>
      </c>
      <c r="B2322" t="s">
        <v>691</v>
      </c>
      <c r="C2322" t="s">
        <v>1968</v>
      </c>
      <c r="D2322">
        <v>224.14</v>
      </c>
    </row>
    <row r="2323" spans="1:4" x14ac:dyDescent="0.25">
      <c r="A2323" s="1">
        <v>44146</v>
      </c>
      <c r="B2323" t="s">
        <v>1821</v>
      </c>
      <c r="C2323" t="s">
        <v>1969</v>
      </c>
      <c r="D2323" s="2">
        <v>1252.3499999999999</v>
      </c>
    </row>
    <row r="2324" spans="1:4" x14ac:dyDescent="0.25">
      <c r="C2324" t="s">
        <v>1945</v>
      </c>
    </row>
    <row r="2325" spans="1:4" x14ac:dyDescent="0.25">
      <c r="A2325" s="1">
        <v>44146</v>
      </c>
      <c r="B2325" t="s">
        <v>1970</v>
      </c>
      <c r="C2325" t="s">
        <v>1971</v>
      </c>
      <c r="D2325">
        <v>187</v>
      </c>
    </row>
    <row r="2326" spans="1:4" x14ac:dyDescent="0.25">
      <c r="C2326" t="s">
        <v>1972</v>
      </c>
    </row>
    <row r="2327" spans="1:4" x14ac:dyDescent="0.25">
      <c r="A2327" s="1">
        <v>44146</v>
      </c>
      <c r="B2327" t="s">
        <v>434</v>
      </c>
      <c r="C2327" t="s">
        <v>429</v>
      </c>
      <c r="D2327">
        <v>336.25</v>
      </c>
    </row>
    <row r="2328" spans="1:4" x14ac:dyDescent="0.25">
      <c r="A2328" s="1">
        <v>44146</v>
      </c>
      <c r="B2328" t="s">
        <v>1178</v>
      </c>
      <c r="C2328" t="s">
        <v>1352</v>
      </c>
      <c r="D2328">
        <v>169.14</v>
      </c>
    </row>
    <row r="2329" spans="1:4" x14ac:dyDescent="0.25">
      <c r="A2329" s="1">
        <v>44146</v>
      </c>
      <c r="B2329" t="s">
        <v>1973</v>
      </c>
      <c r="C2329" t="s">
        <v>1107</v>
      </c>
      <c r="D2329">
        <v>160</v>
      </c>
    </row>
    <row r="2330" spans="1:4" x14ac:dyDescent="0.25">
      <c r="C2330" t="s">
        <v>1755</v>
      </c>
    </row>
    <row r="2331" spans="1:4" x14ac:dyDescent="0.25">
      <c r="A2331" s="1">
        <v>44146</v>
      </c>
      <c r="B2331" t="s">
        <v>1974</v>
      </c>
      <c r="C2331" t="s">
        <v>1975</v>
      </c>
      <c r="D2331">
        <v>615</v>
      </c>
    </row>
    <row r="2332" spans="1:4" x14ac:dyDescent="0.25">
      <c r="A2332" s="1">
        <v>44146</v>
      </c>
      <c r="B2332" t="s">
        <v>167</v>
      </c>
      <c r="C2332" t="s">
        <v>70</v>
      </c>
      <c r="D2332">
        <v>181.72</v>
      </c>
    </row>
    <row r="2333" spans="1:4" x14ac:dyDescent="0.25">
      <c r="A2333" s="1">
        <v>44146</v>
      </c>
      <c r="B2333" t="s">
        <v>168</v>
      </c>
      <c r="C2333" t="s">
        <v>47</v>
      </c>
      <c r="D2333">
        <v>100.01</v>
      </c>
    </row>
    <row r="2334" spans="1:4" x14ac:dyDescent="0.25">
      <c r="A2334" s="1">
        <v>44146</v>
      </c>
      <c r="B2334" t="s">
        <v>441</v>
      </c>
      <c r="C2334" t="s">
        <v>1976</v>
      </c>
      <c r="D2334" s="2">
        <v>10038</v>
      </c>
    </row>
    <row r="2335" spans="1:4" x14ac:dyDescent="0.25">
      <c r="A2335" s="1">
        <v>44146</v>
      </c>
      <c r="B2335" t="s">
        <v>1977</v>
      </c>
      <c r="C2335" t="s">
        <v>1978</v>
      </c>
      <c r="D2335">
        <v>260</v>
      </c>
    </row>
    <row r="2336" spans="1:4" x14ac:dyDescent="0.25">
      <c r="C2336" t="s">
        <v>1152</v>
      </c>
    </row>
    <row r="2337" spans="1:4" x14ac:dyDescent="0.25">
      <c r="C2337" t="s">
        <v>1979</v>
      </c>
    </row>
    <row r="2338" spans="1:4" x14ac:dyDescent="0.25">
      <c r="A2338" s="1">
        <v>44146</v>
      </c>
      <c r="B2338" t="s">
        <v>1980</v>
      </c>
      <c r="C2338" t="s">
        <v>47</v>
      </c>
      <c r="D2338">
        <v>53.92</v>
      </c>
    </row>
    <row r="2339" spans="1:4" x14ac:dyDescent="0.25">
      <c r="A2339" s="1">
        <v>44146</v>
      </c>
      <c r="B2339" t="s">
        <v>1981</v>
      </c>
      <c r="C2339" t="s">
        <v>1954</v>
      </c>
      <c r="D2339">
        <v>660</v>
      </c>
    </row>
    <row r="2340" spans="1:4" x14ac:dyDescent="0.25">
      <c r="C2340" t="s">
        <v>1955</v>
      </c>
    </row>
    <row r="2341" spans="1:4" x14ac:dyDescent="0.25">
      <c r="A2341" s="1">
        <v>44146</v>
      </c>
      <c r="B2341" t="s">
        <v>813</v>
      </c>
      <c r="C2341" t="s">
        <v>1982</v>
      </c>
      <c r="D2341">
        <v>129</v>
      </c>
    </row>
    <row r="2342" spans="1:4" x14ac:dyDescent="0.25">
      <c r="C2342" t="s">
        <v>1983</v>
      </c>
    </row>
    <row r="2343" spans="1:4" x14ac:dyDescent="0.25">
      <c r="C2343" t="s">
        <v>1984</v>
      </c>
    </row>
    <row r="2344" spans="1:4" x14ac:dyDescent="0.25">
      <c r="C2344" t="s">
        <v>1985</v>
      </c>
    </row>
    <row r="2345" spans="1:4" x14ac:dyDescent="0.25">
      <c r="A2345" s="1">
        <v>44146</v>
      </c>
      <c r="B2345" t="s">
        <v>813</v>
      </c>
      <c r="C2345" t="s">
        <v>1982</v>
      </c>
      <c r="D2345">
        <v>129</v>
      </c>
    </row>
    <row r="2346" spans="1:4" x14ac:dyDescent="0.25">
      <c r="C2346" t="s">
        <v>1983</v>
      </c>
    </row>
    <row r="2347" spans="1:4" x14ac:dyDescent="0.25">
      <c r="C2347" t="s">
        <v>1984</v>
      </c>
    </row>
    <row r="2348" spans="1:4" x14ac:dyDescent="0.25">
      <c r="C2348" t="s">
        <v>1985</v>
      </c>
    </row>
    <row r="2349" spans="1:4" x14ac:dyDescent="0.25">
      <c r="A2349" s="1">
        <v>44146</v>
      </c>
      <c r="B2349" t="s">
        <v>813</v>
      </c>
      <c r="C2349" t="s">
        <v>1982</v>
      </c>
      <c r="D2349">
        <v>129</v>
      </c>
    </row>
    <row r="2350" spans="1:4" x14ac:dyDescent="0.25">
      <c r="C2350" t="s">
        <v>1983</v>
      </c>
    </row>
    <row r="2351" spans="1:4" x14ac:dyDescent="0.25">
      <c r="C2351" t="s">
        <v>1984</v>
      </c>
    </row>
    <row r="2352" spans="1:4" x14ac:dyDescent="0.25">
      <c r="C2352" t="s">
        <v>1985</v>
      </c>
    </row>
    <row r="2353" spans="1:4" x14ac:dyDescent="0.25">
      <c r="A2353" s="1">
        <v>44146</v>
      </c>
      <c r="B2353" t="s">
        <v>813</v>
      </c>
      <c r="C2353" t="s">
        <v>1982</v>
      </c>
      <c r="D2353">
        <v>129</v>
      </c>
    </row>
    <row r="2354" spans="1:4" x14ac:dyDescent="0.25">
      <c r="C2354" t="s">
        <v>1983</v>
      </c>
    </row>
    <row r="2355" spans="1:4" x14ac:dyDescent="0.25">
      <c r="C2355" t="s">
        <v>1984</v>
      </c>
    </row>
    <row r="2356" spans="1:4" x14ac:dyDescent="0.25">
      <c r="C2356" t="s">
        <v>1985</v>
      </c>
    </row>
    <row r="2357" spans="1:4" x14ac:dyDescent="0.25">
      <c r="A2357" s="1">
        <v>44146</v>
      </c>
      <c r="B2357" t="s">
        <v>813</v>
      </c>
      <c r="C2357" t="s">
        <v>1982</v>
      </c>
      <c r="D2357">
        <v>129</v>
      </c>
    </row>
    <row r="2358" spans="1:4" x14ac:dyDescent="0.25">
      <c r="C2358" t="s">
        <v>1983</v>
      </c>
    </row>
    <row r="2359" spans="1:4" x14ac:dyDescent="0.25">
      <c r="C2359" t="s">
        <v>1984</v>
      </c>
    </row>
    <row r="2360" spans="1:4" x14ac:dyDescent="0.25">
      <c r="C2360" t="s">
        <v>1985</v>
      </c>
    </row>
    <row r="2361" spans="1:4" x14ac:dyDescent="0.25">
      <c r="A2361" s="1">
        <v>44146</v>
      </c>
      <c r="B2361" t="s">
        <v>1986</v>
      </c>
      <c r="C2361" t="s">
        <v>320</v>
      </c>
      <c r="D2361">
        <v>126.4</v>
      </c>
    </row>
    <row r="2362" spans="1:4" x14ac:dyDescent="0.25">
      <c r="C2362" t="s">
        <v>1022</v>
      </c>
    </row>
    <row r="2363" spans="1:4" x14ac:dyDescent="0.25">
      <c r="A2363" s="1">
        <v>44146</v>
      </c>
      <c r="B2363" t="s">
        <v>97</v>
      </c>
      <c r="C2363" t="s">
        <v>1987</v>
      </c>
      <c r="D2363">
        <v>50</v>
      </c>
    </row>
    <row r="2364" spans="1:4" x14ac:dyDescent="0.25">
      <c r="A2364" s="1">
        <v>44146</v>
      </c>
      <c r="B2364" t="s">
        <v>268</v>
      </c>
      <c r="C2364" t="s">
        <v>1988</v>
      </c>
      <c r="D2364">
        <v>275</v>
      </c>
    </row>
    <row r="2365" spans="1:4" x14ac:dyDescent="0.25">
      <c r="C2365" s="3">
        <v>44285</v>
      </c>
    </row>
    <row r="2366" spans="1:4" x14ac:dyDescent="0.25">
      <c r="A2366" s="1">
        <v>44146</v>
      </c>
      <c r="B2366" t="s">
        <v>171</v>
      </c>
      <c r="C2366" t="s">
        <v>47</v>
      </c>
      <c r="D2366">
        <v>653.1</v>
      </c>
    </row>
    <row r="2367" spans="1:4" x14ac:dyDescent="0.25">
      <c r="A2367" s="1">
        <v>44146</v>
      </c>
      <c r="B2367" t="s">
        <v>171</v>
      </c>
      <c r="C2367" t="s">
        <v>47</v>
      </c>
      <c r="D2367" s="2">
        <v>2848.02</v>
      </c>
    </row>
    <row r="2368" spans="1:4" x14ac:dyDescent="0.25">
      <c r="A2368" s="1">
        <v>44146</v>
      </c>
      <c r="B2368" t="s">
        <v>172</v>
      </c>
      <c r="C2368" t="s">
        <v>1989</v>
      </c>
      <c r="D2368">
        <v>101.19</v>
      </c>
    </row>
    <row r="2369" spans="1:4" x14ac:dyDescent="0.25">
      <c r="A2369" s="1">
        <v>44146</v>
      </c>
      <c r="B2369" t="s">
        <v>475</v>
      </c>
      <c r="C2369" t="s">
        <v>1990</v>
      </c>
      <c r="D2369">
        <v>210</v>
      </c>
    </row>
    <row r="2370" spans="1:4" x14ac:dyDescent="0.25">
      <c r="C2370" t="s">
        <v>1991</v>
      </c>
    </row>
    <row r="2371" spans="1:4" x14ac:dyDescent="0.25">
      <c r="C2371" t="s">
        <v>1992</v>
      </c>
    </row>
    <row r="2372" spans="1:4" x14ac:dyDescent="0.25">
      <c r="A2372" s="1">
        <v>44146</v>
      </c>
      <c r="B2372" t="s">
        <v>106</v>
      </c>
      <c r="C2372" t="s">
        <v>969</v>
      </c>
      <c r="D2372">
        <v>701.46</v>
      </c>
    </row>
    <row r="2373" spans="1:4" x14ac:dyDescent="0.25">
      <c r="A2373" s="1">
        <v>44146</v>
      </c>
      <c r="B2373" t="s">
        <v>106</v>
      </c>
      <c r="C2373" t="s">
        <v>70</v>
      </c>
      <c r="D2373" s="2">
        <v>2202.98</v>
      </c>
    </row>
    <row r="2374" spans="1:4" x14ac:dyDescent="0.25">
      <c r="A2374" s="1">
        <v>44146</v>
      </c>
      <c r="B2374" t="s">
        <v>1993</v>
      </c>
      <c r="C2374" t="s">
        <v>280</v>
      </c>
      <c r="D2374">
        <v>43.98</v>
      </c>
    </row>
    <row r="2375" spans="1:4" x14ac:dyDescent="0.25">
      <c r="A2375" s="1">
        <v>44144</v>
      </c>
      <c r="B2375" t="s">
        <v>722</v>
      </c>
      <c r="C2375" t="s">
        <v>325</v>
      </c>
      <c r="D2375">
        <v>-101.46</v>
      </c>
    </row>
    <row r="2376" spans="1:4" x14ac:dyDescent="0.25">
      <c r="A2376" s="1">
        <v>44144</v>
      </c>
      <c r="B2376" t="s">
        <v>722</v>
      </c>
      <c r="C2376" t="s">
        <v>325</v>
      </c>
      <c r="D2376">
        <v>223.53</v>
      </c>
    </row>
    <row r="2377" spans="1:4" x14ac:dyDescent="0.25">
      <c r="A2377" s="1">
        <v>44139</v>
      </c>
      <c r="B2377" t="s">
        <v>1444</v>
      </c>
      <c r="C2377" t="s">
        <v>1994</v>
      </c>
      <c r="D2377">
        <v>352</v>
      </c>
    </row>
    <row r="2378" spans="1:4" x14ac:dyDescent="0.25">
      <c r="C2378" t="s">
        <v>1995</v>
      </c>
    </row>
    <row r="2379" spans="1:4" x14ac:dyDescent="0.25">
      <c r="C2379" t="s">
        <v>1996</v>
      </c>
    </row>
    <row r="2380" spans="1:4" x14ac:dyDescent="0.25">
      <c r="C2380" t="s">
        <v>1997</v>
      </c>
    </row>
    <row r="2381" spans="1:4" x14ac:dyDescent="0.25">
      <c r="C2381" t="s">
        <v>1998</v>
      </c>
    </row>
    <row r="2382" spans="1:4" x14ac:dyDescent="0.25">
      <c r="A2382" s="1">
        <v>44139</v>
      </c>
      <c r="B2382" t="s">
        <v>1444</v>
      </c>
      <c r="C2382" t="s">
        <v>320</v>
      </c>
      <c r="D2382">
        <v>850</v>
      </c>
    </row>
    <row r="2383" spans="1:4" x14ac:dyDescent="0.25">
      <c r="C2383" t="e">
        <f>- ART</f>
        <v>#NAME?</v>
      </c>
    </row>
    <row r="2384" spans="1:4" x14ac:dyDescent="0.25">
      <c r="A2384" s="1">
        <v>44139</v>
      </c>
      <c r="B2384" t="s">
        <v>1444</v>
      </c>
      <c r="C2384" t="s">
        <v>320</v>
      </c>
      <c r="D2384">
        <v>121.8</v>
      </c>
    </row>
    <row r="2385" spans="1:4" x14ac:dyDescent="0.25">
      <c r="C2385" t="e">
        <f>- ART</f>
        <v>#NAME?</v>
      </c>
    </row>
    <row r="2386" spans="1:4" x14ac:dyDescent="0.25">
      <c r="A2386" s="1">
        <v>44139</v>
      </c>
      <c r="B2386" t="s">
        <v>1444</v>
      </c>
      <c r="C2386" t="s">
        <v>1999</v>
      </c>
      <c r="D2386">
        <v>476.89</v>
      </c>
    </row>
    <row r="2387" spans="1:4" x14ac:dyDescent="0.25">
      <c r="C2387" t="s">
        <v>2000</v>
      </c>
    </row>
    <row r="2388" spans="1:4" x14ac:dyDescent="0.25">
      <c r="A2388" s="1">
        <v>44139</v>
      </c>
      <c r="B2388" t="s">
        <v>1444</v>
      </c>
      <c r="C2388" t="s">
        <v>47</v>
      </c>
      <c r="D2388">
        <v>319.27</v>
      </c>
    </row>
    <row r="2389" spans="1:4" x14ac:dyDescent="0.25">
      <c r="A2389" s="1">
        <v>44139</v>
      </c>
      <c r="B2389" t="s">
        <v>1444</v>
      </c>
      <c r="C2389" t="s">
        <v>47</v>
      </c>
      <c r="D2389">
        <v>701.79</v>
      </c>
    </row>
    <row r="2390" spans="1:4" x14ac:dyDescent="0.25">
      <c r="A2390" s="1">
        <v>44139</v>
      </c>
      <c r="B2390" t="s">
        <v>1444</v>
      </c>
      <c r="C2390" t="s">
        <v>2001</v>
      </c>
      <c r="D2390">
        <v>199</v>
      </c>
    </row>
    <row r="2391" spans="1:4" x14ac:dyDescent="0.25">
      <c r="C2391" t="s">
        <v>2002</v>
      </c>
    </row>
    <row r="2392" spans="1:4" x14ac:dyDescent="0.25">
      <c r="A2392" s="1">
        <v>44139</v>
      </c>
      <c r="B2392" t="s">
        <v>1444</v>
      </c>
      <c r="C2392" t="s">
        <v>2001</v>
      </c>
      <c r="D2392">
        <v>130</v>
      </c>
    </row>
    <row r="2393" spans="1:4" x14ac:dyDescent="0.25">
      <c r="C2393" t="s">
        <v>2002</v>
      </c>
    </row>
    <row r="2394" spans="1:4" x14ac:dyDescent="0.25">
      <c r="A2394" s="1">
        <v>44139</v>
      </c>
      <c r="B2394" t="s">
        <v>1444</v>
      </c>
      <c r="C2394" t="s">
        <v>47</v>
      </c>
      <c r="D2394" s="2">
        <v>1450.58</v>
      </c>
    </row>
    <row r="2395" spans="1:4" x14ac:dyDescent="0.25">
      <c r="A2395" s="1">
        <v>44139</v>
      </c>
      <c r="B2395" t="s">
        <v>1444</v>
      </c>
      <c r="C2395" t="s">
        <v>47</v>
      </c>
      <c r="D2395">
        <v>324.24</v>
      </c>
    </row>
    <row r="2396" spans="1:4" x14ac:dyDescent="0.25">
      <c r="A2396" s="1">
        <v>44139</v>
      </c>
      <c r="B2396" t="s">
        <v>1444</v>
      </c>
      <c r="C2396" t="s">
        <v>2003</v>
      </c>
      <c r="D2396">
        <v>216.16</v>
      </c>
    </row>
    <row r="2397" spans="1:4" x14ac:dyDescent="0.25">
      <c r="C2397" t="s">
        <v>2004</v>
      </c>
    </row>
    <row r="2398" spans="1:4" x14ac:dyDescent="0.25">
      <c r="A2398" s="1">
        <v>44139</v>
      </c>
      <c r="B2398" t="s">
        <v>1444</v>
      </c>
      <c r="C2398" t="s">
        <v>47</v>
      </c>
      <c r="D2398">
        <v>203.23</v>
      </c>
    </row>
    <row r="2399" spans="1:4" x14ac:dyDescent="0.25">
      <c r="A2399" s="1">
        <v>44152</v>
      </c>
      <c r="B2399" t="s">
        <v>223</v>
      </c>
      <c r="C2399" t="s">
        <v>2005</v>
      </c>
      <c r="D2399">
        <v>30</v>
      </c>
    </row>
    <row r="2400" spans="1:4" x14ac:dyDescent="0.25">
      <c r="C2400" t="s">
        <v>52</v>
      </c>
    </row>
    <row r="2401" spans="1:4" x14ac:dyDescent="0.25">
      <c r="A2401" s="1">
        <v>44148</v>
      </c>
      <c r="B2401" t="s">
        <v>514</v>
      </c>
      <c r="C2401" t="s">
        <v>741</v>
      </c>
      <c r="D2401">
        <v>95</v>
      </c>
    </row>
    <row r="2402" spans="1:4" x14ac:dyDescent="0.25">
      <c r="A2402" s="1">
        <v>44148</v>
      </c>
      <c r="B2402" t="s">
        <v>514</v>
      </c>
      <c r="C2402" t="s">
        <v>515</v>
      </c>
      <c r="D2402">
        <v>855.73</v>
      </c>
    </row>
    <row r="2403" spans="1:4" x14ac:dyDescent="0.25">
      <c r="C2403" t="s">
        <v>2006</v>
      </c>
    </row>
    <row r="2404" spans="1:4" x14ac:dyDescent="0.25">
      <c r="A2404" s="1">
        <v>44148</v>
      </c>
      <c r="B2404" t="s">
        <v>514</v>
      </c>
      <c r="C2404" t="s">
        <v>741</v>
      </c>
      <c r="D2404">
        <v>197.3</v>
      </c>
    </row>
    <row r="2405" spans="1:4" x14ac:dyDescent="0.25">
      <c r="A2405" s="1">
        <v>44148</v>
      </c>
      <c r="B2405" t="s">
        <v>514</v>
      </c>
      <c r="C2405" t="s">
        <v>2007</v>
      </c>
      <c r="D2405">
        <v>147.75</v>
      </c>
    </row>
    <row r="2406" spans="1:4" x14ac:dyDescent="0.25">
      <c r="A2406" s="1">
        <v>44148</v>
      </c>
      <c r="B2406" t="s">
        <v>514</v>
      </c>
      <c r="C2406" t="s">
        <v>47</v>
      </c>
      <c r="D2406">
        <v>185.95</v>
      </c>
    </row>
    <row r="2407" spans="1:4" x14ac:dyDescent="0.25">
      <c r="A2407" s="1">
        <v>44148</v>
      </c>
      <c r="B2407" t="s">
        <v>514</v>
      </c>
      <c r="C2407" t="s">
        <v>2008</v>
      </c>
      <c r="D2407">
        <v>50</v>
      </c>
    </row>
    <row r="2408" spans="1:4" x14ac:dyDescent="0.25">
      <c r="C2408" t="s">
        <v>2009</v>
      </c>
    </row>
    <row r="2409" spans="1:4" x14ac:dyDescent="0.25">
      <c r="A2409" s="1">
        <v>44148</v>
      </c>
      <c r="B2409" t="s">
        <v>514</v>
      </c>
      <c r="C2409" t="s">
        <v>2010</v>
      </c>
      <c r="D2409">
        <v>471.25</v>
      </c>
    </row>
    <row r="2410" spans="1:4" x14ac:dyDescent="0.25">
      <c r="C2410" t="s">
        <v>2011</v>
      </c>
    </row>
    <row r="2411" spans="1:4" x14ac:dyDescent="0.25">
      <c r="A2411" s="1">
        <v>44148</v>
      </c>
      <c r="B2411" t="s">
        <v>514</v>
      </c>
      <c r="C2411" t="s">
        <v>2012</v>
      </c>
      <c r="D2411">
        <v>289.89</v>
      </c>
    </row>
    <row r="2412" spans="1:4" x14ac:dyDescent="0.25">
      <c r="A2412" s="1">
        <v>44153</v>
      </c>
      <c r="B2412" t="s">
        <v>585</v>
      </c>
      <c r="C2412" t="s">
        <v>2013</v>
      </c>
      <c r="D2412">
        <v>24</v>
      </c>
    </row>
    <row r="2413" spans="1:4" x14ac:dyDescent="0.25">
      <c r="A2413" s="1">
        <v>44153</v>
      </c>
      <c r="B2413" t="s">
        <v>2014</v>
      </c>
      <c r="C2413" t="s">
        <v>2015</v>
      </c>
      <c r="D2413" s="2">
        <v>4879.97</v>
      </c>
    </row>
    <row r="2414" spans="1:4" x14ac:dyDescent="0.25">
      <c r="C2414" t="e">
        <f>- KPSF GRANT LIBRARY</f>
        <v>#NAME?</v>
      </c>
    </row>
    <row r="2415" spans="1:4" x14ac:dyDescent="0.25">
      <c r="A2415" s="1">
        <v>44153</v>
      </c>
      <c r="B2415" t="s">
        <v>2016</v>
      </c>
      <c r="C2415" t="s">
        <v>2017</v>
      </c>
      <c r="D2415">
        <v>468.7</v>
      </c>
    </row>
    <row r="2416" spans="1:4" x14ac:dyDescent="0.25">
      <c r="A2416" s="1">
        <v>44153</v>
      </c>
      <c r="B2416" t="s">
        <v>2018</v>
      </c>
      <c r="C2416" t="s">
        <v>2019</v>
      </c>
      <c r="D2416">
        <v>86.95</v>
      </c>
    </row>
    <row r="2417" spans="1:4" x14ac:dyDescent="0.25">
      <c r="C2417" t="s">
        <v>2020</v>
      </c>
    </row>
    <row r="2418" spans="1:4" x14ac:dyDescent="0.25">
      <c r="C2418" t="s">
        <v>2021</v>
      </c>
    </row>
    <row r="2419" spans="1:4" x14ac:dyDescent="0.25">
      <c r="A2419" s="1">
        <v>44153</v>
      </c>
      <c r="B2419" t="s">
        <v>528</v>
      </c>
      <c r="C2419" t="s">
        <v>70</v>
      </c>
      <c r="D2419" s="2">
        <v>8314</v>
      </c>
    </row>
    <row r="2420" spans="1:4" x14ac:dyDescent="0.25">
      <c r="A2420" s="1">
        <v>44153</v>
      </c>
      <c r="B2420" t="s">
        <v>528</v>
      </c>
      <c r="C2420" t="s">
        <v>70</v>
      </c>
      <c r="D2420" s="2">
        <v>5000</v>
      </c>
    </row>
    <row r="2421" spans="1:4" x14ac:dyDescent="0.25">
      <c r="A2421" s="1">
        <v>44153</v>
      </c>
      <c r="B2421" t="s">
        <v>894</v>
      </c>
      <c r="C2421" t="s">
        <v>2022</v>
      </c>
      <c r="D2421">
        <v>48.25</v>
      </c>
    </row>
    <row r="2422" spans="1:4" x14ac:dyDescent="0.25">
      <c r="C2422" t="s">
        <v>2023</v>
      </c>
    </row>
    <row r="2423" spans="1:4" x14ac:dyDescent="0.25">
      <c r="A2423" s="1">
        <v>44153</v>
      </c>
      <c r="B2423" t="s">
        <v>6</v>
      </c>
      <c r="C2423" t="s">
        <v>2024</v>
      </c>
      <c r="D2423">
        <v>5.99</v>
      </c>
    </row>
    <row r="2424" spans="1:4" x14ac:dyDescent="0.25">
      <c r="A2424" s="1">
        <v>44153</v>
      </c>
      <c r="B2424" t="s">
        <v>6</v>
      </c>
      <c r="C2424" t="s">
        <v>2025</v>
      </c>
      <c r="D2424">
        <v>224.86</v>
      </c>
    </row>
    <row r="2425" spans="1:4" x14ac:dyDescent="0.25">
      <c r="A2425" s="1">
        <v>44153</v>
      </c>
      <c r="B2425" t="s">
        <v>186</v>
      </c>
      <c r="C2425" t="s">
        <v>2026</v>
      </c>
      <c r="D2425" s="2">
        <v>2000</v>
      </c>
    </row>
    <row r="2426" spans="1:4" x14ac:dyDescent="0.25">
      <c r="C2426" t="s">
        <v>1884</v>
      </c>
    </row>
    <row r="2427" spans="1:4" x14ac:dyDescent="0.25">
      <c r="C2427" t="s">
        <v>2027</v>
      </c>
    </row>
    <row r="2428" spans="1:4" x14ac:dyDescent="0.25">
      <c r="A2428" s="1">
        <v>44153</v>
      </c>
      <c r="B2428" t="s">
        <v>2028</v>
      </c>
      <c r="C2428" t="s">
        <v>2029</v>
      </c>
      <c r="D2428" s="2">
        <v>1560</v>
      </c>
    </row>
    <row r="2429" spans="1:4" x14ac:dyDescent="0.25">
      <c r="C2429" t="s">
        <v>2030</v>
      </c>
    </row>
    <row r="2430" spans="1:4" x14ac:dyDescent="0.25">
      <c r="C2430" t="s">
        <v>2031</v>
      </c>
    </row>
    <row r="2431" spans="1:4" x14ac:dyDescent="0.25">
      <c r="C2431" t="s">
        <v>2032</v>
      </c>
    </row>
    <row r="2432" spans="1:4" x14ac:dyDescent="0.25">
      <c r="A2432" s="1">
        <v>44153</v>
      </c>
      <c r="B2432" t="s">
        <v>121</v>
      </c>
      <c r="C2432" t="s">
        <v>70</v>
      </c>
      <c r="D2432">
        <v>28</v>
      </c>
    </row>
    <row r="2433" spans="1:4" x14ac:dyDescent="0.25">
      <c r="A2433" s="1">
        <v>44153</v>
      </c>
      <c r="B2433" t="s">
        <v>1114</v>
      </c>
      <c r="C2433" t="s">
        <v>2033</v>
      </c>
      <c r="D2433">
        <v>940</v>
      </c>
    </row>
    <row r="2434" spans="1:4" x14ac:dyDescent="0.25">
      <c r="A2434" s="1">
        <v>44153</v>
      </c>
      <c r="B2434" t="s">
        <v>740</v>
      </c>
      <c r="C2434" t="s">
        <v>2034</v>
      </c>
      <c r="D2434">
        <v>503</v>
      </c>
    </row>
    <row r="2435" spans="1:4" x14ac:dyDescent="0.25">
      <c r="A2435" s="1">
        <v>44153</v>
      </c>
      <c r="B2435" t="s">
        <v>21</v>
      </c>
      <c r="C2435" t="s">
        <v>2035</v>
      </c>
      <c r="D2435">
        <v>220</v>
      </c>
    </row>
    <row r="2436" spans="1:4" x14ac:dyDescent="0.25">
      <c r="C2436" t="s">
        <v>2036</v>
      </c>
    </row>
    <row r="2437" spans="1:4" x14ac:dyDescent="0.25">
      <c r="C2437" t="s">
        <v>2037</v>
      </c>
    </row>
    <row r="2438" spans="1:4" x14ac:dyDescent="0.25">
      <c r="C2438">
        <v>2020</v>
      </c>
    </row>
    <row r="2439" spans="1:4" x14ac:dyDescent="0.25">
      <c r="A2439" s="1">
        <v>44153</v>
      </c>
      <c r="B2439" t="s">
        <v>125</v>
      </c>
      <c r="C2439" t="s">
        <v>2038</v>
      </c>
      <c r="D2439" s="2">
        <v>6758.3</v>
      </c>
    </row>
    <row r="2440" spans="1:4" x14ac:dyDescent="0.25">
      <c r="C2440" t="s">
        <v>1124</v>
      </c>
    </row>
    <row r="2441" spans="1:4" x14ac:dyDescent="0.25">
      <c r="C2441" t="s">
        <v>1125</v>
      </c>
    </row>
    <row r="2442" spans="1:4" x14ac:dyDescent="0.25">
      <c r="C2442" t="s">
        <v>1126</v>
      </c>
    </row>
    <row r="2443" spans="1:4" x14ac:dyDescent="0.25">
      <c r="C2443" t="s">
        <v>1127</v>
      </c>
    </row>
    <row r="2444" spans="1:4" x14ac:dyDescent="0.25">
      <c r="A2444" s="1">
        <v>44153</v>
      </c>
      <c r="B2444" t="s">
        <v>125</v>
      </c>
      <c r="C2444" t="s">
        <v>1225</v>
      </c>
      <c r="D2444" s="2">
        <v>1264.45</v>
      </c>
    </row>
    <row r="2445" spans="1:4" x14ac:dyDescent="0.25">
      <c r="C2445" t="s">
        <v>2039</v>
      </c>
    </row>
    <row r="2446" spans="1:4" x14ac:dyDescent="0.25">
      <c r="A2446" s="1">
        <v>44153</v>
      </c>
      <c r="B2446" t="s">
        <v>2040</v>
      </c>
      <c r="C2446" t="s">
        <v>47</v>
      </c>
      <c r="D2446">
        <v>329.95</v>
      </c>
    </row>
    <row r="2447" spans="1:4" x14ac:dyDescent="0.25">
      <c r="A2447" s="1">
        <v>44153</v>
      </c>
      <c r="B2447" t="s">
        <v>2041</v>
      </c>
      <c r="C2447" t="s">
        <v>2042</v>
      </c>
      <c r="D2447" s="2">
        <v>3321</v>
      </c>
    </row>
    <row r="2448" spans="1:4" x14ac:dyDescent="0.25">
      <c r="C2448" t="s">
        <v>2043</v>
      </c>
    </row>
    <row r="2449" spans="1:4" x14ac:dyDescent="0.25">
      <c r="A2449" s="1">
        <v>44153</v>
      </c>
      <c r="B2449" t="s">
        <v>1229</v>
      </c>
      <c r="C2449" t="s">
        <v>2044</v>
      </c>
      <c r="D2449" s="2">
        <v>1329.81</v>
      </c>
    </row>
    <row r="2450" spans="1:4" x14ac:dyDescent="0.25">
      <c r="A2450" s="1">
        <v>44153</v>
      </c>
      <c r="B2450" t="s">
        <v>2045</v>
      </c>
      <c r="C2450" t="s">
        <v>2046</v>
      </c>
      <c r="D2450" s="2">
        <v>1530</v>
      </c>
    </row>
    <row r="2451" spans="1:4" x14ac:dyDescent="0.25">
      <c r="C2451" t="s">
        <v>2047</v>
      </c>
    </row>
    <row r="2452" spans="1:4" x14ac:dyDescent="0.25">
      <c r="C2452" t="s">
        <v>2048</v>
      </c>
    </row>
    <row r="2453" spans="1:4" x14ac:dyDescent="0.25">
      <c r="A2453" s="1">
        <v>44153</v>
      </c>
      <c r="B2453" t="s">
        <v>2049</v>
      </c>
      <c r="C2453" t="s">
        <v>2050</v>
      </c>
      <c r="D2453" s="2">
        <v>8509.2000000000007</v>
      </c>
    </row>
    <row r="2454" spans="1:4" x14ac:dyDescent="0.25">
      <c r="C2454" t="s">
        <v>2051</v>
      </c>
    </row>
    <row r="2455" spans="1:4" x14ac:dyDescent="0.25">
      <c r="C2455" t="s">
        <v>2052</v>
      </c>
    </row>
    <row r="2456" spans="1:4" x14ac:dyDescent="0.25">
      <c r="C2456" t="s">
        <v>2053</v>
      </c>
    </row>
    <row r="2457" spans="1:4" x14ac:dyDescent="0.25">
      <c r="A2457" s="1">
        <v>44153</v>
      </c>
      <c r="B2457" t="s">
        <v>2049</v>
      </c>
      <c r="C2457" t="s">
        <v>2054</v>
      </c>
      <c r="D2457" s="2">
        <v>2500</v>
      </c>
    </row>
    <row r="2458" spans="1:4" x14ac:dyDescent="0.25">
      <c r="C2458" t="s">
        <v>2055</v>
      </c>
    </row>
    <row r="2459" spans="1:4" x14ac:dyDescent="0.25">
      <c r="A2459" s="1">
        <v>44153</v>
      </c>
      <c r="B2459" t="s">
        <v>33</v>
      </c>
      <c r="C2459" t="s">
        <v>1551</v>
      </c>
      <c r="D2459">
        <v>110</v>
      </c>
    </row>
    <row r="2460" spans="1:4" x14ac:dyDescent="0.25">
      <c r="C2460" t="s">
        <v>1552</v>
      </c>
    </row>
    <row r="2461" spans="1:4" x14ac:dyDescent="0.25">
      <c r="A2461" s="1">
        <v>44153</v>
      </c>
      <c r="B2461" t="s">
        <v>33</v>
      </c>
      <c r="C2461" t="s">
        <v>2056</v>
      </c>
      <c r="D2461">
        <v>100</v>
      </c>
    </row>
    <row r="2462" spans="1:4" x14ac:dyDescent="0.25">
      <c r="A2462" s="1">
        <v>44153</v>
      </c>
      <c r="B2462" t="s">
        <v>33</v>
      </c>
      <c r="C2462" t="s">
        <v>2057</v>
      </c>
      <c r="D2462">
        <v>100</v>
      </c>
    </row>
    <row r="2463" spans="1:4" x14ac:dyDescent="0.25">
      <c r="A2463" s="1">
        <v>44153</v>
      </c>
      <c r="B2463" t="s">
        <v>33</v>
      </c>
      <c r="C2463" t="s">
        <v>2058</v>
      </c>
      <c r="D2463">
        <v>100</v>
      </c>
    </row>
    <row r="2464" spans="1:4" x14ac:dyDescent="0.25">
      <c r="A2464" s="1">
        <v>44153</v>
      </c>
      <c r="B2464" t="s">
        <v>33</v>
      </c>
      <c r="C2464" t="s">
        <v>2059</v>
      </c>
      <c r="D2464">
        <v>100</v>
      </c>
    </row>
    <row r="2465" spans="1:4" x14ac:dyDescent="0.25">
      <c r="A2465" s="1">
        <v>44153</v>
      </c>
      <c r="B2465" t="s">
        <v>33</v>
      </c>
      <c r="C2465" t="s">
        <v>2060</v>
      </c>
      <c r="D2465">
        <v>100</v>
      </c>
    </row>
    <row r="2466" spans="1:4" x14ac:dyDescent="0.25">
      <c r="A2466" s="1">
        <v>44153</v>
      </c>
      <c r="B2466" t="s">
        <v>33</v>
      </c>
      <c r="C2466" t="s">
        <v>2061</v>
      </c>
      <c r="D2466">
        <v>100</v>
      </c>
    </row>
    <row r="2467" spans="1:4" x14ac:dyDescent="0.25">
      <c r="A2467" s="1">
        <v>44153</v>
      </c>
      <c r="B2467" t="s">
        <v>33</v>
      </c>
      <c r="C2467" t="s">
        <v>2062</v>
      </c>
      <c r="D2467">
        <v>50</v>
      </c>
    </row>
    <row r="2468" spans="1:4" x14ac:dyDescent="0.25">
      <c r="C2468" t="s">
        <v>2063</v>
      </c>
    </row>
    <row r="2469" spans="1:4" x14ac:dyDescent="0.25">
      <c r="A2469" s="1">
        <v>44153</v>
      </c>
      <c r="B2469" t="s">
        <v>33</v>
      </c>
      <c r="C2469" t="s">
        <v>2064</v>
      </c>
      <c r="D2469">
        <v>50</v>
      </c>
    </row>
    <row r="2470" spans="1:4" x14ac:dyDescent="0.25">
      <c r="C2470" t="s">
        <v>2065</v>
      </c>
    </row>
    <row r="2471" spans="1:4" x14ac:dyDescent="0.25">
      <c r="C2471" t="s">
        <v>2066</v>
      </c>
    </row>
    <row r="2472" spans="1:4" x14ac:dyDescent="0.25">
      <c r="A2472" s="1">
        <v>44153</v>
      </c>
      <c r="B2472" t="s">
        <v>33</v>
      </c>
      <c r="C2472" t="s">
        <v>2064</v>
      </c>
      <c r="D2472">
        <v>75</v>
      </c>
    </row>
    <row r="2473" spans="1:4" x14ac:dyDescent="0.25">
      <c r="C2473" t="s">
        <v>2065</v>
      </c>
    </row>
    <row r="2474" spans="1:4" x14ac:dyDescent="0.25">
      <c r="C2474" t="s">
        <v>2066</v>
      </c>
    </row>
    <row r="2475" spans="1:4" x14ac:dyDescent="0.25">
      <c r="A2475" s="1">
        <v>44153</v>
      </c>
      <c r="B2475" t="s">
        <v>2067</v>
      </c>
      <c r="C2475" t="s">
        <v>47</v>
      </c>
      <c r="D2475">
        <v>806.76</v>
      </c>
    </row>
    <row r="2476" spans="1:4" x14ac:dyDescent="0.25">
      <c r="A2476" s="1">
        <v>44153</v>
      </c>
      <c r="B2476" t="s">
        <v>2068</v>
      </c>
      <c r="C2476" t="s">
        <v>2069</v>
      </c>
      <c r="D2476">
        <v>235</v>
      </c>
    </row>
    <row r="2477" spans="1:4" x14ac:dyDescent="0.25">
      <c r="A2477" s="1">
        <v>44153</v>
      </c>
      <c r="B2477" t="s">
        <v>2070</v>
      </c>
      <c r="C2477" t="s">
        <v>2071</v>
      </c>
      <c r="D2477">
        <v>12.95</v>
      </c>
    </row>
    <row r="2478" spans="1:4" x14ac:dyDescent="0.25">
      <c r="C2478" t="s">
        <v>2072</v>
      </c>
    </row>
    <row r="2479" spans="1:4" x14ac:dyDescent="0.25">
      <c r="A2479" s="1">
        <v>44153</v>
      </c>
      <c r="B2479" t="s">
        <v>644</v>
      </c>
      <c r="C2479" t="s">
        <v>2073</v>
      </c>
      <c r="D2479">
        <v>650</v>
      </c>
    </row>
    <row r="2480" spans="1:4" x14ac:dyDescent="0.25">
      <c r="C2480" t="s">
        <v>2074</v>
      </c>
    </row>
    <row r="2481" spans="1:4" x14ac:dyDescent="0.25">
      <c r="C2481" t="s">
        <v>2075</v>
      </c>
    </row>
    <row r="2482" spans="1:4" x14ac:dyDescent="0.25">
      <c r="A2482" s="1">
        <v>44153</v>
      </c>
      <c r="B2482" t="s">
        <v>143</v>
      </c>
      <c r="C2482" t="s">
        <v>2076</v>
      </c>
      <c r="D2482">
        <v>99.41</v>
      </c>
    </row>
    <row r="2483" spans="1:4" x14ac:dyDescent="0.25">
      <c r="A2483" s="1">
        <v>44153</v>
      </c>
      <c r="B2483" t="s">
        <v>46</v>
      </c>
      <c r="C2483" t="s">
        <v>47</v>
      </c>
      <c r="D2483">
        <v>751</v>
      </c>
    </row>
    <row r="2484" spans="1:4" x14ac:dyDescent="0.25">
      <c r="A2484" s="1">
        <v>44153</v>
      </c>
      <c r="B2484" t="s">
        <v>46</v>
      </c>
      <c r="C2484" t="s">
        <v>2077</v>
      </c>
      <c r="D2484">
        <v>113.34</v>
      </c>
    </row>
    <row r="2485" spans="1:4" x14ac:dyDescent="0.25">
      <c r="A2485" s="1">
        <v>44153</v>
      </c>
      <c r="B2485" t="s">
        <v>46</v>
      </c>
      <c r="C2485" t="s">
        <v>47</v>
      </c>
      <c r="D2485">
        <v>211.84</v>
      </c>
    </row>
    <row r="2486" spans="1:4" x14ac:dyDescent="0.25">
      <c r="A2486" s="1">
        <v>44153</v>
      </c>
      <c r="B2486" t="s">
        <v>2078</v>
      </c>
      <c r="C2486" t="s">
        <v>2079</v>
      </c>
      <c r="D2486">
        <v>43.89</v>
      </c>
    </row>
    <row r="2487" spans="1:4" x14ac:dyDescent="0.25">
      <c r="C2487" t="s">
        <v>2080</v>
      </c>
    </row>
    <row r="2488" spans="1:4" x14ac:dyDescent="0.25">
      <c r="A2488" s="1">
        <v>44153</v>
      </c>
      <c r="B2488" t="s">
        <v>770</v>
      </c>
      <c r="C2488" t="s">
        <v>2081</v>
      </c>
      <c r="D2488">
        <v>200</v>
      </c>
    </row>
    <row r="2489" spans="1:4" x14ac:dyDescent="0.25">
      <c r="C2489" t="s">
        <v>2082</v>
      </c>
    </row>
    <row r="2490" spans="1:4" x14ac:dyDescent="0.25">
      <c r="C2490" s="1">
        <v>44148</v>
      </c>
    </row>
    <row r="2491" spans="1:4" x14ac:dyDescent="0.25">
      <c r="A2491" s="1">
        <v>44153</v>
      </c>
      <c r="B2491" t="s">
        <v>1135</v>
      </c>
      <c r="C2491" t="s">
        <v>2083</v>
      </c>
      <c r="D2491">
        <v>200</v>
      </c>
    </row>
    <row r="2492" spans="1:4" x14ac:dyDescent="0.25">
      <c r="C2492" t="s">
        <v>2082</v>
      </c>
    </row>
    <row r="2493" spans="1:4" x14ac:dyDescent="0.25">
      <c r="C2493" s="1">
        <v>44148</v>
      </c>
    </row>
    <row r="2494" spans="1:4" x14ac:dyDescent="0.25">
      <c r="A2494" s="1">
        <v>44153</v>
      </c>
      <c r="B2494" t="s">
        <v>1553</v>
      </c>
      <c r="C2494" t="s">
        <v>2084</v>
      </c>
      <c r="D2494">
        <v>278.3</v>
      </c>
    </row>
    <row r="2495" spans="1:4" x14ac:dyDescent="0.25">
      <c r="A2495" s="1">
        <v>44153</v>
      </c>
      <c r="B2495" t="s">
        <v>145</v>
      </c>
      <c r="C2495" t="s">
        <v>47</v>
      </c>
      <c r="D2495">
        <v>46</v>
      </c>
    </row>
    <row r="2496" spans="1:4" x14ac:dyDescent="0.25">
      <c r="A2496" s="1">
        <v>44153</v>
      </c>
      <c r="B2496" t="s">
        <v>223</v>
      </c>
      <c r="C2496" t="s">
        <v>107</v>
      </c>
      <c r="D2496">
        <v>200</v>
      </c>
    </row>
    <row r="2497" spans="1:4" x14ac:dyDescent="0.25">
      <c r="A2497" s="1">
        <v>44153</v>
      </c>
      <c r="B2497" t="s">
        <v>223</v>
      </c>
      <c r="C2497" t="s">
        <v>320</v>
      </c>
      <c r="D2497">
        <v>100</v>
      </c>
    </row>
    <row r="2498" spans="1:4" x14ac:dyDescent="0.25">
      <c r="C2498" t="s">
        <v>1022</v>
      </c>
    </row>
    <row r="2499" spans="1:4" x14ac:dyDescent="0.25">
      <c r="A2499" s="1">
        <v>44153</v>
      </c>
      <c r="B2499" t="s">
        <v>223</v>
      </c>
      <c r="C2499" t="s">
        <v>1245</v>
      </c>
      <c r="D2499">
        <v>250</v>
      </c>
    </row>
    <row r="2500" spans="1:4" x14ac:dyDescent="0.25">
      <c r="A2500" s="1">
        <v>44153</v>
      </c>
      <c r="B2500" t="s">
        <v>223</v>
      </c>
      <c r="C2500" t="s">
        <v>1020</v>
      </c>
      <c r="D2500">
        <v>200</v>
      </c>
    </row>
    <row r="2501" spans="1:4" x14ac:dyDescent="0.25">
      <c r="A2501" s="1">
        <v>44153</v>
      </c>
      <c r="B2501" t="s">
        <v>2085</v>
      </c>
      <c r="C2501" t="s">
        <v>2086</v>
      </c>
      <c r="D2501">
        <v>126.66</v>
      </c>
    </row>
    <row r="2502" spans="1:4" x14ac:dyDescent="0.25">
      <c r="A2502" s="1">
        <v>44153</v>
      </c>
      <c r="B2502" t="s">
        <v>2087</v>
      </c>
      <c r="C2502" t="s">
        <v>2088</v>
      </c>
      <c r="D2502" s="2">
        <v>2908.47</v>
      </c>
    </row>
    <row r="2503" spans="1:4" x14ac:dyDescent="0.25">
      <c r="A2503" s="1">
        <v>44153</v>
      </c>
      <c r="B2503" t="s">
        <v>233</v>
      </c>
      <c r="C2503" t="s">
        <v>2089</v>
      </c>
      <c r="D2503">
        <v>40</v>
      </c>
    </row>
    <row r="2504" spans="1:4" x14ac:dyDescent="0.25">
      <c r="C2504" t="s">
        <v>2090</v>
      </c>
    </row>
    <row r="2505" spans="1:4" x14ac:dyDescent="0.25">
      <c r="C2505" t="s">
        <v>2091</v>
      </c>
    </row>
    <row r="2506" spans="1:4" x14ac:dyDescent="0.25">
      <c r="A2506" s="1">
        <v>44153</v>
      </c>
      <c r="B2506" t="s">
        <v>233</v>
      </c>
      <c r="C2506" t="s">
        <v>2089</v>
      </c>
      <c r="D2506">
        <v>340</v>
      </c>
    </row>
    <row r="2507" spans="1:4" x14ac:dyDescent="0.25">
      <c r="C2507" t="s">
        <v>2090</v>
      </c>
    </row>
    <row r="2508" spans="1:4" x14ac:dyDescent="0.25">
      <c r="C2508" t="s">
        <v>2091</v>
      </c>
    </row>
    <row r="2509" spans="1:4" x14ac:dyDescent="0.25">
      <c r="A2509" s="1">
        <v>44153</v>
      </c>
      <c r="B2509" t="s">
        <v>2092</v>
      </c>
      <c r="C2509" t="s">
        <v>2093</v>
      </c>
      <c r="D2509">
        <v>40</v>
      </c>
    </row>
    <row r="2510" spans="1:4" x14ac:dyDescent="0.25">
      <c r="A2510" s="1">
        <v>44153</v>
      </c>
      <c r="B2510" t="s">
        <v>2094</v>
      </c>
      <c r="C2510" t="s">
        <v>2095</v>
      </c>
      <c r="D2510">
        <v>330</v>
      </c>
    </row>
    <row r="2511" spans="1:4" x14ac:dyDescent="0.25">
      <c r="A2511" s="1">
        <v>44153</v>
      </c>
      <c r="B2511" t="s">
        <v>982</v>
      </c>
      <c r="C2511" t="s">
        <v>2096</v>
      </c>
      <c r="D2511">
        <v>550</v>
      </c>
    </row>
    <row r="2512" spans="1:4" x14ac:dyDescent="0.25">
      <c r="A2512" s="1">
        <v>44153</v>
      </c>
      <c r="B2512" t="s">
        <v>984</v>
      </c>
      <c r="C2512" t="s">
        <v>280</v>
      </c>
      <c r="D2512">
        <v>111.21</v>
      </c>
    </row>
    <row r="2513" spans="1:4" x14ac:dyDescent="0.25">
      <c r="A2513" s="1">
        <v>44153</v>
      </c>
      <c r="B2513" t="s">
        <v>56</v>
      </c>
      <c r="C2513" t="s">
        <v>47</v>
      </c>
      <c r="D2513" s="2">
        <v>1587.6</v>
      </c>
    </row>
    <row r="2514" spans="1:4" x14ac:dyDescent="0.25">
      <c r="A2514" s="1">
        <v>44153</v>
      </c>
      <c r="B2514" t="s">
        <v>661</v>
      </c>
      <c r="C2514" t="s">
        <v>2073</v>
      </c>
      <c r="D2514">
        <v>650</v>
      </c>
    </row>
    <row r="2515" spans="1:4" x14ac:dyDescent="0.25">
      <c r="C2515" t="s">
        <v>2097</v>
      </c>
    </row>
    <row r="2516" spans="1:4" x14ac:dyDescent="0.25">
      <c r="C2516" t="s">
        <v>2098</v>
      </c>
    </row>
    <row r="2517" spans="1:4" x14ac:dyDescent="0.25">
      <c r="A2517" s="1">
        <v>44153</v>
      </c>
      <c r="B2517" t="s">
        <v>2099</v>
      </c>
      <c r="C2517" t="s">
        <v>2100</v>
      </c>
      <c r="D2517">
        <v>75</v>
      </c>
    </row>
    <row r="2518" spans="1:4" x14ac:dyDescent="0.25">
      <c r="A2518" s="1">
        <v>44153</v>
      </c>
      <c r="B2518" t="s">
        <v>241</v>
      </c>
      <c r="C2518" t="s">
        <v>2101</v>
      </c>
      <c r="D2518">
        <v>275</v>
      </c>
    </row>
    <row r="2519" spans="1:4" x14ac:dyDescent="0.25">
      <c r="C2519" t="s">
        <v>2102</v>
      </c>
    </row>
    <row r="2520" spans="1:4" x14ac:dyDescent="0.25">
      <c r="C2520" t="s">
        <v>2103</v>
      </c>
    </row>
    <row r="2521" spans="1:4" x14ac:dyDescent="0.25">
      <c r="A2521" s="1">
        <v>44153</v>
      </c>
      <c r="B2521" t="s">
        <v>2104</v>
      </c>
      <c r="C2521" t="s">
        <v>2093</v>
      </c>
      <c r="D2521">
        <v>160</v>
      </c>
    </row>
    <row r="2522" spans="1:4" x14ac:dyDescent="0.25">
      <c r="A2522" s="1">
        <v>44153</v>
      </c>
      <c r="B2522" t="s">
        <v>2105</v>
      </c>
      <c r="C2522" t="s">
        <v>2106</v>
      </c>
      <c r="D2522">
        <v>280</v>
      </c>
    </row>
    <row r="2523" spans="1:4" x14ac:dyDescent="0.25">
      <c r="C2523" t="s">
        <v>2107</v>
      </c>
    </row>
    <row r="2524" spans="1:4" x14ac:dyDescent="0.25">
      <c r="C2524" t="s">
        <v>2108</v>
      </c>
    </row>
    <row r="2525" spans="1:4" x14ac:dyDescent="0.25">
      <c r="A2525" s="1">
        <v>44153</v>
      </c>
      <c r="B2525" t="s">
        <v>2109</v>
      </c>
      <c r="C2525" t="s">
        <v>2110</v>
      </c>
      <c r="D2525">
        <v>684</v>
      </c>
    </row>
    <row r="2526" spans="1:4" x14ac:dyDescent="0.25">
      <c r="A2526" s="1">
        <v>44153</v>
      </c>
      <c r="B2526" t="s">
        <v>2111</v>
      </c>
      <c r="C2526" t="s">
        <v>2112</v>
      </c>
      <c r="D2526">
        <v>110.74</v>
      </c>
    </row>
    <row r="2527" spans="1:4" x14ac:dyDescent="0.25">
      <c r="C2527" t="s">
        <v>2113</v>
      </c>
    </row>
    <row r="2528" spans="1:4" x14ac:dyDescent="0.25">
      <c r="C2528" t="s">
        <v>768</v>
      </c>
    </row>
    <row r="2529" spans="1:4" x14ac:dyDescent="0.25">
      <c r="A2529" s="1">
        <v>44153</v>
      </c>
      <c r="B2529" t="s">
        <v>2114</v>
      </c>
      <c r="C2529" t="s">
        <v>1245</v>
      </c>
      <c r="D2529">
        <v>57.21</v>
      </c>
    </row>
    <row r="2530" spans="1:4" x14ac:dyDescent="0.25">
      <c r="A2530" s="1">
        <v>44153</v>
      </c>
      <c r="B2530" t="s">
        <v>2115</v>
      </c>
      <c r="C2530" t="s">
        <v>2116</v>
      </c>
      <c r="D2530" s="2">
        <v>2000</v>
      </c>
    </row>
    <row r="2531" spans="1:4" x14ac:dyDescent="0.25">
      <c r="C2531" t="s">
        <v>2117</v>
      </c>
    </row>
    <row r="2532" spans="1:4" x14ac:dyDescent="0.25">
      <c r="A2532" s="1">
        <v>44153</v>
      </c>
      <c r="B2532" t="s">
        <v>71</v>
      </c>
      <c r="C2532" t="s">
        <v>320</v>
      </c>
      <c r="D2532">
        <v>182.53</v>
      </c>
    </row>
    <row r="2533" spans="1:4" x14ac:dyDescent="0.25">
      <c r="C2533" t="e">
        <f>- RILEY</f>
        <v>#NAME?</v>
      </c>
    </row>
    <row r="2534" spans="1:4" x14ac:dyDescent="0.25">
      <c r="A2534" s="1">
        <v>44153</v>
      </c>
      <c r="B2534" t="s">
        <v>71</v>
      </c>
      <c r="C2534" t="s">
        <v>320</v>
      </c>
      <c r="D2534">
        <v>32.29</v>
      </c>
    </row>
    <row r="2535" spans="1:4" x14ac:dyDescent="0.25">
      <c r="C2535" t="e">
        <f>- RILEY</f>
        <v>#NAME?</v>
      </c>
    </row>
    <row r="2536" spans="1:4" x14ac:dyDescent="0.25">
      <c r="A2536" s="1">
        <v>44153</v>
      </c>
      <c r="B2536" t="s">
        <v>71</v>
      </c>
      <c r="C2536" t="s">
        <v>219</v>
      </c>
      <c r="D2536">
        <v>23.39</v>
      </c>
    </row>
    <row r="2537" spans="1:4" x14ac:dyDescent="0.25">
      <c r="A2537" s="1">
        <v>44153</v>
      </c>
      <c r="B2537" t="s">
        <v>71</v>
      </c>
      <c r="C2537" t="s">
        <v>219</v>
      </c>
      <c r="D2537">
        <v>106.15</v>
      </c>
    </row>
    <row r="2538" spans="1:4" x14ac:dyDescent="0.25">
      <c r="A2538" s="1">
        <v>44153</v>
      </c>
      <c r="B2538" t="s">
        <v>71</v>
      </c>
      <c r="C2538" t="s">
        <v>517</v>
      </c>
      <c r="D2538">
        <v>10.62</v>
      </c>
    </row>
    <row r="2539" spans="1:4" x14ac:dyDescent="0.25">
      <c r="A2539" s="1">
        <v>44153</v>
      </c>
      <c r="B2539" t="s">
        <v>71</v>
      </c>
      <c r="C2539" t="s">
        <v>517</v>
      </c>
      <c r="D2539">
        <v>22.94</v>
      </c>
    </row>
    <row r="2540" spans="1:4" x14ac:dyDescent="0.25">
      <c r="A2540" s="1">
        <v>44153</v>
      </c>
      <c r="B2540" t="s">
        <v>71</v>
      </c>
      <c r="C2540" t="s">
        <v>320</v>
      </c>
      <c r="D2540">
        <v>122.39</v>
      </c>
    </row>
    <row r="2541" spans="1:4" x14ac:dyDescent="0.25">
      <c r="C2541" t="e">
        <f>- KINDER</f>
        <v>#NAME?</v>
      </c>
    </row>
    <row r="2542" spans="1:4" x14ac:dyDescent="0.25">
      <c r="A2542" s="1">
        <v>44153</v>
      </c>
      <c r="B2542" t="s">
        <v>71</v>
      </c>
      <c r="C2542" t="s">
        <v>320</v>
      </c>
      <c r="D2542">
        <v>176.39</v>
      </c>
    </row>
    <row r="2543" spans="1:4" x14ac:dyDescent="0.25">
      <c r="C2543" t="e">
        <f>- KINDER</f>
        <v>#NAME?</v>
      </c>
    </row>
    <row r="2544" spans="1:4" x14ac:dyDescent="0.25">
      <c r="A2544" s="1">
        <v>44153</v>
      </c>
      <c r="B2544" t="s">
        <v>71</v>
      </c>
      <c r="C2544" t="s">
        <v>320</v>
      </c>
      <c r="D2544">
        <v>122.39</v>
      </c>
    </row>
    <row r="2545" spans="1:4" x14ac:dyDescent="0.25">
      <c r="C2545" t="e">
        <f>- KINDER</f>
        <v>#NAME?</v>
      </c>
    </row>
    <row r="2546" spans="1:4" x14ac:dyDescent="0.25">
      <c r="A2546" s="1">
        <v>44153</v>
      </c>
      <c r="B2546" t="s">
        <v>2118</v>
      </c>
      <c r="C2546" t="s">
        <v>2119</v>
      </c>
      <c r="D2546">
        <v>400</v>
      </c>
    </row>
    <row r="2547" spans="1:4" x14ac:dyDescent="0.25">
      <c r="A2547" s="1">
        <v>44153</v>
      </c>
      <c r="B2547" t="s">
        <v>293</v>
      </c>
      <c r="C2547" t="s">
        <v>2120</v>
      </c>
      <c r="D2547">
        <v>135</v>
      </c>
    </row>
    <row r="2548" spans="1:4" x14ac:dyDescent="0.25">
      <c r="C2548" t="s">
        <v>2121</v>
      </c>
    </row>
    <row r="2549" spans="1:4" x14ac:dyDescent="0.25">
      <c r="A2549" s="1">
        <v>44153</v>
      </c>
      <c r="B2549" t="s">
        <v>293</v>
      </c>
      <c r="C2549" t="s">
        <v>2122</v>
      </c>
      <c r="D2549">
        <v>135</v>
      </c>
    </row>
    <row r="2550" spans="1:4" x14ac:dyDescent="0.25">
      <c r="C2550" t="s">
        <v>2123</v>
      </c>
    </row>
    <row r="2551" spans="1:4" x14ac:dyDescent="0.25">
      <c r="C2551" t="s">
        <v>2124</v>
      </c>
    </row>
    <row r="2552" spans="1:4" x14ac:dyDescent="0.25">
      <c r="A2552" s="1">
        <v>44153</v>
      </c>
      <c r="B2552" t="s">
        <v>2125</v>
      </c>
      <c r="C2552" t="s">
        <v>2126</v>
      </c>
      <c r="D2552">
        <v>240</v>
      </c>
    </row>
    <row r="2553" spans="1:4" x14ac:dyDescent="0.25">
      <c r="A2553" s="1">
        <v>44153</v>
      </c>
      <c r="B2553" t="s">
        <v>1961</v>
      </c>
      <c r="C2553" t="s">
        <v>2127</v>
      </c>
      <c r="D2553">
        <v>234.36</v>
      </c>
    </row>
    <row r="2554" spans="1:4" x14ac:dyDescent="0.25">
      <c r="C2554" t="s">
        <v>2128</v>
      </c>
    </row>
    <row r="2555" spans="1:4" x14ac:dyDescent="0.25">
      <c r="A2555" s="1">
        <v>44153</v>
      </c>
      <c r="B2555" t="s">
        <v>682</v>
      </c>
      <c r="C2555" t="s">
        <v>1393</v>
      </c>
      <c r="D2555">
        <v>314.37</v>
      </c>
    </row>
    <row r="2556" spans="1:4" x14ac:dyDescent="0.25">
      <c r="C2556" t="s">
        <v>2129</v>
      </c>
    </row>
    <row r="2557" spans="1:4" x14ac:dyDescent="0.25">
      <c r="C2557" t="s">
        <v>2130</v>
      </c>
    </row>
    <row r="2558" spans="1:4" x14ac:dyDescent="0.25">
      <c r="C2558" t="s">
        <v>2131</v>
      </c>
    </row>
    <row r="2559" spans="1:4" x14ac:dyDescent="0.25">
      <c r="A2559" s="1">
        <v>44153</v>
      </c>
      <c r="B2559" t="s">
        <v>2132</v>
      </c>
      <c r="C2559" t="s">
        <v>2093</v>
      </c>
      <c r="D2559">
        <v>75</v>
      </c>
    </row>
    <row r="2560" spans="1:4" x14ac:dyDescent="0.25">
      <c r="A2560" s="1">
        <v>44153</v>
      </c>
      <c r="B2560" t="s">
        <v>2133</v>
      </c>
      <c r="C2560" t="s">
        <v>2093</v>
      </c>
      <c r="D2560">
        <v>258.82</v>
      </c>
    </row>
    <row r="2561" spans="1:4" x14ac:dyDescent="0.25">
      <c r="A2561" s="1">
        <v>44153</v>
      </c>
      <c r="B2561" t="s">
        <v>2134</v>
      </c>
      <c r="C2561" t="s">
        <v>2093</v>
      </c>
      <c r="D2561">
        <v>265</v>
      </c>
    </row>
    <row r="2562" spans="1:4" x14ac:dyDescent="0.25">
      <c r="A2562" s="1">
        <v>44153</v>
      </c>
      <c r="B2562" t="s">
        <v>1178</v>
      </c>
      <c r="C2562" t="s">
        <v>321</v>
      </c>
      <c r="D2562">
        <v>192.8</v>
      </c>
    </row>
    <row r="2563" spans="1:4" x14ac:dyDescent="0.25">
      <c r="A2563" s="1">
        <v>44153</v>
      </c>
      <c r="B2563" t="s">
        <v>1178</v>
      </c>
      <c r="C2563" t="s">
        <v>1299</v>
      </c>
      <c r="D2563">
        <v>4.0199999999999996</v>
      </c>
    </row>
    <row r="2564" spans="1:4" x14ac:dyDescent="0.25">
      <c r="A2564" s="1">
        <v>44153</v>
      </c>
      <c r="B2564" t="s">
        <v>267</v>
      </c>
      <c r="C2564" t="s">
        <v>70</v>
      </c>
      <c r="D2564" s="2">
        <v>2578.5</v>
      </c>
    </row>
    <row r="2565" spans="1:4" x14ac:dyDescent="0.25">
      <c r="A2565" s="1">
        <v>44153</v>
      </c>
      <c r="B2565" t="s">
        <v>2135</v>
      </c>
      <c r="C2565" t="s">
        <v>2136</v>
      </c>
      <c r="D2565">
        <v>120</v>
      </c>
    </row>
    <row r="2566" spans="1:4" x14ac:dyDescent="0.25">
      <c r="C2566" t="s">
        <v>2137</v>
      </c>
    </row>
    <row r="2567" spans="1:4" x14ac:dyDescent="0.25">
      <c r="A2567" s="1">
        <v>44153</v>
      </c>
      <c r="B2567" t="s">
        <v>115</v>
      </c>
      <c r="C2567" t="s">
        <v>2138</v>
      </c>
      <c r="D2567" s="2">
        <v>4738.6899999999996</v>
      </c>
    </row>
    <row r="2568" spans="1:4" x14ac:dyDescent="0.25">
      <c r="A2568" s="1">
        <v>44153</v>
      </c>
      <c r="B2568" t="s">
        <v>115</v>
      </c>
      <c r="C2568" t="s">
        <v>70</v>
      </c>
      <c r="D2568" s="2">
        <v>1858</v>
      </c>
    </row>
    <row r="2569" spans="1:4" x14ac:dyDescent="0.25">
      <c r="A2569" s="1">
        <v>44153</v>
      </c>
      <c r="B2569" t="s">
        <v>102</v>
      </c>
      <c r="C2569" t="s">
        <v>2139</v>
      </c>
      <c r="D2569" s="2">
        <v>1320</v>
      </c>
    </row>
    <row r="2570" spans="1:4" x14ac:dyDescent="0.25">
      <c r="C2570" t="s">
        <v>2140</v>
      </c>
    </row>
    <row r="2571" spans="1:4" x14ac:dyDescent="0.25">
      <c r="C2571" t="s">
        <v>2141</v>
      </c>
    </row>
    <row r="2572" spans="1:4" x14ac:dyDescent="0.25">
      <c r="A2572" s="1">
        <v>44153</v>
      </c>
      <c r="B2572" t="s">
        <v>102</v>
      </c>
      <c r="C2572" t="s">
        <v>2139</v>
      </c>
      <c r="D2572" s="2">
        <v>1200</v>
      </c>
    </row>
    <row r="2573" spans="1:4" x14ac:dyDescent="0.25">
      <c r="C2573" t="s">
        <v>2142</v>
      </c>
    </row>
    <row r="2574" spans="1:4" x14ac:dyDescent="0.25">
      <c r="C2574" t="s">
        <v>2143</v>
      </c>
    </row>
    <row r="2575" spans="1:4" x14ac:dyDescent="0.25">
      <c r="C2575" t="s">
        <v>2144</v>
      </c>
    </row>
    <row r="2576" spans="1:4" x14ac:dyDescent="0.25">
      <c r="A2576" s="1">
        <v>44153</v>
      </c>
      <c r="B2576" t="s">
        <v>102</v>
      </c>
      <c r="C2576" t="s">
        <v>2145</v>
      </c>
      <c r="D2576" s="2">
        <v>1200</v>
      </c>
    </row>
    <row r="2577" spans="1:4" x14ac:dyDescent="0.25">
      <c r="C2577" t="s">
        <v>2146</v>
      </c>
    </row>
    <row r="2578" spans="1:4" x14ac:dyDescent="0.25">
      <c r="C2578" s="1">
        <v>44147</v>
      </c>
    </row>
    <row r="2579" spans="1:4" x14ac:dyDescent="0.25">
      <c r="A2579" s="1">
        <v>44153</v>
      </c>
      <c r="B2579" t="s">
        <v>2147</v>
      </c>
      <c r="C2579" t="s">
        <v>2148</v>
      </c>
      <c r="D2579">
        <v>575</v>
      </c>
    </row>
    <row r="2580" spans="1:4" x14ac:dyDescent="0.25">
      <c r="A2580" s="1">
        <v>44153</v>
      </c>
      <c r="B2580" t="s">
        <v>175</v>
      </c>
      <c r="C2580" t="s">
        <v>2149</v>
      </c>
      <c r="D2580">
        <v>152.47</v>
      </c>
    </row>
    <row r="2581" spans="1:4" x14ac:dyDescent="0.25">
      <c r="A2581" s="1">
        <v>44153</v>
      </c>
      <c r="B2581" t="s">
        <v>175</v>
      </c>
      <c r="C2581" t="s">
        <v>2149</v>
      </c>
      <c r="D2581">
        <v>429.04</v>
      </c>
    </row>
    <row r="2582" spans="1:4" x14ac:dyDescent="0.25">
      <c r="A2582" s="1">
        <v>44153</v>
      </c>
      <c r="B2582" t="s">
        <v>175</v>
      </c>
      <c r="C2582" t="s">
        <v>2149</v>
      </c>
      <c r="D2582">
        <v>390.64</v>
      </c>
    </row>
    <row r="2583" spans="1:4" x14ac:dyDescent="0.25">
      <c r="A2583" s="1">
        <v>44153</v>
      </c>
      <c r="B2583" t="s">
        <v>176</v>
      </c>
      <c r="C2583" t="s">
        <v>2076</v>
      </c>
      <c r="D2583">
        <v>758.26</v>
      </c>
    </row>
    <row r="2584" spans="1:4" x14ac:dyDescent="0.25">
      <c r="A2584" s="1">
        <v>44153</v>
      </c>
      <c r="B2584" t="s">
        <v>507</v>
      </c>
      <c r="C2584" t="s">
        <v>508</v>
      </c>
      <c r="D2584">
        <v>120</v>
      </c>
    </row>
    <row r="2585" spans="1:4" x14ac:dyDescent="0.25">
      <c r="C2585" t="s">
        <v>509</v>
      </c>
    </row>
    <row r="2586" spans="1:4" x14ac:dyDescent="0.25">
      <c r="A2586" s="1">
        <v>44153</v>
      </c>
      <c r="B2586" t="s">
        <v>1619</v>
      </c>
      <c r="C2586" t="s">
        <v>2150</v>
      </c>
      <c r="D2586">
        <v>130</v>
      </c>
    </row>
    <row r="2587" spans="1:4" x14ac:dyDescent="0.25">
      <c r="A2587" s="1">
        <v>44148</v>
      </c>
      <c r="B2587" t="s">
        <v>1476</v>
      </c>
      <c r="C2587" t="s">
        <v>969</v>
      </c>
      <c r="D2587">
        <v>114.95</v>
      </c>
    </row>
    <row r="2588" spans="1:4" x14ac:dyDescent="0.25">
      <c r="A2588" s="1">
        <v>44148</v>
      </c>
      <c r="B2588" t="s">
        <v>1476</v>
      </c>
      <c r="C2588" t="s">
        <v>2151</v>
      </c>
      <c r="D2588">
        <v>29.78</v>
      </c>
    </row>
    <row r="2589" spans="1:4" x14ac:dyDescent="0.25">
      <c r="A2589" s="1">
        <v>44148</v>
      </c>
      <c r="B2589" t="s">
        <v>1476</v>
      </c>
      <c r="C2589" t="s">
        <v>2152</v>
      </c>
      <c r="D2589">
        <v>661.52</v>
      </c>
    </row>
    <row r="2590" spans="1:4" x14ac:dyDescent="0.25">
      <c r="C2590" t="s">
        <v>2153</v>
      </c>
    </row>
    <row r="2591" spans="1:4" x14ac:dyDescent="0.25">
      <c r="C2591" t="s">
        <v>2154</v>
      </c>
    </row>
    <row r="2592" spans="1:4" x14ac:dyDescent="0.25">
      <c r="A2592" s="1">
        <v>44148</v>
      </c>
      <c r="B2592" t="s">
        <v>1476</v>
      </c>
      <c r="C2592" t="s">
        <v>2155</v>
      </c>
      <c r="D2592">
        <v>384.85</v>
      </c>
    </row>
    <row r="2593" spans="1:4" x14ac:dyDescent="0.25">
      <c r="C2593" t="s">
        <v>2156</v>
      </c>
    </row>
    <row r="2594" spans="1:4" x14ac:dyDescent="0.25">
      <c r="C2594" t="s">
        <v>1998</v>
      </c>
    </row>
    <row r="2595" spans="1:4" x14ac:dyDescent="0.25">
      <c r="A2595" s="1">
        <v>44148</v>
      </c>
      <c r="B2595" t="s">
        <v>1476</v>
      </c>
      <c r="C2595" t="s">
        <v>2157</v>
      </c>
      <c r="D2595">
        <v>85.52</v>
      </c>
    </row>
    <row r="2596" spans="1:4" x14ac:dyDescent="0.25">
      <c r="C2596" t="s">
        <v>2158</v>
      </c>
    </row>
    <row r="2597" spans="1:4" x14ac:dyDescent="0.25">
      <c r="C2597" t="s">
        <v>2159</v>
      </c>
    </row>
    <row r="2598" spans="1:4" x14ac:dyDescent="0.25">
      <c r="A2598" s="1">
        <v>44148</v>
      </c>
      <c r="B2598" t="s">
        <v>1476</v>
      </c>
      <c r="C2598" t="s">
        <v>2157</v>
      </c>
      <c r="D2598">
        <v>524.15</v>
      </c>
    </row>
    <row r="2599" spans="1:4" x14ac:dyDescent="0.25">
      <c r="C2599" t="s">
        <v>2158</v>
      </c>
    </row>
    <row r="2600" spans="1:4" x14ac:dyDescent="0.25">
      <c r="C2600" t="s">
        <v>2159</v>
      </c>
    </row>
    <row r="2601" spans="1:4" x14ac:dyDescent="0.25">
      <c r="A2601" s="1">
        <v>44148</v>
      </c>
      <c r="B2601" t="s">
        <v>1476</v>
      </c>
      <c r="C2601" t="s">
        <v>2157</v>
      </c>
      <c r="D2601">
        <v>202.16</v>
      </c>
    </row>
    <row r="2602" spans="1:4" x14ac:dyDescent="0.25">
      <c r="C2602" t="s">
        <v>2158</v>
      </c>
    </row>
    <row r="2603" spans="1:4" x14ac:dyDescent="0.25">
      <c r="C2603" t="s">
        <v>2159</v>
      </c>
    </row>
    <row r="2604" spans="1:4" x14ac:dyDescent="0.25">
      <c r="A2604" s="1">
        <v>44147</v>
      </c>
      <c r="B2604" t="s">
        <v>1444</v>
      </c>
      <c r="C2604" t="s">
        <v>325</v>
      </c>
      <c r="D2604">
        <v>55.51</v>
      </c>
    </row>
    <row r="2605" spans="1:4" x14ac:dyDescent="0.25">
      <c r="A2605" s="1">
        <v>44147</v>
      </c>
      <c r="B2605" t="s">
        <v>1444</v>
      </c>
      <c r="C2605" t="s">
        <v>325</v>
      </c>
      <c r="D2605">
        <v>97.27</v>
      </c>
    </row>
    <row r="2606" spans="1:4" x14ac:dyDescent="0.25">
      <c r="A2606" s="1">
        <v>44147</v>
      </c>
      <c r="B2606" t="s">
        <v>1444</v>
      </c>
      <c r="C2606" t="s">
        <v>1245</v>
      </c>
      <c r="D2606">
        <v>351.79</v>
      </c>
    </row>
    <row r="2607" spans="1:4" x14ac:dyDescent="0.25">
      <c r="A2607" s="1">
        <v>44147</v>
      </c>
      <c r="B2607" t="s">
        <v>1444</v>
      </c>
      <c r="C2607" t="s">
        <v>1245</v>
      </c>
      <c r="D2607">
        <v>91.14</v>
      </c>
    </row>
    <row r="2608" spans="1:4" x14ac:dyDescent="0.25">
      <c r="A2608" s="1">
        <v>44147</v>
      </c>
      <c r="B2608" t="s">
        <v>1444</v>
      </c>
      <c r="C2608" t="s">
        <v>68</v>
      </c>
      <c r="D2608">
        <v>264.3</v>
      </c>
    </row>
    <row r="2609" spans="1:4" x14ac:dyDescent="0.25">
      <c r="A2609" s="1">
        <v>44147</v>
      </c>
      <c r="B2609" t="s">
        <v>1444</v>
      </c>
      <c r="C2609" t="s">
        <v>68</v>
      </c>
      <c r="D2609">
        <v>264.3</v>
      </c>
    </row>
    <row r="2610" spans="1:4" x14ac:dyDescent="0.25">
      <c r="A2610" s="1">
        <v>44147</v>
      </c>
      <c r="B2610" t="s">
        <v>1444</v>
      </c>
      <c r="C2610" t="s">
        <v>68</v>
      </c>
      <c r="D2610">
        <v>-13.7</v>
      </c>
    </row>
    <row r="2611" spans="1:4" x14ac:dyDescent="0.25">
      <c r="A2611" s="1">
        <v>44147</v>
      </c>
      <c r="B2611" t="s">
        <v>1444</v>
      </c>
      <c r="C2611" t="s">
        <v>2160</v>
      </c>
      <c r="D2611">
        <v>12.95</v>
      </c>
    </row>
    <row r="2612" spans="1:4" x14ac:dyDescent="0.25">
      <c r="A2612" s="1">
        <v>44147</v>
      </c>
      <c r="B2612" t="s">
        <v>1444</v>
      </c>
      <c r="C2612" t="s">
        <v>68</v>
      </c>
      <c r="D2612">
        <v>-13.7</v>
      </c>
    </row>
    <row r="2613" spans="1:4" x14ac:dyDescent="0.25">
      <c r="A2613" s="1">
        <v>44147</v>
      </c>
      <c r="B2613" t="s">
        <v>1444</v>
      </c>
      <c r="C2613" t="s">
        <v>2161</v>
      </c>
      <c r="D2613">
        <v>392.11</v>
      </c>
    </row>
    <row r="2614" spans="1:4" x14ac:dyDescent="0.25">
      <c r="C2614" t="s">
        <v>2162</v>
      </c>
    </row>
    <row r="2615" spans="1:4" x14ac:dyDescent="0.25">
      <c r="A2615" s="1">
        <v>44147</v>
      </c>
      <c r="B2615" t="s">
        <v>1444</v>
      </c>
      <c r="C2615" t="s">
        <v>2163</v>
      </c>
      <c r="D2615">
        <v>10</v>
      </c>
    </row>
    <row r="2616" spans="1:4" x14ac:dyDescent="0.25">
      <c r="A2616" s="1">
        <v>44147</v>
      </c>
      <c r="B2616" t="s">
        <v>1444</v>
      </c>
      <c r="C2616" t="s">
        <v>1468</v>
      </c>
      <c r="D2616">
        <v>867.65</v>
      </c>
    </row>
    <row r="2617" spans="1:4" x14ac:dyDescent="0.25">
      <c r="A2617" s="1">
        <v>44147</v>
      </c>
      <c r="B2617" t="s">
        <v>1444</v>
      </c>
      <c r="C2617" t="s">
        <v>741</v>
      </c>
      <c r="D2617" s="2">
        <v>1082.5</v>
      </c>
    </row>
    <row r="2618" spans="1:4" x14ac:dyDescent="0.25">
      <c r="A2618" s="1">
        <v>44147</v>
      </c>
      <c r="B2618" t="s">
        <v>1444</v>
      </c>
      <c r="C2618" t="s">
        <v>2164</v>
      </c>
      <c r="D2618" s="2">
        <v>1521.62</v>
      </c>
    </row>
    <row r="2619" spans="1:4" x14ac:dyDescent="0.25">
      <c r="A2619" s="1">
        <v>44147</v>
      </c>
      <c r="B2619" t="s">
        <v>1444</v>
      </c>
      <c r="C2619" t="s">
        <v>741</v>
      </c>
      <c r="D2619" s="2">
        <v>1624.52</v>
      </c>
    </row>
    <row r="2620" spans="1:4" x14ac:dyDescent="0.25">
      <c r="A2620" s="1">
        <v>44147</v>
      </c>
      <c r="B2620" t="s">
        <v>1444</v>
      </c>
      <c r="C2620" t="s">
        <v>741</v>
      </c>
      <c r="D2620" s="2">
        <v>1178.55</v>
      </c>
    </row>
    <row r="2621" spans="1:4" x14ac:dyDescent="0.25">
      <c r="A2621" s="1">
        <v>44147</v>
      </c>
      <c r="B2621" t="s">
        <v>1444</v>
      </c>
      <c r="C2621" t="s">
        <v>2165</v>
      </c>
      <c r="D2621">
        <v>200</v>
      </c>
    </row>
    <row r="2622" spans="1:4" x14ac:dyDescent="0.25">
      <c r="C2622">
        <v>2020</v>
      </c>
    </row>
    <row r="2623" spans="1:4" x14ac:dyDescent="0.25">
      <c r="A2623" s="1">
        <v>44147</v>
      </c>
      <c r="B2623" t="s">
        <v>1444</v>
      </c>
      <c r="C2623" t="s">
        <v>321</v>
      </c>
      <c r="D2623">
        <v>-73.12</v>
      </c>
    </row>
    <row r="2624" spans="1:4" x14ac:dyDescent="0.25">
      <c r="A2624" s="1">
        <v>44147</v>
      </c>
      <c r="B2624" t="s">
        <v>1444</v>
      </c>
      <c r="C2624" t="s">
        <v>321</v>
      </c>
      <c r="D2624">
        <v>24.95</v>
      </c>
    </row>
    <row r="2625" spans="1:4" x14ac:dyDescent="0.25">
      <c r="A2625" s="1">
        <v>44147</v>
      </c>
      <c r="B2625" t="s">
        <v>1444</v>
      </c>
      <c r="C2625" t="s">
        <v>2166</v>
      </c>
      <c r="D2625" s="2">
        <v>3000</v>
      </c>
    </row>
    <row r="2626" spans="1:4" x14ac:dyDescent="0.25">
      <c r="A2626" s="1">
        <v>44147</v>
      </c>
      <c r="B2626" t="s">
        <v>1444</v>
      </c>
      <c r="C2626" t="s">
        <v>321</v>
      </c>
      <c r="D2626">
        <v>24.95</v>
      </c>
    </row>
    <row r="2627" spans="1:4" x14ac:dyDescent="0.25">
      <c r="A2627" s="1">
        <v>44147</v>
      </c>
      <c r="B2627" t="s">
        <v>1444</v>
      </c>
      <c r="C2627" t="s">
        <v>2167</v>
      </c>
      <c r="D2627">
        <v>75</v>
      </c>
    </row>
    <row r="2628" spans="1:4" x14ac:dyDescent="0.25">
      <c r="C2628" t="s">
        <v>2168</v>
      </c>
    </row>
    <row r="2629" spans="1:4" x14ac:dyDescent="0.25">
      <c r="A2629" s="1">
        <v>44147</v>
      </c>
      <c r="B2629" t="s">
        <v>1444</v>
      </c>
      <c r="C2629" t="s">
        <v>321</v>
      </c>
      <c r="D2629">
        <v>149.94999999999999</v>
      </c>
    </row>
    <row r="2630" spans="1:4" x14ac:dyDescent="0.25">
      <c r="A2630" s="1">
        <v>44147</v>
      </c>
      <c r="B2630" t="s">
        <v>1444</v>
      </c>
      <c r="C2630" t="s">
        <v>320</v>
      </c>
      <c r="D2630">
        <v>69.39</v>
      </c>
    </row>
    <row r="2631" spans="1:4" x14ac:dyDescent="0.25">
      <c r="C2631" t="e">
        <f>- DIERINGER</f>
        <v>#NAME?</v>
      </c>
    </row>
    <row r="2632" spans="1:4" x14ac:dyDescent="0.25">
      <c r="A2632" s="1">
        <v>44147</v>
      </c>
      <c r="B2632" t="s">
        <v>1444</v>
      </c>
      <c r="C2632" t="s">
        <v>320</v>
      </c>
      <c r="D2632">
        <v>97.43</v>
      </c>
    </row>
    <row r="2633" spans="1:4" x14ac:dyDescent="0.25">
      <c r="C2633" t="e">
        <f>- ALVAREZ KG</f>
        <v>#NAME?</v>
      </c>
    </row>
    <row r="2634" spans="1:4" x14ac:dyDescent="0.25">
      <c r="A2634" s="1">
        <v>44147</v>
      </c>
      <c r="B2634" t="s">
        <v>1444</v>
      </c>
      <c r="C2634" t="s">
        <v>320</v>
      </c>
      <c r="D2634">
        <v>63.74</v>
      </c>
    </row>
    <row r="2635" spans="1:4" x14ac:dyDescent="0.25">
      <c r="C2635" t="s">
        <v>1310</v>
      </c>
    </row>
    <row r="2636" spans="1:4" x14ac:dyDescent="0.25">
      <c r="A2636" s="1">
        <v>44147</v>
      </c>
      <c r="B2636" t="s">
        <v>1444</v>
      </c>
      <c r="C2636" t="s">
        <v>2169</v>
      </c>
      <c r="D2636">
        <v>96</v>
      </c>
    </row>
    <row r="2637" spans="1:4" x14ac:dyDescent="0.25">
      <c r="C2637" t="s">
        <v>2170</v>
      </c>
    </row>
    <row r="2638" spans="1:4" x14ac:dyDescent="0.25">
      <c r="A2638" s="1">
        <v>44147</v>
      </c>
      <c r="B2638" t="s">
        <v>1444</v>
      </c>
      <c r="C2638" t="s">
        <v>2171</v>
      </c>
      <c r="D2638">
        <v>372.37</v>
      </c>
    </row>
    <row r="2639" spans="1:4" x14ac:dyDescent="0.25">
      <c r="A2639" s="1">
        <v>44147</v>
      </c>
      <c r="B2639" t="s">
        <v>1444</v>
      </c>
      <c r="C2639" t="s">
        <v>2171</v>
      </c>
      <c r="D2639">
        <v>-28.38</v>
      </c>
    </row>
    <row r="2640" spans="1:4" x14ac:dyDescent="0.25">
      <c r="A2640" s="1">
        <v>44147</v>
      </c>
      <c r="B2640" t="s">
        <v>1444</v>
      </c>
      <c r="C2640" t="s">
        <v>47</v>
      </c>
      <c r="D2640">
        <v>971.54</v>
      </c>
    </row>
    <row r="2641" spans="1:4" x14ac:dyDescent="0.25">
      <c r="A2641" s="1">
        <v>44147</v>
      </c>
      <c r="B2641" t="s">
        <v>1444</v>
      </c>
      <c r="C2641" t="s">
        <v>2172</v>
      </c>
      <c r="D2641">
        <v>375</v>
      </c>
    </row>
    <row r="2642" spans="1:4" x14ac:dyDescent="0.25">
      <c r="A2642" s="1">
        <v>44147</v>
      </c>
      <c r="B2642" t="s">
        <v>1444</v>
      </c>
      <c r="C2642" t="s">
        <v>2173</v>
      </c>
      <c r="D2642">
        <v>148.51</v>
      </c>
    </row>
    <row r="2643" spans="1:4" x14ac:dyDescent="0.25">
      <c r="A2643" s="1">
        <v>44147</v>
      </c>
      <c r="B2643" t="s">
        <v>1444</v>
      </c>
      <c r="C2643" t="s">
        <v>2174</v>
      </c>
      <c r="D2643">
        <v>212.4</v>
      </c>
    </row>
    <row r="2644" spans="1:4" x14ac:dyDescent="0.25">
      <c r="A2644" s="1">
        <v>44147</v>
      </c>
      <c r="B2644" t="s">
        <v>1444</v>
      </c>
      <c r="C2644" t="s">
        <v>2175</v>
      </c>
      <c r="D2644">
        <v>208.99</v>
      </c>
    </row>
    <row r="2645" spans="1:4" x14ac:dyDescent="0.25">
      <c r="C2645" t="s">
        <v>2176</v>
      </c>
    </row>
    <row r="2646" spans="1:4" x14ac:dyDescent="0.25">
      <c r="C2646" s="4">
        <v>45585</v>
      </c>
    </row>
    <row r="2647" spans="1:4" x14ac:dyDescent="0.25">
      <c r="A2647" s="1">
        <v>44147</v>
      </c>
      <c r="B2647" t="s">
        <v>1444</v>
      </c>
      <c r="C2647" t="s">
        <v>2177</v>
      </c>
      <c r="D2647">
        <v>156.69999999999999</v>
      </c>
    </row>
    <row r="2648" spans="1:4" x14ac:dyDescent="0.25">
      <c r="C2648" t="s">
        <v>2178</v>
      </c>
    </row>
    <row r="2649" spans="1:4" x14ac:dyDescent="0.25">
      <c r="C2649" t="s">
        <v>2179</v>
      </c>
    </row>
    <row r="2650" spans="1:4" x14ac:dyDescent="0.25">
      <c r="C2650" t="s">
        <v>2180</v>
      </c>
    </row>
    <row r="2651" spans="1:4" x14ac:dyDescent="0.25">
      <c r="C2651" s="1">
        <v>44106</v>
      </c>
    </row>
    <row r="2652" spans="1:4" x14ac:dyDescent="0.25">
      <c r="A2652" s="1">
        <v>44147</v>
      </c>
      <c r="B2652" t="s">
        <v>1444</v>
      </c>
      <c r="C2652" t="s">
        <v>2181</v>
      </c>
      <c r="D2652">
        <v>60</v>
      </c>
    </row>
    <row r="2653" spans="1:4" x14ac:dyDescent="0.25">
      <c r="C2653" t="s">
        <v>2182</v>
      </c>
    </row>
    <row r="2654" spans="1:4" x14ac:dyDescent="0.25">
      <c r="C2654" t="s">
        <v>2183</v>
      </c>
    </row>
    <row r="2655" spans="1:4" x14ac:dyDescent="0.25">
      <c r="C2655" t="s">
        <v>2184</v>
      </c>
    </row>
    <row r="2656" spans="1:4" x14ac:dyDescent="0.25">
      <c r="A2656" s="1">
        <v>44147</v>
      </c>
      <c r="B2656" t="s">
        <v>1444</v>
      </c>
      <c r="C2656" t="s">
        <v>2185</v>
      </c>
      <c r="D2656">
        <v>-25.49</v>
      </c>
    </row>
    <row r="2657" spans="1:4" x14ac:dyDescent="0.25">
      <c r="C2657" t="s">
        <v>2186</v>
      </c>
    </row>
    <row r="2658" spans="1:4" x14ac:dyDescent="0.25">
      <c r="C2658" t="s">
        <v>2187</v>
      </c>
    </row>
    <row r="2659" spans="1:4" x14ac:dyDescent="0.25">
      <c r="C2659" t="s">
        <v>2188</v>
      </c>
    </row>
    <row r="2660" spans="1:4" x14ac:dyDescent="0.25">
      <c r="A2660" s="1">
        <v>44147</v>
      </c>
      <c r="B2660" t="s">
        <v>1444</v>
      </c>
      <c r="C2660" t="s">
        <v>2185</v>
      </c>
      <c r="D2660">
        <v>-33.99</v>
      </c>
    </row>
    <row r="2661" spans="1:4" x14ac:dyDescent="0.25">
      <c r="C2661" t="s">
        <v>2186</v>
      </c>
    </row>
    <row r="2662" spans="1:4" x14ac:dyDescent="0.25">
      <c r="C2662" t="s">
        <v>2187</v>
      </c>
    </row>
    <row r="2663" spans="1:4" x14ac:dyDescent="0.25">
      <c r="C2663" t="s">
        <v>2188</v>
      </c>
    </row>
    <row r="2664" spans="1:4" x14ac:dyDescent="0.25">
      <c r="A2664" s="1">
        <v>44147</v>
      </c>
      <c r="B2664" t="s">
        <v>1444</v>
      </c>
      <c r="C2664" t="s">
        <v>2189</v>
      </c>
      <c r="D2664">
        <v>100.91</v>
      </c>
    </row>
    <row r="2665" spans="1:4" x14ac:dyDescent="0.25">
      <c r="C2665" t="s">
        <v>2190</v>
      </c>
    </row>
    <row r="2666" spans="1:4" x14ac:dyDescent="0.25">
      <c r="C2666" t="s">
        <v>2191</v>
      </c>
    </row>
    <row r="2667" spans="1:4" x14ac:dyDescent="0.25">
      <c r="C2667" t="s">
        <v>2192</v>
      </c>
    </row>
    <row r="2668" spans="1:4" x14ac:dyDescent="0.25">
      <c r="C2668" t="s">
        <v>2193</v>
      </c>
    </row>
    <row r="2669" spans="1:4" x14ac:dyDescent="0.25">
      <c r="C2669" t="s">
        <v>2194</v>
      </c>
    </row>
    <row r="2670" spans="1:4" x14ac:dyDescent="0.25">
      <c r="A2670" s="1">
        <v>44147</v>
      </c>
      <c r="B2670" t="s">
        <v>1444</v>
      </c>
      <c r="C2670" t="s">
        <v>2185</v>
      </c>
      <c r="D2670">
        <v>220.44</v>
      </c>
    </row>
    <row r="2671" spans="1:4" x14ac:dyDescent="0.25">
      <c r="C2671" t="s">
        <v>2186</v>
      </c>
    </row>
    <row r="2672" spans="1:4" x14ac:dyDescent="0.25">
      <c r="C2672" t="s">
        <v>2187</v>
      </c>
    </row>
    <row r="2673" spans="1:4" x14ac:dyDescent="0.25">
      <c r="C2673" t="s">
        <v>2188</v>
      </c>
    </row>
    <row r="2674" spans="1:4" x14ac:dyDescent="0.25">
      <c r="A2674" s="1">
        <v>44147</v>
      </c>
      <c r="B2674" t="s">
        <v>1444</v>
      </c>
      <c r="C2674" t="s">
        <v>2195</v>
      </c>
      <c r="D2674">
        <v>476.72</v>
      </c>
    </row>
    <row r="2675" spans="1:4" x14ac:dyDescent="0.25">
      <c r="C2675" t="s">
        <v>2196</v>
      </c>
    </row>
    <row r="2676" spans="1:4" x14ac:dyDescent="0.25">
      <c r="C2676" t="s">
        <v>2197</v>
      </c>
    </row>
    <row r="2677" spans="1:4" x14ac:dyDescent="0.25">
      <c r="C2677" t="s">
        <v>2198</v>
      </c>
    </row>
    <row r="2678" spans="1:4" x14ac:dyDescent="0.25">
      <c r="A2678" s="1">
        <v>44147</v>
      </c>
      <c r="B2678" t="s">
        <v>1444</v>
      </c>
      <c r="C2678" t="s">
        <v>2199</v>
      </c>
      <c r="D2678">
        <v>450</v>
      </c>
    </row>
    <row r="2679" spans="1:4" x14ac:dyDescent="0.25">
      <c r="C2679" t="s">
        <v>2200</v>
      </c>
    </row>
    <row r="2680" spans="1:4" x14ac:dyDescent="0.25">
      <c r="C2680" t="s">
        <v>2201</v>
      </c>
    </row>
    <row r="2681" spans="1:4" x14ac:dyDescent="0.25">
      <c r="A2681" s="1">
        <v>44147</v>
      </c>
      <c r="B2681" t="s">
        <v>1444</v>
      </c>
      <c r="C2681" t="s">
        <v>1245</v>
      </c>
      <c r="D2681">
        <v>91.54</v>
      </c>
    </row>
    <row r="2682" spans="1:4" x14ac:dyDescent="0.25">
      <c r="A2682" s="1">
        <v>44147</v>
      </c>
      <c r="B2682" t="s">
        <v>1444</v>
      </c>
      <c r="C2682" t="s">
        <v>2202</v>
      </c>
      <c r="D2682">
        <v>69.290000000000006</v>
      </c>
    </row>
    <row r="2683" spans="1:4" x14ac:dyDescent="0.25">
      <c r="C2683" t="s">
        <v>2203</v>
      </c>
    </row>
    <row r="2684" spans="1:4" x14ac:dyDescent="0.25">
      <c r="C2684" t="s">
        <v>2204</v>
      </c>
    </row>
    <row r="2685" spans="1:4" x14ac:dyDescent="0.25">
      <c r="C2685" t="s">
        <v>2205</v>
      </c>
    </row>
    <row r="2686" spans="1:4" x14ac:dyDescent="0.25">
      <c r="C2686" t="s">
        <v>2206</v>
      </c>
    </row>
    <row r="2687" spans="1:4" x14ac:dyDescent="0.25">
      <c r="A2687" s="1">
        <v>44147</v>
      </c>
      <c r="B2687" t="s">
        <v>1444</v>
      </c>
      <c r="C2687" t="s">
        <v>325</v>
      </c>
      <c r="D2687">
        <v>270.3</v>
      </c>
    </row>
    <row r="2688" spans="1:4" x14ac:dyDescent="0.25">
      <c r="A2688" s="1">
        <v>44148</v>
      </c>
      <c r="B2688" t="s">
        <v>316</v>
      </c>
      <c r="C2688" t="s">
        <v>2207</v>
      </c>
      <c r="D2688">
        <v>196.96</v>
      </c>
    </row>
    <row r="2689" spans="1:4" x14ac:dyDescent="0.25">
      <c r="C2689" t="s">
        <v>2208</v>
      </c>
    </row>
    <row r="2690" spans="1:4" x14ac:dyDescent="0.25">
      <c r="A2690" s="1">
        <v>44148</v>
      </c>
      <c r="B2690" t="s">
        <v>316</v>
      </c>
      <c r="C2690" t="s">
        <v>2209</v>
      </c>
      <c r="D2690">
        <v>102.51</v>
      </c>
    </row>
    <row r="2691" spans="1:4" x14ac:dyDescent="0.25">
      <c r="C2691" t="s">
        <v>2210</v>
      </c>
    </row>
    <row r="2692" spans="1:4" x14ac:dyDescent="0.25">
      <c r="A2692" s="1">
        <v>44148</v>
      </c>
      <c r="B2692" t="s">
        <v>316</v>
      </c>
      <c r="C2692" t="s">
        <v>321</v>
      </c>
      <c r="D2692">
        <v>108.46</v>
      </c>
    </row>
    <row r="2693" spans="1:4" x14ac:dyDescent="0.25">
      <c r="C2693" t="s">
        <v>2211</v>
      </c>
    </row>
    <row r="2694" spans="1:4" x14ac:dyDescent="0.25">
      <c r="A2694" s="1">
        <v>44148</v>
      </c>
      <c r="B2694" t="s">
        <v>316</v>
      </c>
      <c r="C2694" t="s">
        <v>2212</v>
      </c>
      <c r="D2694">
        <v>271.79000000000002</v>
      </c>
    </row>
    <row r="2695" spans="1:4" x14ac:dyDescent="0.25">
      <c r="C2695" t="s">
        <v>2213</v>
      </c>
    </row>
    <row r="2696" spans="1:4" x14ac:dyDescent="0.25">
      <c r="C2696">
        <v>647764776583</v>
      </c>
    </row>
    <row r="2697" spans="1:4" x14ac:dyDescent="0.25">
      <c r="A2697" s="1">
        <v>44148</v>
      </c>
      <c r="B2697" t="s">
        <v>316</v>
      </c>
      <c r="C2697" t="s">
        <v>321</v>
      </c>
      <c r="D2697">
        <v>35.47</v>
      </c>
    </row>
    <row r="2698" spans="1:4" x14ac:dyDescent="0.25">
      <c r="C2698" t="s">
        <v>2214</v>
      </c>
    </row>
    <row r="2699" spans="1:4" x14ac:dyDescent="0.25">
      <c r="C2699">
        <v>898485986979</v>
      </c>
    </row>
    <row r="2700" spans="1:4" x14ac:dyDescent="0.25">
      <c r="A2700" s="1">
        <v>44148</v>
      </c>
      <c r="B2700" t="s">
        <v>316</v>
      </c>
      <c r="C2700" t="s">
        <v>321</v>
      </c>
      <c r="D2700">
        <v>197.59</v>
      </c>
    </row>
    <row r="2701" spans="1:4" x14ac:dyDescent="0.25">
      <c r="C2701" t="s">
        <v>2215</v>
      </c>
    </row>
    <row r="2702" spans="1:4" x14ac:dyDescent="0.25">
      <c r="A2702" s="1">
        <v>44148</v>
      </c>
      <c r="B2702" t="s">
        <v>316</v>
      </c>
      <c r="C2702" t="s">
        <v>2216</v>
      </c>
      <c r="D2702">
        <v>102.1</v>
      </c>
    </row>
    <row r="2703" spans="1:4" x14ac:dyDescent="0.25">
      <c r="C2703" t="s">
        <v>2217</v>
      </c>
    </row>
    <row r="2704" spans="1:4" x14ac:dyDescent="0.25">
      <c r="C2704">
        <v>588756857695</v>
      </c>
    </row>
    <row r="2705" spans="1:4" x14ac:dyDescent="0.25">
      <c r="A2705" s="1">
        <v>44148</v>
      </c>
      <c r="B2705" t="s">
        <v>316</v>
      </c>
      <c r="C2705" t="s">
        <v>321</v>
      </c>
      <c r="D2705">
        <v>115.93</v>
      </c>
    </row>
    <row r="2706" spans="1:4" x14ac:dyDescent="0.25">
      <c r="C2706" t="s">
        <v>2218</v>
      </c>
    </row>
    <row r="2707" spans="1:4" x14ac:dyDescent="0.25">
      <c r="C2707">
        <v>735568887899</v>
      </c>
    </row>
    <row r="2708" spans="1:4" x14ac:dyDescent="0.25">
      <c r="A2708" s="1">
        <v>44148</v>
      </c>
      <c r="B2708" t="s">
        <v>316</v>
      </c>
      <c r="C2708" t="s">
        <v>2212</v>
      </c>
      <c r="D2708">
        <v>81.95</v>
      </c>
    </row>
    <row r="2709" spans="1:4" x14ac:dyDescent="0.25">
      <c r="C2709" t="s">
        <v>2219</v>
      </c>
    </row>
    <row r="2710" spans="1:4" x14ac:dyDescent="0.25">
      <c r="A2710" s="1">
        <v>44148</v>
      </c>
      <c r="B2710" t="s">
        <v>316</v>
      </c>
      <c r="C2710" t="s">
        <v>2220</v>
      </c>
      <c r="D2710">
        <v>157.03</v>
      </c>
    </row>
    <row r="2711" spans="1:4" x14ac:dyDescent="0.25">
      <c r="C2711" t="s">
        <v>2221</v>
      </c>
    </row>
    <row r="2712" spans="1:4" x14ac:dyDescent="0.25">
      <c r="A2712" s="1">
        <v>44148</v>
      </c>
      <c r="B2712" t="s">
        <v>316</v>
      </c>
      <c r="C2712" t="s">
        <v>320</v>
      </c>
      <c r="D2712">
        <v>61.93</v>
      </c>
    </row>
    <row r="2713" spans="1:4" x14ac:dyDescent="0.25">
      <c r="C2713" t="s">
        <v>2222</v>
      </c>
    </row>
    <row r="2714" spans="1:4" x14ac:dyDescent="0.25">
      <c r="C2714">
        <v>747384435567</v>
      </c>
    </row>
    <row r="2715" spans="1:4" x14ac:dyDescent="0.25">
      <c r="A2715" s="1">
        <v>44148</v>
      </c>
      <c r="B2715" t="s">
        <v>316</v>
      </c>
      <c r="C2715" t="s">
        <v>2223</v>
      </c>
      <c r="D2715" s="2">
        <v>1115.5999999999999</v>
      </c>
    </row>
    <row r="2716" spans="1:4" x14ac:dyDescent="0.25">
      <c r="C2716" t="s">
        <v>2224</v>
      </c>
    </row>
    <row r="2717" spans="1:4" x14ac:dyDescent="0.25">
      <c r="A2717" s="1">
        <v>44148</v>
      </c>
      <c r="B2717" t="s">
        <v>316</v>
      </c>
      <c r="C2717" t="s">
        <v>2225</v>
      </c>
      <c r="D2717">
        <v>197.73</v>
      </c>
    </row>
    <row r="2718" spans="1:4" x14ac:dyDescent="0.25">
      <c r="C2718" t="s">
        <v>2226</v>
      </c>
    </row>
    <row r="2719" spans="1:4" x14ac:dyDescent="0.25">
      <c r="C2719">
        <v>583998655688</v>
      </c>
    </row>
    <row r="2720" spans="1:4" x14ac:dyDescent="0.25">
      <c r="A2720" s="1">
        <v>44148</v>
      </c>
      <c r="B2720" t="s">
        <v>316</v>
      </c>
      <c r="C2720" t="s">
        <v>2227</v>
      </c>
      <c r="D2720">
        <v>78.400000000000006</v>
      </c>
    </row>
    <row r="2721" spans="1:4" x14ac:dyDescent="0.25">
      <c r="C2721" t="s">
        <v>2228</v>
      </c>
    </row>
    <row r="2722" spans="1:4" x14ac:dyDescent="0.25">
      <c r="C2722">
        <v>888847553697</v>
      </c>
    </row>
    <row r="2723" spans="1:4" x14ac:dyDescent="0.25">
      <c r="A2723" s="1">
        <v>44148</v>
      </c>
      <c r="B2723" t="s">
        <v>316</v>
      </c>
      <c r="C2723" t="s">
        <v>2229</v>
      </c>
      <c r="D2723">
        <v>215.35</v>
      </c>
    </row>
    <row r="2724" spans="1:4" x14ac:dyDescent="0.25">
      <c r="C2724">
        <v>435485373579</v>
      </c>
    </row>
    <row r="2725" spans="1:4" x14ac:dyDescent="0.25">
      <c r="A2725" s="1">
        <v>44148</v>
      </c>
      <c r="B2725" t="s">
        <v>316</v>
      </c>
      <c r="C2725" t="s">
        <v>2012</v>
      </c>
      <c r="D2725">
        <v>767.31</v>
      </c>
    </row>
    <row r="2726" spans="1:4" x14ac:dyDescent="0.25">
      <c r="C2726" t="s">
        <v>2230</v>
      </c>
    </row>
    <row r="2727" spans="1:4" x14ac:dyDescent="0.25">
      <c r="C2727" t="s">
        <v>2231</v>
      </c>
    </row>
    <row r="2728" spans="1:4" x14ac:dyDescent="0.25">
      <c r="C2728" t="s">
        <v>2232</v>
      </c>
    </row>
    <row r="2729" spans="1:4" x14ac:dyDescent="0.25">
      <c r="C2729" t="s">
        <v>2233</v>
      </c>
    </row>
    <row r="2730" spans="1:4" x14ac:dyDescent="0.25">
      <c r="C2730">
        <v>893373388795</v>
      </c>
    </row>
    <row r="2731" spans="1:4" x14ac:dyDescent="0.25">
      <c r="A2731" s="1">
        <v>44148</v>
      </c>
      <c r="B2731" t="s">
        <v>316</v>
      </c>
      <c r="C2731" t="s">
        <v>2234</v>
      </c>
      <c r="D2731">
        <v>653.86</v>
      </c>
    </row>
    <row r="2732" spans="1:4" x14ac:dyDescent="0.25">
      <c r="C2732" t="s">
        <v>2235</v>
      </c>
    </row>
    <row r="2733" spans="1:4" x14ac:dyDescent="0.25">
      <c r="C2733">
        <v>469879369795</v>
      </c>
    </row>
    <row r="2734" spans="1:4" x14ac:dyDescent="0.25">
      <c r="A2734" s="1">
        <v>44148</v>
      </c>
      <c r="B2734" t="s">
        <v>316</v>
      </c>
      <c r="C2734" t="s">
        <v>2236</v>
      </c>
      <c r="D2734">
        <v>78.95</v>
      </c>
    </row>
    <row r="2735" spans="1:4" x14ac:dyDescent="0.25">
      <c r="C2735">
        <v>587388944979</v>
      </c>
    </row>
    <row r="2736" spans="1:4" x14ac:dyDescent="0.25">
      <c r="A2736" s="1">
        <v>44148</v>
      </c>
      <c r="B2736" t="s">
        <v>316</v>
      </c>
      <c r="C2736" t="s">
        <v>2237</v>
      </c>
      <c r="D2736">
        <v>38.799999999999997</v>
      </c>
    </row>
    <row r="2737" spans="1:4" x14ac:dyDescent="0.25">
      <c r="C2737">
        <v>576477497968</v>
      </c>
    </row>
    <row r="2738" spans="1:4" x14ac:dyDescent="0.25">
      <c r="A2738" s="1">
        <v>44148</v>
      </c>
      <c r="B2738" t="s">
        <v>316</v>
      </c>
      <c r="C2738" t="s">
        <v>2012</v>
      </c>
      <c r="D2738">
        <v>190.41</v>
      </c>
    </row>
    <row r="2739" spans="1:4" x14ac:dyDescent="0.25">
      <c r="C2739" t="s">
        <v>2238</v>
      </c>
    </row>
    <row r="2740" spans="1:4" x14ac:dyDescent="0.25">
      <c r="A2740" s="1">
        <v>44148</v>
      </c>
      <c r="B2740" t="s">
        <v>316</v>
      </c>
      <c r="C2740" t="s">
        <v>2239</v>
      </c>
      <c r="D2740">
        <v>187.23</v>
      </c>
    </row>
    <row r="2741" spans="1:4" x14ac:dyDescent="0.25">
      <c r="C2741" t="s">
        <v>2240</v>
      </c>
    </row>
    <row r="2742" spans="1:4" x14ac:dyDescent="0.25">
      <c r="A2742" s="1">
        <v>44148</v>
      </c>
      <c r="B2742" t="s">
        <v>316</v>
      </c>
      <c r="C2742" t="s">
        <v>2241</v>
      </c>
      <c r="D2742">
        <v>294.49</v>
      </c>
    </row>
    <row r="2743" spans="1:4" x14ac:dyDescent="0.25">
      <c r="C2743" t="s">
        <v>2242</v>
      </c>
    </row>
    <row r="2744" spans="1:4" x14ac:dyDescent="0.25">
      <c r="A2744" s="1">
        <v>44148</v>
      </c>
      <c r="B2744" t="s">
        <v>316</v>
      </c>
      <c r="C2744" t="s">
        <v>2243</v>
      </c>
      <c r="D2744">
        <v>184.52</v>
      </c>
    </row>
    <row r="2745" spans="1:4" x14ac:dyDescent="0.25">
      <c r="C2745" t="s">
        <v>2244</v>
      </c>
    </row>
    <row r="2746" spans="1:4" x14ac:dyDescent="0.25">
      <c r="C2746" t="s">
        <v>2245</v>
      </c>
    </row>
    <row r="2747" spans="1:4" x14ac:dyDescent="0.25">
      <c r="C2747">
        <v>949589633588</v>
      </c>
    </row>
    <row r="2748" spans="1:4" x14ac:dyDescent="0.25">
      <c r="A2748" s="1">
        <v>44148</v>
      </c>
      <c r="B2748" t="s">
        <v>316</v>
      </c>
      <c r="C2748" t="s">
        <v>321</v>
      </c>
      <c r="D2748">
        <v>58.15</v>
      </c>
    </row>
    <row r="2749" spans="1:4" x14ac:dyDescent="0.25">
      <c r="A2749" s="1">
        <v>44148</v>
      </c>
      <c r="B2749" t="s">
        <v>316</v>
      </c>
      <c r="C2749" t="s">
        <v>2246</v>
      </c>
      <c r="D2749">
        <v>199.8</v>
      </c>
    </row>
    <row r="2750" spans="1:4" x14ac:dyDescent="0.25">
      <c r="C2750" t="s">
        <v>2247</v>
      </c>
    </row>
    <row r="2751" spans="1:4" x14ac:dyDescent="0.25">
      <c r="A2751" s="1">
        <v>44148</v>
      </c>
      <c r="B2751" t="s">
        <v>316</v>
      </c>
      <c r="C2751" t="s">
        <v>2248</v>
      </c>
      <c r="D2751">
        <v>55</v>
      </c>
    </row>
    <row r="2752" spans="1:4" x14ac:dyDescent="0.25">
      <c r="A2752" s="1">
        <v>44148</v>
      </c>
      <c r="B2752" t="s">
        <v>316</v>
      </c>
      <c r="C2752" t="s">
        <v>2249</v>
      </c>
      <c r="D2752">
        <v>194.7</v>
      </c>
    </row>
    <row r="2753" spans="1:4" x14ac:dyDescent="0.25">
      <c r="A2753" s="1">
        <v>44148</v>
      </c>
      <c r="B2753" t="s">
        <v>316</v>
      </c>
      <c r="C2753" t="s">
        <v>2250</v>
      </c>
      <c r="D2753">
        <v>39.979999999999997</v>
      </c>
    </row>
    <row r="2754" spans="1:4" x14ac:dyDescent="0.25">
      <c r="A2754" s="1">
        <v>44148</v>
      </c>
      <c r="B2754" t="s">
        <v>316</v>
      </c>
      <c r="C2754" t="s">
        <v>2251</v>
      </c>
      <c r="D2754">
        <v>66.680000000000007</v>
      </c>
    </row>
    <row r="2755" spans="1:4" x14ac:dyDescent="0.25">
      <c r="C2755" t="s">
        <v>256</v>
      </c>
    </row>
    <row r="2756" spans="1:4" x14ac:dyDescent="0.25">
      <c r="A2756" s="1">
        <v>44148</v>
      </c>
      <c r="B2756" t="s">
        <v>316</v>
      </c>
      <c r="C2756" t="s">
        <v>321</v>
      </c>
      <c r="D2756">
        <v>90.57</v>
      </c>
    </row>
    <row r="2757" spans="1:4" x14ac:dyDescent="0.25">
      <c r="A2757" s="1">
        <v>44148</v>
      </c>
      <c r="B2757" t="s">
        <v>316</v>
      </c>
      <c r="C2757" t="s">
        <v>2252</v>
      </c>
      <c r="D2757">
        <v>121.67</v>
      </c>
    </row>
    <row r="2758" spans="1:4" x14ac:dyDescent="0.25">
      <c r="A2758" s="1">
        <v>44148</v>
      </c>
      <c r="B2758" t="s">
        <v>316</v>
      </c>
      <c r="C2758" t="s">
        <v>2223</v>
      </c>
      <c r="D2758">
        <v>124.95</v>
      </c>
    </row>
    <row r="2759" spans="1:4" x14ac:dyDescent="0.25">
      <c r="C2759" t="s">
        <v>256</v>
      </c>
    </row>
    <row r="2760" spans="1:4" x14ac:dyDescent="0.25">
      <c r="A2760" s="1">
        <v>44148</v>
      </c>
      <c r="B2760" t="s">
        <v>316</v>
      </c>
      <c r="C2760" t="s">
        <v>2253</v>
      </c>
      <c r="D2760">
        <v>43.89</v>
      </c>
    </row>
    <row r="2761" spans="1:4" x14ac:dyDescent="0.25">
      <c r="A2761" s="1">
        <v>44148</v>
      </c>
      <c r="B2761" t="s">
        <v>316</v>
      </c>
      <c r="C2761" t="s">
        <v>2254</v>
      </c>
      <c r="D2761">
        <v>201.51</v>
      </c>
    </row>
    <row r="2762" spans="1:4" x14ac:dyDescent="0.25">
      <c r="A2762" s="1">
        <v>44148</v>
      </c>
      <c r="B2762" t="s">
        <v>316</v>
      </c>
      <c r="C2762" t="s">
        <v>2255</v>
      </c>
      <c r="D2762">
        <v>170.94</v>
      </c>
    </row>
    <row r="2763" spans="1:4" x14ac:dyDescent="0.25">
      <c r="C2763" t="s">
        <v>2256</v>
      </c>
    </row>
    <row r="2764" spans="1:4" x14ac:dyDescent="0.25">
      <c r="A2764" s="1">
        <v>44148</v>
      </c>
      <c r="B2764" t="s">
        <v>316</v>
      </c>
      <c r="C2764" t="s">
        <v>2257</v>
      </c>
      <c r="D2764">
        <v>47.56</v>
      </c>
    </row>
    <row r="2765" spans="1:4" x14ac:dyDescent="0.25">
      <c r="A2765" s="1">
        <v>44148</v>
      </c>
      <c r="B2765" t="s">
        <v>316</v>
      </c>
      <c r="C2765" t="s">
        <v>2258</v>
      </c>
      <c r="D2765">
        <v>36.42</v>
      </c>
    </row>
    <row r="2766" spans="1:4" x14ac:dyDescent="0.25">
      <c r="C2766" t="s">
        <v>2259</v>
      </c>
    </row>
    <row r="2767" spans="1:4" x14ac:dyDescent="0.25">
      <c r="C2767" t="s">
        <v>2260</v>
      </c>
    </row>
    <row r="2768" spans="1:4" x14ac:dyDescent="0.25">
      <c r="C2768" t="s">
        <v>2261</v>
      </c>
    </row>
    <row r="2769" spans="1:4" x14ac:dyDescent="0.25">
      <c r="C2769" t="s">
        <v>2262</v>
      </c>
    </row>
    <row r="2770" spans="1:4" x14ac:dyDescent="0.25">
      <c r="A2770" s="1">
        <v>44148</v>
      </c>
      <c r="B2770" t="s">
        <v>316</v>
      </c>
      <c r="C2770" t="s">
        <v>320</v>
      </c>
      <c r="D2770">
        <v>182.5</v>
      </c>
    </row>
    <row r="2771" spans="1:4" x14ac:dyDescent="0.25">
      <c r="C2771" t="e">
        <f>- ROBINSON/CONNALLY</f>
        <v>#NAME?</v>
      </c>
    </row>
    <row r="2772" spans="1:4" x14ac:dyDescent="0.25">
      <c r="A2772" s="1">
        <v>44148</v>
      </c>
      <c r="B2772" t="s">
        <v>316</v>
      </c>
      <c r="C2772" t="s">
        <v>47</v>
      </c>
      <c r="D2772">
        <v>179.9</v>
      </c>
    </row>
    <row r="2773" spans="1:4" x14ac:dyDescent="0.25">
      <c r="A2773" s="1">
        <v>44148</v>
      </c>
      <c r="B2773" t="s">
        <v>316</v>
      </c>
      <c r="C2773" t="s">
        <v>2263</v>
      </c>
      <c r="D2773">
        <v>64.930000000000007</v>
      </c>
    </row>
    <row r="2774" spans="1:4" x14ac:dyDescent="0.25">
      <c r="A2774" s="1">
        <v>44148</v>
      </c>
      <c r="B2774" t="s">
        <v>316</v>
      </c>
      <c r="C2774" t="s">
        <v>2264</v>
      </c>
      <c r="D2774">
        <v>199.39</v>
      </c>
    </row>
    <row r="2775" spans="1:4" x14ac:dyDescent="0.25">
      <c r="A2775" s="1">
        <v>44148</v>
      </c>
      <c r="B2775" t="s">
        <v>316</v>
      </c>
      <c r="C2775" t="s">
        <v>2265</v>
      </c>
      <c r="D2775">
        <v>85.43</v>
      </c>
    </row>
    <row r="2776" spans="1:4" x14ac:dyDescent="0.25">
      <c r="C2776" t="s">
        <v>2266</v>
      </c>
    </row>
    <row r="2777" spans="1:4" x14ac:dyDescent="0.25">
      <c r="A2777" s="1">
        <v>44148</v>
      </c>
      <c r="B2777" t="s">
        <v>316</v>
      </c>
      <c r="C2777" t="s">
        <v>2267</v>
      </c>
      <c r="D2777">
        <v>128</v>
      </c>
    </row>
    <row r="2778" spans="1:4" x14ac:dyDescent="0.25">
      <c r="C2778" t="s">
        <v>2268</v>
      </c>
    </row>
    <row r="2779" spans="1:4" x14ac:dyDescent="0.25">
      <c r="A2779" s="1">
        <v>44148</v>
      </c>
      <c r="B2779" t="s">
        <v>316</v>
      </c>
      <c r="C2779" t="s">
        <v>2269</v>
      </c>
      <c r="D2779">
        <v>181.54</v>
      </c>
    </row>
    <row r="2780" spans="1:4" x14ac:dyDescent="0.25">
      <c r="A2780" s="1">
        <v>44148</v>
      </c>
      <c r="B2780" t="s">
        <v>316</v>
      </c>
      <c r="C2780" t="s">
        <v>52</v>
      </c>
      <c r="D2780">
        <v>119.42</v>
      </c>
    </row>
    <row r="2781" spans="1:4" x14ac:dyDescent="0.25">
      <c r="A2781" s="1">
        <v>44148</v>
      </c>
      <c r="B2781" t="s">
        <v>316</v>
      </c>
      <c r="C2781" t="s">
        <v>47</v>
      </c>
      <c r="D2781">
        <v>112.99</v>
      </c>
    </row>
    <row r="2782" spans="1:4" x14ac:dyDescent="0.25">
      <c r="A2782" s="1">
        <v>44148</v>
      </c>
      <c r="B2782" t="s">
        <v>316</v>
      </c>
      <c r="C2782" t="s">
        <v>2270</v>
      </c>
      <c r="D2782">
        <v>237.12</v>
      </c>
    </row>
    <row r="2783" spans="1:4" x14ac:dyDescent="0.25">
      <c r="C2783" t="s">
        <v>163</v>
      </c>
    </row>
    <row r="2784" spans="1:4" x14ac:dyDescent="0.25">
      <c r="A2784" s="1">
        <v>44148</v>
      </c>
      <c r="B2784" t="s">
        <v>316</v>
      </c>
      <c r="C2784" t="s">
        <v>2271</v>
      </c>
      <c r="D2784">
        <v>192.74</v>
      </c>
    </row>
    <row r="2785" spans="1:4" x14ac:dyDescent="0.25">
      <c r="C2785" t="s">
        <v>2272</v>
      </c>
    </row>
    <row r="2786" spans="1:4" x14ac:dyDescent="0.25">
      <c r="A2786" s="1">
        <v>44148</v>
      </c>
      <c r="B2786" t="s">
        <v>316</v>
      </c>
      <c r="C2786" t="s">
        <v>2273</v>
      </c>
      <c r="D2786">
        <v>27.97</v>
      </c>
    </row>
    <row r="2787" spans="1:4" x14ac:dyDescent="0.25">
      <c r="A2787" s="1">
        <v>44148</v>
      </c>
      <c r="B2787" t="s">
        <v>316</v>
      </c>
      <c r="C2787" t="s">
        <v>1859</v>
      </c>
      <c r="D2787">
        <v>44.29</v>
      </c>
    </row>
    <row r="2788" spans="1:4" x14ac:dyDescent="0.25">
      <c r="C2788" t="s">
        <v>256</v>
      </c>
    </row>
    <row r="2789" spans="1:4" x14ac:dyDescent="0.25">
      <c r="A2789" s="1">
        <v>44148</v>
      </c>
      <c r="B2789" t="s">
        <v>316</v>
      </c>
      <c r="C2789" t="s">
        <v>321</v>
      </c>
      <c r="D2789">
        <v>38.97</v>
      </c>
    </row>
    <row r="2790" spans="1:4" x14ac:dyDescent="0.25">
      <c r="A2790" s="1">
        <v>44148</v>
      </c>
      <c r="B2790" t="s">
        <v>316</v>
      </c>
      <c r="C2790" t="s">
        <v>2274</v>
      </c>
      <c r="D2790">
        <v>132.93</v>
      </c>
    </row>
    <row r="2791" spans="1:4" x14ac:dyDescent="0.25">
      <c r="A2791" s="1">
        <v>44148</v>
      </c>
      <c r="B2791" t="s">
        <v>316</v>
      </c>
      <c r="C2791" t="s">
        <v>969</v>
      </c>
      <c r="D2791">
        <v>63.83</v>
      </c>
    </row>
    <row r="2792" spans="1:4" x14ac:dyDescent="0.25">
      <c r="A2792" s="1">
        <v>44148</v>
      </c>
      <c r="B2792" t="s">
        <v>316</v>
      </c>
      <c r="C2792" t="s">
        <v>2275</v>
      </c>
      <c r="D2792" s="2">
        <v>1567.68</v>
      </c>
    </row>
    <row r="2793" spans="1:4" x14ac:dyDescent="0.25">
      <c r="A2793" s="1">
        <v>44148</v>
      </c>
      <c r="B2793" t="s">
        <v>316</v>
      </c>
      <c r="C2793" t="s">
        <v>320</v>
      </c>
      <c r="D2793">
        <v>219.92</v>
      </c>
    </row>
    <row r="2794" spans="1:4" x14ac:dyDescent="0.25">
      <c r="C2794" t="e">
        <f>- KPSF GRANT RILEY</f>
        <v>#NAME?</v>
      </c>
    </row>
    <row r="2795" spans="1:4" x14ac:dyDescent="0.25">
      <c r="A2795" s="1">
        <v>44148</v>
      </c>
      <c r="B2795" t="s">
        <v>316</v>
      </c>
      <c r="C2795" t="s">
        <v>107</v>
      </c>
      <c r="D2795">
        <v>34.89</v>
      </c>
    </row>
    <row r="2796" spans="1:4" x14ac:dyDescent="0.25">
      <c r="A2796" s="1">
        <v>44148</v>
      </c>
      <c r="B2796" t="s">
        <v>316</v>
      </c>
      <c r="C2796" t="s">
        <v>2276</v>
      </c>
      <c r="D2796">
        <v>405.46</v>
      </c>
    </row>
    <row r="2797" spans="1:4" x14ac:dyDescent="0.25">
      <c r="C2797" t="s">
        <v>2277</v>
      </c>
    </row>
    <row r="2798" spans="1:4" x14ac:dyDescent="0.25">
      <c r="A2798" s="1">
        <v>44148</v>
      </c>
      <c r="B2798" t="s">
        <v>316</v>
      </c>
      <c r="C2798" t="s">
        <v>2278</v>
      </c>
      <c r="D2798">
        <v>199.96</v>
      </c>
    </row>
    <row r="2799" spans="1:4" x14ac:dyDescent="0.25">
      <c r="A2799" s="1">
        <v>44148</v>
      </c>
      <c r="B2799" t="s">
        <v>316</v>
      </c>
      <c r="C2799" t="s">
        <v>2279</v>
      </c>
      <c r="D2799">
        <v>183.77</v>
      </c>
    </row>
    <row r="2800" spans="1:4" x14ac:dyDescent="0.25">
      <c r="C2800" t="s">
        <v>2280</v>
      </c>
    </row>
    <row r="2801" spans="1:4" x14ac:dyDescent="0.25">
      <c r="C2801" t="s">
        <v>2281</v>
      </c>
    </row>
    <row r="2802" spans="1:4" x14ac:dyDescent="0.25">
      <c r="C2802" t="s">
        <v>2282</v>
      </c>
    </row>
    <row r="2803" spans="1:4" x14ac:dyDescent="0.25">
      <c r="A2803" s="1">
        <v>44148</v>
      </c>
      <c r="B2803" t="s">
        <v>316</v>
      </c>
      <c r="C2803" t="s">
        <v>2283</v>
      </c>
      <c r="D2803">
        <v>68.58</v>
      </c>
    </row>
    <row r="2804" spans="1:4" x14ac:dyDescent="0.25">
      <c r="A2804" s="1">
        <v>44148</v>
      </c>
      <c r="B2804" t="s">
        <v>316</v>
      </c>
      <c r="C2804" t="s">
        <v>2284</v>
      </c>
      <c r="D2804">
        <v>63.44</v>
      </c>
    </row>
    <row r="2805" spans="1:4" x14ac:dyDescent="0.25">
      <c r="A2805" s="1">
        <v>44148</v>
      </c>
      <c r="B2805" t="s">
        <v>316</v>
      </c>
      <c r="C2805" t="s">
        <v>2285</v>
      </c>
      <c r="D2805">
        <v>236.73</v>
      </c>
    </row>
    <row r="2806" spans="1:4" x14ac:dyDescent="0.25">
      <c r="C2806" t="s">
        <v>2259</v>
      </c>
    </row>
    <row r="2807" spans="1:4" x14ac:dyDescent="0.25">
      <c r="C2807" t="s">
        <v>2286</v>
      </c>
    </row>
    <row r="2808" spans="1:4" x14ac:dyDescent="0.25">
      <c r="C2808" t="s">
        <v>2287</v>
      </c>
    </row>
    <row r="2809" spans="1:4" x14ac:dyDescent="0.25">
      <c r="C2809" t="s">
        <v>2288</v>
      </c>
    </row>
    <row r="2810" spans="1:4" x14ac:dyDescent="0.25">
      <c r="A2810" s="1">
        <v>44148</v>
      </c>
      <c r="B2810" t="s">
        <v>316</v>
      </c>
      <c r="C2810" t="s">
        <v>47</v>
      </c>
      <c r="D2810">
        <v>140.44999999999999</v>
      </c>
    </row>
    <row r="2811" spans="1:4" x14ac:dyDescent="0.25">
      <c r="A2811" s="1">
        <v>44148</v>
      </c>
      <c r="B2811" t="s">
        <v>316</v>
      </c>
      <c r="C2811" t="s">
        <v>2289</v>
      </c>
      <c r="D2811">
        <v>49.32</v>
      </c>
    </row>
    <row r="2812" spans="1:4" x14ac:dyDescent="0.25">
      <c r="A2812" s="1">
        <v>44148</v>
      </c>
      <c r="B2812" t="s">
        <v>316</v>
      </c>
      <c r="C2812" t="s">
        <v>2290</v>
      </c>
      <c r="D2812">
        <v>48.16</v>
      </c>
    </row>
    <row r="2813" spans="1:4" x14ac:dyDescent="0.25">
      <c r="C2813" t="s">
        <v>2291</v>
      </c>
    </row>
    <row r="2814" spans="1:4" x14ac:dyDescent="0.25">
      <c r="A2814" s="1">
        <v>44148</v>
      </c>
      <c r="B2814" t="s">
        <v>316</v>
      </c>
      <c r="C2814" t="s">
        <v>2251</v>
      </c>
      <c r="D2814">
        <v>169.95</v>
      </c>
    </row>
    <row r="2815" spans="1:4" x14ac:dyDescent="0.25">
      <c r="C2815" t="s">
        <v>256</v>
      </c>
    </row>
    <row r="2816" spans="1:4" x14ac:dyDescent="0.25">
      <c r="A2816" s="1">
        <v>44148</v>
      </c>
      <c r="B2816" t="s">
        <v>316</v>
      </c>
      <c r="C2816" t="s">
        <v>2292</v>
      </c>
      <c r="D2816">
        <v>219.98</v>
      </c>
    </row>
    <row r="2817" spans="1:4" x14ac:dyDescent="0.25">
      <c r="A2817" s="1">
        <v>44148</v>
      </c>
      <c r="B2817" t="s">
        <v>316</v>
      </c>
      <c r="C2817" t="s">
        <v>47</v>
      </c>
      <c r="D2817">
        <v>65.94</v>
      </c>
    </row>
    <row r="2818" spans="1:4" x14ac:dyDescent="0.25">
      <c r="A2818" s="1">
        <v>44148</v>
      </c>
      <c r="B2818" t="s">
        <v>316</v>
      </c>
      <c r="C2818" t="s">
        <v>2293</v>
      </c>
      <c r="D2818">
        <v>122.3</v>
      </c>
    </row>
    <row r="2819" spans="1:4" x14ac:dyDescent="0.25">
      <c r="C2819" t="s">
        <v>2294</v>
      </c>
    </row>
    <row r="2820" spans="1:4" x14ac:dyDescent="0.25">
      <c r="A2820" s="1">
        <v>44148</v>
      </c>
      <c r="B2820" t="s">
        <v>316</v>
      </c>
      <c r="C2820" t="s">
        <v>2295</v>
      </c>
      <c r="D2820">
        <v>421.16</v>
      </c>
    </row>
    <row r="2821" spans="1:4" x14ac:dyDescent="0.25">
      <c r="C2821" t="s">
        <v>2296</v>
      </c>
    </row>
    <row r="2822" spans="1:4" x14ac:dyDescent="0.25">
      <c r="A2822" s="1">
        <v>44148</v>
      </c>
      <c r="B2822" t="s">
        <v>316</v>
      </c>
      <c r="C2822" t="s">
        <v>2297</v>
      </c>
      <c r="D2822">
        <v>355.32</v>
      </c>
    </row>
    <row r="2823" spans="1:4" x14ac:dyDescent="0.25">
      <c r="A2823" s="1">
        <v>44148</v>
      </c>
      <c r="B2823" t="s">
        <v>316</v>
      </c>
      <c r="C2823" t="s">
        <v>2298</v>
      </c>
      <c r="D2823" s="2">
        <v>1351.16</v>
      </c>
    </row>
    <row r="2824" spans="1:4" x14ac:dyDescent="0.25">
      <c r="C2824" t="s">
        <v>2299</v>
      </c>
    </row>
    <row r="2825" spans="1:4" x14ac:dyDescent="0.25">
      <c r="A2825" s="1">
        <v>44148</v>
      </c>
      <c r="B2825" t="s">
        <v>316</v>
      </c>
      <c r="C2825" t="s">
        <v>2300</v>
      </c>
      <c r="D2825">
        <v>364.06</v>
      </c>
    </row>
    <row r="2826" spans="1:4" x14ac:dyDescent="0.25">
      <c r="C2826" t="s">
        <v>2301</v>
      </c>
    </row>
    <row r="2827" spans="1:4" x14ac:dyDescent="0.25">
      <c r="C2827" t="s">
        <v>2302</v>
      </c>
    </row>
    <row r="2828" spans="1:4" x14ac:dyDescent="0.25">
      <c r="C2828" t="s">
        <v>2303</v>
      </c>
    </row>
    <row r="2829" spans="1:4" x14ac:dyDescent="0.25">
      <c r="C2829" t="s">
        <v>2304</v>
      </c>
    </row>
    <row r="2830" spans="1:4" x14ac:dyDescent="0.25">
      <c r="C2830">
        <v>466498399548</v>
      </c>
    </row>
    <row r="2831" spans="1:4" x14ac:dyDescent="0.25">
      <c r="A2831" s="1">
        <v>44148</v>
      </c>
      <c r="B2831" t="s">
        <v>316</v>
      </c>
      <c r="C2831" t="s">
        <v>321</v>
      </c>
      <c r="D2831">
        <v>139.80000000000001</v>
      </c>
    </row>
    <row r="2832" spans="1:4" x14ac:dyDescent="0.25">
      <c r="A2832" s="1">
        <v>44148</v>
      </c>
      <c r="B2832" t="s">
        <v>316</v>
      </c>
      <c r="C2832" t="s">
        <v>2212</v>
      </c>
      <c r="D2832">
        <v>254.52</v>
      </c>
    </row>
    <row r="2833" spans="1:4" x14ac:dyDescent="0.25">
      <c r="A2833" s="1">
        <v>44148</v>
      </c>
      <c r="B2833" t="s">
        <v>316</v>
      </c>
      <c r="C2833" t="s">
        <v>47</v>
      </c>
      <c r="D2833">
        <v>31.95</v>
      </c>
    </row>
    <row r="2834" spans="1:4" x14ac:dyDescent="0.25">
      <c r="A2834" s="1">
        <v>44148</v>
      </c>
      <c r="B2834" t="s">
        <v>316</v>
      </c>
      <c r="C2834" t="s">
        <v>47</v>
      </c>
      <c r="D2834">
        <v>21.02</v>
      </c>
    </row>
    <row r="2835" spans="1:4" x14ac:dyDescent="0.25">
      <c r="A2835" s="1">
        <v>44148</v>
      </c>
      <c r="B2835" t="s">
        <v>316</v>
      </c>
      <c r="C2835" t="s">
        <v>321</v>
      </c>
      <c r="D2835">
        <v>80.91</v>
      </c>
    </row>
    <row r="2836" spans="1:4" x14ac:dyDescent="0.25">
      <c r="A2836" s="1">
        <v>44148</v>
      </c>
      <c r="B2836" t="s">
        <v>316</v>
      </c>
      <c r="C2836" t="s">
        <v>2305</v>
      </c>
      <c r="D2836">
        <v>477.59</v>
      </c>
    </row>
    <row r="2837" spans="1:4" x14ac:dyDescent="0.25">
      <c r="C2837" t="s">
        <v>2306</v>
      </c>
    </row>
    <row r="2838" spans="1:4" x14ac:dyDescent="0.25">
      <c r="A2838" s="1">
        <v>44148</v>
      </c>
      <c r="B2838" t="s">
        <v>316</v>
      </c>
      <c r="C2838" t="s">
        <v>2307</v>
      </c>
      <c r="D2838">
        <v>15.88</v>
      </c>
    </row>
    <row r="2839" spans="1:4" x14ac:dyDescent="0.25">
      <c r="C2839" t="s">
        <v>2308</v>
      </c>
    </row>
    <row r="2840" spans="1:4" x14ac:dyDescent="0.25">
      <c r="A2840" s="1">
        <v>44148</v>
      </c>
      <c r="B2840" t="s">
        <v>316</v>
      </c>
      <c r="C2840" t="s">
        <v>2293</v>
      </c>
      <c r="D2840">
        <v>143.26</v>
      </c>
    </row>
    <row r="2841" spans="1:4" x14ac:dyDescent="0.25">
      <c r="C2841" t="s">
        <v>2294</v>
      </c>
    </row>
    <row r="2842" spans="1:4" x14ac:dyDescent="0.25">
      <c r="A2842" s="1">
        <v>44148</v>
      </c>
      <c r="B2842" t="s">
        <v>316</v>
      </c>
      <c r="C2842" t="s">
        <v>2309</v>
      </c>
      <c r="D2842">
        <v>111.55</v>
      </c>
    </row>
    <row r="2843" spans="1:4" x14ac:dyDescent="0.25">
      <c r="A2843" s="1">
        <v>44148</v>
      </c>
      <c r="B2843" t="s">
        <v>316</v>
      </c>
      <c r="C2843" t="s">
        <v>2310</v>
      </c>
      <c r="D2843">
        <v>29</v>
      </c>
    </row>
    <row r="2844" spans="1:4" x14ac:dyDescent="0.25">
      <c r="A2844" s="1">
        <v>44148</v>
      </c>
      <c r="B2844" t="s">
        <v>146</v>
      </c>
      <c r="C2844" t="s">
        <v>2311</v>
      </c>
      <c r="D2844">
        <v>460.78</v>
      </c>
    </row>
    <row r="2845" spans="1:4" x14ac:dyDescent="0.25">
      <c r="C2845" t="s">
        <v>2312</v>
      </c>
    </row>
    <row r="2846" spans="1:4" x14ac:dyDescent="0.25">
      <c r="A2846" s="1">
        <v>44148</v>
      </c>
      <c r="B2846" t="s">
        <v>547</v>
      </c>
      <c r="C2846" t="s">
        <v>2313</v>
      </c>
      <c r="D2846">
        <v>57.56</v>
      </c>
    </row>
    <row r="2847" spans="1:4" x14ac:dyDescent="0.25">
      <c r="C2847" t="s">
        <v>2314</v>
      </c>
    </row>
    <row r="2848" spans="1:4" x14ac:dyDescent="0.25">
      <c r="C2848" t="s">
        <v>2315</v>
      </c>
    </row>
    <row r="2849" spans="1:4" x14ac:dyDescent="0.25">
      <c r="A2849" s="1">
        <v>44148</v>
      </c>
      <c r="B2849" t="s">
        <v>547</v>
      </c>
      <c r="C2849" t="s">
        <v>2316</v>
      </c>
      <c r="D2849">
        <v>361.07</v>
      </c>
    </row>
    <row r="2850" spans="1:4" x14ac:dyDescent="0.25">
      <c r="A2850" s="1">
        <v>44148</v>
      </c>
      <c r="B2850" t="s">
        <v>547</v>
      </c>
      <c r="C2850" t="s">
        <v>2317</v>
      </c>
      <c r="D2850">
        <v>211.36</v>
      </c>
    </row>
    <row r="2851" spans="1:4" x14ac:dyDescent="0.25">
      <c r="A2851" s="1">
        <v>44148</v>
      </c>
      <c r="B2851" t="s">
        <v>547</v>
      </c>
      <c r="C2851" t="s">
        <v>2318</v>
      </c>
      <c r="D2851">
        <v>23.66</v>
      </c>
    </row>
    <row r="2852" spans="1:4" x14ac:dyDescent="0.25">
      <c r="A2852" s="1">
        <v>44148</v>
      </c>
      <c r="B2852" t="s">
        <v>547</v>
      </c>
      <c r="C2852" t="s">
        <v>2319</v>
      </c>
      <c r="D2852">
        <v>49.34</v>
      </c>
    </row>
    <row r="2853" spans="1:4" x14ac:dyDescent="0.25">
      <c r="C2853" t="s">
        <v>2320</v>
      </c>
    </row>
    <row r="2854" spans="1:4" x14ac:dyDescent="0.25">
      <c r="A2854" s="1">
        <v>44148</v>
      </c>
      <c r="B2854" t="s">
        <v>547</v>
      </c>
      <c r="C2854" t="s">
        <v>2319</v>
      </c>
      <c r="D2854">
        <v>50.91</v>
      </c>
    </row>
    <row r="2855" spans="1:4" x14ac:dyDescent="0.25">
      <c r="C2855" t="s">
        <v>2321</v>
      </c>
    </row>
    <row r="2856" spans="1:4" x14ac:dyDescent="0.25">
      <c r="A2856" s="1">
        <v>44148</v>
      </c>
      <c r="B2856" t="s">
        <v>547</v>
      </c>
      <c r="C2856" t="s">
        <v>2322</v>
      </c>
      <c r="D2856">
        <v>277.92</v>
      </c>
    </row>
    <row r="2857" spans="1:4" x14ac:dyDescent="0.25">
      <c r="A2857" s="1">
        <v>44148</v>
      </c>
      <c r="B2857" t="s">
        <v>547</v>
      </c>
      <c r="C2857" t="s">
        <v>2319</v>
      </c>
      <c r="D2857">
        <v>41.74</v>
      </c>
    </row>
    <row r="2858" spans="1:4" x14ac:dyDescent="0.25">
      <c r="C2858" t="s">
        <v>2323</v>
      </c>
    </row>
    <row r="2859" spans="1:4" x14ac:dyDescent="0.25">
      <c r="A2859" s="1">
        <v>44148</v>
      </c>
      <c r="B2859" t="s">
        <v>547</v>
      </c>
      <c r="C2859" t="s">
        <v>2324</v>
      </c>
      <c r="D2859">
        <v>25.12</v>
      </c>
    </row>
    <row r="2860" spans="1:4" x14ac:dyDescent="0.25">
      <c r="A2860" s="1">
        <v>44148</v>
      </c>
      <c r="B2860" t="s">
        <v>547</v>
      </c>
      <c r="C2860" t="s">
        <v>2325</v>
      </c>
      <c r="D2860">
        <v>47.3</v>
      </c>
    </row>
    <row r="2861" spans="1:4" x14ac:dyDescent="0.25">
      <c r="C2861" t="s">
        <v>2326</v>
      </c>
    </row>
    <row r="2862" spans="1:4" x14ac:dyDescent="0.25">
      <c r="A2862" s="1">
        <v>44148</v>
      </c>
      <c r="B2862" t="s">
        <v>547</v>
      </c>
      <c r="C2862" t="s">
        <v>2327</v>
      </c>
      <c r="D2862">
        <v>207.68</v>
      </c>
    </row>
    <row r="2863" spans="1:4" x14ac:dyDescent="0.25">
      <c r="C2863" t="s">
        <v>256</v>
      </c>
    </row>
    <row r="2864" spans="1:4" x14ac:dyDescent="0.25">
      <c r="A2864" s="1">
        <v>44148</v>
      </c>
      <c r="B2864" t="s">
        <v>547</v>
      </c>
      <c r="C2864" t="s">
        <v>2319</v>
      </c>
      <c r="D2864">
        <v>49.69</v>
      </c>
    </row>
    <row r="2865" spans="1:4" x14ac:dyDescent="0.25">
      <c r="C2865" t="s">
        <v>2328</v>
      </c>
    </row>
    <row r="2866" spans="1:4" x14ac:dyDescent="0.25">
      <c r="A2866" s="1">
        <v>44148</v>
      </c>
      <c r="B2866" t="s">
        <v>547</v>
      </c>
      <c r="C2866" t="s">
        <v>2329</v>
      </c>
      <c r="D2866">
        <v>25</v>
      </c>
    </row>
    <row r="2867" spans="1:4" x14ac:dyDescent="0.25">
      <c r="A2867" s="1">
        <v>44148</v>
      </c>
      <c r="B2867" t="s">
        <v>547</v>
      </c>
      <c r="C2867" t="s">
        <v>219</v>
      </c>
      <c r="D2867">
        <v>154.28</v>
      </c>
    </row>
    <row r="2868" spans="1:4" x14ac:dyDescent="0.25">
      <c r="A2868" s="1">
        <v>44148</v>
      </c>
      <c r="B2868" t="s">
        <v>547</v>
      </c>
      <c r="C2868" t="s">
        <v>1511</v>
      </c>
      <c r="D2868">
        <v>50</v>
      </c>
    </row>
    <row r="2869" spans="1:4" x14ac:dyDescent="0.25">
      <c r="C2869" t="s">
        <v>2330</v>
      </c>
    </row>
    <row r="2870" spans="1:4" x14ac:dyDescent="0.25">
      <c r="A2870" s="1">
        <v>44148</v>
      </c>
      <c r="B2870" t="s">
        <v>547</v>
      </c>
      <c r="C2870" t="s">
        <v>2331</v>
      </c>
      <c r="D2870">
        <v>274.92</v>
      </c>
    </row>
    <row r="2871" spans="1:4" x14ac:dyDescent="0.25">
      <c r="A2871" s="1">
        <v>44148</v>
      </c>
      <c r="B2871" t="s">
        <v>547</v>
      </c>
      <c r="C2871" t="s">
        <v>325</v>
      </c>
      <c r="D2871">
        <v>74.16</v>
      </c>
    </row>
    <row r="2872" spans="1:4" x14ac:dyDescent="0.25">
      <c r="A2872" s="1">
        <v>44148</v>
      </c>
      <c r="B2872" t="s">
        <v>547</v>
      </c>
      <c r="C2872" t="s">
        <v>2332</v>
      </c>
      <c r="D2872">
        <v>53.54</v>
      </c>
    </row>
    <row r="2873" spans="1:4" x14ac:dyDescent="0.25">
      <c r="A2873" s="1">
        <v>44148</v>
      </c>
      <c r="B2873" t="s">
        <v>547</v>
      </c>
      <c r="C2873" t="s">
        <v>1307</v>
      </c>
      <c r="D2873">
        <v>114.75</v>
      </c>
    </row>
    <row r="2874" spans="1:4" x14ac:dyDescent="0.25">
      <c r="C2874" t="s">
        <v>2333</v>
      </c>
    </row>
    <row r="2875" spans="1:4" x14ac:dyDescent="0.25">
      <c r="A2875" s="1">
        <v>44148</v>
      </c>
      <c r="B2875" t="s">
        <v>547</v>
      </c>
      <c r="C2875" t="s">
        <v>2334</v>
      </c>
      <c r="D2875">
        <v>99.57</v>
      </c>
    </row>
    <row r="2876" spans="1:4" x14ac:dyDescent="0.25">
      <c r="A2876" s="1">
        <v>44148</v>
      </c>
      <c r="B2876" t="s">
        <v>547</v>
      </c>
      <c r="C2876" t="s">
        <v>1502</v>
      </c>
      <c r="D2876">
        <v>49.96</v>
      </c>
    </row>
    <row r="2877" spans="1:4" x14ac:dyDescent="0.25">
      <c r="C2877" t="s">
        <v>2335</v>
      </c>
    </row>
    <row r="2878" spans="1:4" x14ac:dyDescent="0.25">
      <c r="A2878" s="1">
        <v>44148</v>
      </c>
      <c r="B2878" t="s">
        <v>547</v>
      </c>
      <c r="C2878" t="s">
        <v>1502</v>
      </c>
      <c r="D2878">
        <v>54.16</v>
      </c>
    </row>
    <row r="2879" spans="1:4" x14ac:dyDescent="0.25">
      <c r="C2879" t="s">
        <v>1480</v>
      </c>
    </row>
    <row r="2880" spans="1:4" x14ac:dyDescent="0.25">
      <c r="A2880" s="1">
        <v>44148</v>
      </c>
      <c r="B2880" t="s">
        <v>547</v>
      </c>
      <c r="C2880" t="s">
        <v>52</v>
      </c>
      <c r="D2880">
        <v>149.03</v>
      </c>
    </row>
    <row r="2881" spans="1:4" x14ac:dyDescent="0.25">
      <c r="A2881" s="1">
        <v>44148</v>
      </c>
      <c r="B2881" t="s">
        <v>547</v>
      </c>
      <c r="C2881" t="s">
        <v>325</v>
      </c>
      <c r="D2881">
        <v>296.67</v>
      </c>
    </row>
    <row r="2882" spans="1:4" x14ac:dyDescent="0.25">
      <c r="A2882" s="1">
        <v>44148</v>
      </c>
      <c r="B2882" t="s">
        <v>547</v>
      </c>
      <c r="C2882" t="s">
        <v>52</v>
      </c>
      <c r="D2882">
        <v>226.13</v>
      </c>
    </row>
    <row r="2883" spans="1:4" x14ac:dyDescent="0.25">
      <c r="A2883" s="1">
        <v>44148</v>
      </c>
      <c r="B2883" t="s">
        <v>547</v>
      </c>
      <c r="C2883" t="s">
        <v>1511</v>
      </c>
      <c r="D2883">
        <v>49.68</v>
      </c>
    </row>
    <row r="2884" spans="1:4" x14ac:dyDescent="0.25">
      <c r="C2884" t="s">
        <v>2336</v>
      </c>
    </row>
    <row r="2885" spans="1:4" x14ac:dyDescent="0.25">
      <c r="A2885" s="1">
        <v>44148</v>
      </c>
      <c r="B2885" t="s">
        <v>547</v>
      </c>
      <c r="C2885" t="s">
        <v>320</v>
      </c>
      <c r="D2885">
        <v>18.16</v>
      </c>
    </row>
    <row r="2886" spans="1:4" x14ac:dyDescent="0.25">
      <c r="C2886" t="e">
        <f>- DEAN SCIENCE</f>
        <v>#NAME?</v>
      </c>
    </row>
    <row r="2887" spans="1:4" x14ac:dyDescent="0.25">
      <c r="A2887" s="1">
        <v>44148</v>
      </c>
      <c r="B2887" t="s">
        <v>547</v>
      </c>
      <c r="C2887" t="s">
        <v>321</v>
      </c>
      <c r="D2887">
        <v>99.88</v>
      </c>
    </row>
    <row r="2888" spans="1:4" x14ac:dyDescent="0.25">
      <c r="A2888" s="1">
        <v>44148</v>
      </c>
      <c r="B2888" t="s">
        <v>547</v>
      </c>
      <c r="C2888" t="s">
        <v>2337</v>
      </c>
      <c r="D2888">
        <v>165.68</v>
      </c>
    </row>
    <row r="2889" spans="1:4" x14ac:dyDescent="0.25">
      <c r="C2889" t="s">
        <v>2338</v>
      </c>
    </row>
    <row r="2890" spans="1:4" x14ac:dyDescent="0.25">
      <c r="A2890" s="1">
        <v>44148</v>
      </c>
      <c r="B2890" t="s">
        <v>547</v>
      </c>
      <c r="C2890" t="s">
        <v>1352</v>
      </c>
      <c r="D2890">
        <v>11.28</v>
      </c>
    </row>
    <row r="2891" spans="1:4" x14ac:dyDescent="0.25">
      <c r="A2891" s="1">
        <v>44148</v>
      </c>
      <c r="B2891" t="s">
        <v>547</v>
      </c>
      <c r="C2891" t="s">
        <v>1511</v>
      </c>
      <c r="D2891">
        <v>50.55</v>
      </c>
    </row>
    <row r="2892" spans="1:4" x14ac:dyDescent="0.25">
      <c r="C2892" t="s">
        <v>2339</v>
      </c>
    </row>
    <row r="2893" spans="1:4" x14ac:dyDescent="0.25">
      <c r="A2893" s="1">
        <v>44148</v>
      </c>
      <c r="B2893" t="s">
        <v>547</v>
      </c>
      <c r="C2893" t="s">
        <v>2340</v>
      </c>
      <c r="D2893">
        <v>17.82</v>
      </c>
    </row>
    <row r="2894" spans="1:4" x14ac:dyDescent="0.25">
      <c r="A2894" s="1">
        <v>44148</v>
      </c>
      <c r="B2894" t="s">
        <v>547</v>
      </c>
      <c r="C2894" t="s">
        <v>1065</v>
      </c>
      <c r="D2894">
        <v>59.34</v>
      </c>
    </row>
    <row r="2895" spans="1:4" x14ac:dyDescent="0.25">
      <c r="C2895" t="s">
        <v>256</v>
      </c>
    </row>
    <row r="2896" spans="1:4" x14ac:dyDescent="0.25">
      <c r="A2896" s="1">
        <v>44148</v>
      </c>
      <c r="B2896" t="s">
        <v>547</v>
      </c>
      <c r="C2896" t="s">
        <v>2341</v>
      </c>
      <c r="D2896">
        <v>120.28</v>
      </c>
    </row>
    <row r="2897" spans="1:4" x14ac:dyDescent="0.25">
      <c r="A2897" s="1">
        <v>44167</v>
      </c>
      <c r="B2897" t="s">
        <v>2342</v>
      </c>
      <c r="C2897" t="s">
        <v>2343</v>
      </c>
      <c r="D2897">
        <v>240</v>
      </c>
    </row>
    <row r="2898" spans="1:4" x14ac:dyDescent="0.25">
      <c r="C2898" t="s">
        <v>2344</v>
      </c>
    </row>
    <row r="2899" spans="1:4" x14ac:dyDescent="0.25">
      <c r="A2899" s="1">
        <v>44167</v>
      </c>
      <c r="B2899" t="s">
        <v>2345</v>
      </c>
      <c r="C2899" t="s">
        <v>2346</v>
      </c>
      <c r="D2899" s="2">
        <v>4399</v>
      </c>
    </row>
    <row r="2900" spans="1:4" x14ac:dyDescent="0.25">
      <c r="A2900" s="1">
        <v>44167</v>
      </c>
      <c r="B2900" t="s">
        <v>894</v>
      </c>
      <c r="C2900" t="s">
        <v>2347</v>
      </c>
      <c r="D2900">
        <v>161.11000000000001</v>
      </c>
    </row>
    <row r="2901" spans="1:4" x14ac:dyDescent="0.25">
      <c r="C2901" t="s">
        <v>1388</v>
      </c>
    </row>
    <row r="2902" spans="1:4" x14ac:dyDescent="0.25">
      <c r="A2902" s="1">
        <v>44167</v>
      </c>
      <c r="B2902" t="s">
        <v>1392</v>
      </c>
      <c r="C2902" t="s">
        <v>756</v>
      </c>
      <c r="D2902">
        <v>135.26</v>
      </c>
    </row>
    <row r="2903" spans="1:4" x14ac:dyDescent="0.25">
      <c r="C2903" t="s">
        <v>2348</v>
      </c>
    </row>
    <row r="2904" spans="1:4" x14ac:dyDescent="0.25">
      <c r="A2904" s="1">
        <v>44167</v>
      </c>
      <c r="B2904" t="s">
        <v>6</v>
      </c>
      <c r="C2904" t="s">
        <v>2349</v>
      </c>
      <c r="D2904" s="2">
        <v>8750</v>
      </c>
    </row>
    <row r="2905" spans="1:4" x14ac:dyDescent="0.25">
      <c r="A2905" s="1">
        <v>44167</v>
      </c>
      <c r="B2905" t="s">
        <v>6</v>
      </c>
      <c r="C2905" t="s">
        <v>2350</v>
      </c>
      <c r="D2905" s="2">
        <v>5880</v>
      </c>
    </row>
    <row r="2906" spans="1:4" x14ac:dyDescent="0.25">
      <c r="C2906" t="s">
        <v>2351</v>
      </c>
    </row>
    <row r="2907" spans="1:4" x14ac:dyDescent="0.25">
      <c r="A2907" s="1">
        <v>44167</v>
      </c>
      <c r="B2907" t="s">
        <v>119</v>
      </c>
      <c r="C2907" t="s">
        <v>183</v>
      </c>
      <c r="D2907">
        <v>37.24</v>
      </c>
    </row>
    <row r="2908" spans="1:4" x14ac:dyDescent="0.25">
      <c r="C2908" t="s">
        <v>2352</v>
      </c>
    </row>
    <row r="2909" spans="1:4" x14ac:dyDescent="0.25">
      <c r="A2909" s="1">
        <v>44167</v>
      </c>
      <c r="B2909" t="s">
        <v>119</v>
      </c>
      <c r="C2909" t="s">
        <v>183</v>
      </c>
      <c r="D2909">
        <v>24.48</v>
      </c>
    </row>
    <row r="2910" spans="1:4" x14ac:dyDescent="0.25">
      <c r="C2910" t="s">
        <v>2353</v>
      </c>
    </row>
    <row r="2911" spans="1:4" x14ac:dyDescent="0.25">
      <c r="A2911" s="1">
        <v>44167</v>
      </c>
      <c r="B2911" t="s">
        <v>119</v>
      </c>
      <c r="C2911" t="s">
        <v>2354</v>
      </c>
      <c r="D2911">
        <v>21.74</v>
      </c>
    </row>
    <row r="2912" spans="1:4" x14ac:dyDescent="0.25">
      <c r="A2912" s="1">
        <v>44167</v>
      </c>
      <c r="B2912" t="s">
        <v>119</v>
      </c>
      <c r="C2912" t="s">
        <v>2355</v>
      </c>
      <c r="D2912">
        <v>17.989999999999998</v>
      </c>
    </row>
    <row r="2913" spans="1:4" x14ac:dyDescent="0.25">
      <c r="A2913" s="1">
        <v>44167</v>
      </c>
      <c r="B2913" t="s">
        <v>119</v>
      </c>
      <c r="C2913" t="s">
        <v>2356</v>
      </c>
      <c r="D2913">
        <v>91.4</v>
      </c>
    </row>
    <row r="2914" spans="1:4" x14ac:dyDescent="0.25">
      <c r="A2914" s="1">
        <v>44167</v>
      </c>
      <c r="B2914" t="s">
        <v>186</v>
      </c>
      <c r="C2914" t="s">
        <v>2357</v>
      </c>
      <c r="D2914" s="2">
        <v>2000</v>
      </c>
    </row>
    <row r="2915" spans="1:4" x14ac:dyDescent="0.25">
      <c r="C2915" t="s">
        <v>2358</v>
      </c>
    </row>
    <row r="2916" spans="1:4" x14ac:dyDescent="0.25">
      <c r="C2916" t="s">
        <v>2359</v>
      </c>
    </row>
    <row r="2917" spans="1:4" x14ac:dyDescent="0.25">
      <c r="A2917" s="1">
        <v>44167</v>
      </c>
      <c r="B2917" t="s">
        <v>186</v>
      </c>
      <c r="C2917" t="s">
        <v>2360</v>
      </c>
      <c r="D2917" s="2">
        <v>1000</v>
      </c>
    </row>
    <row r="2918" spans="1:4" x14ac:dyDescent="0.25">
      <c r="C2918" t="s">
        <v>2361</v>
      </c>
    </row>
    <row r="2919" spans="1:4" x14ac:dyDescent="0.25">
      <c r="C2919" t="s">
        <v>2362</v>
      </c>
    </row>
    <row r="2920" spans="1:4" x14ac:dyDescent="0.25">
      <c r="C2920" t="s">
        <v>2363</v>
      </c>
    </row>
    <row r="2921" spans="1:4" x14ac:dyDescent="0.25">
      <c r="A2921" s="1">
        <v>44167</v>
      </c>
      <c r="B2921" t="s">
        <v>1410</v>
      </c>
      <c r="C2921" t="s">
        <v>2364</v>
      </c>
      <c r="D2921">
        <v>60</v>
      </c>
    </row>
    <row r="2922" spans="1:4" x14ac:dyDescent="0.25">
      <c r="A2922" s="1">
        <v>44167</v>
      </c>
      <c r="B2922" t="s">
        <v>194</v>
      </c>
      <c r="C2922" t="s">
        <v>1545</v>
      </c>
      <c r="D2922" s="2">
        <v>1041.25</v>
      </c>
    </row>
    <row r="2923" spans="1:4" x14ac:dyDescent="0.25">
      <c r="A2923" s="1">
        <v>44167</v>
      </c>
      <c r="B2923" t="s">
        <v>1214</v>
      </c>
      <c r="C2923" t="s">
        <v>2365</v>
      </c>
      <c r="D2923">
        <v>775.87</v>
      </c>
    </row>
    <row r="2924" spans="1:4" x14ac:dyDescent="0.25">
      <c r="A2924" s="1">
        <v>44167</v>
      </c>
      <c r="B2924" t="s">
        <v>197</v>
      </c>
      <c r="C2924" t="s">
        <v>1703</v>
      </c>
      <c r="D2924">
        <v>37.5</v>
      </c>
    </row>
    <row r="2925" spans="1:4" x14ac:dyDescent="0.25">
      <c r="A2925" s="1">
        <v>44167</v>
      </c>
      <c r="B2925" t="s">
        <v>197</v>
      </c>
      <c r="C2925" t="s">
        <v>1703</v>
      </c>
      <c r="D2925">
        <v>22.5</v>
      </c>
    </row>
    <row r="2926" spans="1:4" x14ac:dyDescent="0.25">
      <c r="A2926" s="1">
        <v>44167</v>
      </c>
      <c r="B2926" t="s">
        <v>617</v>
      </c>
      <c r="C2926" t="s">
        <v>321</v>
      </c>
      <c r="D2926" s="2">
        <v>2950</v>
      </c>
    </row>
    <row r="2927" spans="1:4" x14ac:dyDescent="0.25">
      <c r="A2927" s="1">
        <v>44167</v>
      </c>
      <c r="B2927" t="s">
        <v>740</v>
      </c>
      <c r="C2927" t="s">
        <v>741</v>
      </c>
      <c r="D2927">
        <v>500</v>
      </c>
    </row>
    <row r="2928" spans="1:4" x14ac:dyDescent="0.25">
      <c r="A2928" s="1">
        <v>44167</v>
      </c>
      <c r="B2928" t="s">
        <v>740</v>
      </c>
      <c r="C2928" t="s">
        <v>741</v>
      </c>
      <c r="D2928">
        <v>600</v>
      </c>
    </row>
    <row r="2929" spans="1:4" x14ac:dyDescent="0.25">
      <c r="A2929" s="1">
        <v>44167</v>
      </c>
      <c r="B2929" t="s">
        <v>740</v>
      </c>
      <c r="C2929" t="s">
        <v>741</v>
      </c>
      <c r="D2929" s="2">
        <v>1700</v>
      </c>
    </row>
    <row r="2930" spans="1:4" x14ac:dyDescent="0.25">
      <c r="A2930" s="1">
        <v>44167</v>
      </c>
      <c r="B2930" t="s">
        <v>740</v>
      </c>
      <c r="C2930" t="s">
        <v>741</v>
      </c>
      <c r="D2930">
        <v>935</v>
      </c>
    </row>
    <row r="2931" spans="1:4" x14ac:dyDescent="0.25">
      <c r="A2931" s="1">
        <v>44167</v>
      </c>
      <c r="B2931" t="s">
        <v>2366</v>
      </c>
      <c r="C2931" t="s">
        <v>1107</v>
      </c>
      <c r="D2931">
        <v>100</v>
      </c>
    </row>
    <row r="2932" spans="1:4" x14ac:dyDescent="0.25">
      <c r="C2932" t="s">
        <v>2367</v>
      </c>
    </row>
    <row r="2933" spans="1:4" x14ac:dyDescent="0.25">
      <c r="C2933" s="1">
        <v>44155</v>
      </c>
    </row>
    <row r="2934" spans="1:4" x14ac:dyDescent="0.25">
      <c r="A2934" s="1">
        <v>44167</v>
      </c>
      <c r="B2934" t="s">
        <v>124</v>
      </c>
      <c r="C2934" t="s">
        <v>1008</v>
      </c>
      <c r="D2934">
        <v>452.73</v>
      </c>
    </row>
    <row r="2935" spans="1:4" x14ac:dyDescent="0.25">
      <c r="A2935" s="1">
        <v>44167</v>
      </c>
      <c r="B2935" t="s">
        <v>13</v>
      </c>
      <c r="C2935" t="s">
        <v>2368</v>
      </c>
      <c r="D2935">
        <v>757.84</v>
      </c>
    </row>
    <row r="2936" spans="1:4" x14ac:dyDescent="0.25">
      <c r="A2936" s="1">
        <v>44167</v>
      </c>
      <c r="B2936" t="s">
        <v>13</v>
      </c>
      <c r="C2936" t="s">
        <v>2369</v>
      </c>
      <c r="D2936">
        <v>96.31</v>
      </c>
    </row>
    <row r="2937" spans="1:4" x14ac:dyDescent="0.25">
      <c r="A2937" s="1">
        <v>44167</v>
      </c>
      <c r="B2937" t="s">
        <v>531</v>
      </c>
      <c r="C2937" t="s">
        <v>2370</v>
      </c>
      <c r="D2937" s="2">
        <v>157833.44</v>
      </c>
    </row>
    <row r="2938" spans="1:4" x14ac:dyDescent="0.25">
      <c r="C2938" s="5">
        <v>44105</v>
      </c>
    </row>
    <row r="2939" spans="1:4" x14ac:dyDescent="0.25">
      <c r="A2939" s="1">
        <v>44167</v>
      </c>
      <c r="B2939" t="s">
        <v>125</v>
      </c>
      <c r="C2939" t="s">
        <v>2371</v>
      </c>
      <c r="D2939" s="2">
        <v>1661.03</v>
      </c>
    </row>
    <row r="2940" spans="1:4" x14ac:dyDescent="0.25">
      <c r="C2940" t="s">
        <v>127</v>
      </c>
    </row>
    <row r="2941" spans="1:4" x14ac:dyDescent="0.25">
      <c r="C2941" t="s">
        <v>2372</v>
      </c>
    </row>
    <row r="2942" spans="1:4" x14ac:dyDescent="0.25">
      <c r="C2942" t="s">
        <v>129</v>
      </c>
    </row>
    <row r="2943" spans="1:4" x14ac:dyDescent="0.25">
      <c r="C2943" t="s">
        <v>130</v>
      </c>
    </row>
    <row r="2944" spans="1:4" x14ac:dyDescent="0.25">
      <c r="A2944" s="1">
        <v>44167</v>
      </c>
      <c r="B2944" t="s">
        <v>125</v>
      </c>
      <c r="C2944" t="s">
        <v>2373</v>
      </c>
      <c r="D2944" s="2">
        <v>7123.64</v>
      </c>
    </row>
    <row r="2945" spans="1:4" x14ac:dyDescent="0.25">
      <c r="C2945" t="s">
        <v>2374</v>
      </c>
    </row>
    <row r="2946" spans="1:4" x14ac:dyDescent="0.25">
      <c r="C2946" t="s">
        <v>2375</v>
      </c>
    </row>
    <row r="2947" spans="1:4" x14ac:dyDescent="0.25">
      <c r="C2947" t="s">
        <v>2376</v>
      </c>
    </row>
    <row r="2948" spans="1:4" x14ac:dyDescent="0.25">
      <c r="C2948" t="s">
        <v>2377</v>
      </c>
    </row>
    <row r="2949" spans="1:4" x14ac:dyDescent="0.25">
      <c r="C2949" t="s">
        <v>2378</v>
      </c>
    </row>
    <row r="2950" spans="1:4" x14ac:dyDescent="0.25">
      <c r="C2950" t="s">
        <v>2379</v>
      </c>
    </row>
    <row r="2951" spans="1:4" x14ac:dyDescent="0.25">
      <c r="C2951" t="s">
        <v>2380</v>
      </c>
    </row>
    <row r="2952" spans="1:4" x14ac:dyDescent="0.25">
      <c r="C2952" t="s">
        <v>2381</v>
      </c>
    </row>
    <row r="2953" spans="1:4" x14ac:dyDescent="0.25">
      <c r="C2953" t="s">
        <v>2382</v>
      </c>
    </row>
    <row r="2954" spans="1:4" x14ac:dyDescent="0.25">
      <c r="C2954" t="s">
        <v>2383</v>
      </c>
    </row>
    <row r="2955" spans="1:4" x14ac:dyDescent="0.25">
      <c r="A2955" s="1">
        <v>44167</v>
      </c>
      <c r="B2955" t="s">
        <v>2384</v>
      </c>
      <c r="C2955" t="s">
        <v>2385</v>
      </c>
      <c r="D2955" s="2">
        <v>3036.69</v>
      </c>
    </row>
    <row r="2956" spans="1:4" x14ac:dyDescent="0.25">
      <c r="A2956" s="1">
        <v>44167</v>
      </c>
      <c r="B2956" t="s">
        <v>23</v>
      </c>
      <c r="C2956" t="s">
        <v>2386</v>
      </c>
      <c r="D2956">
        <v>200</v>
      </c>
    </row>
    <row r="2957" spans="1:4" x14ac:dyDescent="0.25">
      <c r="C2957" t="s">
        <v>2387</v>
      </c>
    </row>
    <row r="2958" spans="1:4" x14ac:dyDescent="0.25">
      <c r="A2958" s="1">
        <v>44167</v>
      </c>
      <c r="B2958" t="s">
        <v>26</v>
      </c>
      <c r="C2958" t="s">
        <v>27</v>
      </c>
      <c r="D2958">
        <v>10</v>
      </c>
    </row>
    <row r="2959" spans="1:4" x14ac:dyDescent="0.25">
      <c r="A2959" s="1">
        <v>44167</v>
      </c>
      <c r="B2959" t="s">
        <v>26</v>
      </c>
      <c r="C2959" t="s">
        <v>2388</v>
      </c>
      <c r="D2959">
        <v>10</v>
      </c>
    </row>
    <row r="2960" spans="1:4" x14ac:dyDescent="0.25">
      <c r="A2960" s="1">
        <v>44167</v>
      </c>
      <c r="B2960" t="s">
        <v>26</v>
      </c>
      <c r="C2960" t="s">
        <v>28</v>
      </c>
      <c r="D2960">
        <v>62</v>
      </c>
    </row>
    <row r="2961" spans="1:4" x14ac:dyDescent="0.25">
      <c r="C2961" t="s">
        <v>1549</v>
      </c>
    </row>
    <row r="2962" spans="1:4" x14ac:dyDescent="0.25">
      <c r="A2962" s="1">
        <v>44167</v>
      </c>
      <c r="B2962" t="s">
        <v>331</v>
      </c>
      <c r="C2962" t="s">
        <v>2389</v>
      </c>
      <c r="D2962">
        <v>90</v>
      </c>
    </row>
    <row r="2963" spans="1:4" x14ac:dyDescent="0.25">
      <c r="C2963" t="s">
        <v>2390</v>
      </c>
    </row>
    <row r="2964" spans="1:4" x14ac:dyDescent="0.25">
      <c r="A2964" s="1">
        <v>44167</v>
      </c>
      <c r="B2964" t="s">
        <v>33</v>
      </c>
      <c r="C2964" t="s">
        <v>2391</v>
      </c>
      <c r="D2964">
        <v>25</v>
      </c>
    </row>
    <row r="2965" spans="1:4" x14ac:dyDescent="0.25">
      <c r="A2965" s="1">
        <v>44167</v>
      </c>
      <c r="B2965" t="s">
        <v>33</v>
      </c>
      <c r="C2965" t="s">
        <v>2392</v>
      </c>
      <c r="D2965">
        <v>115</v>
      </c>
    </row>
    <row r="2966" spans="1:4" x14ac:dyDescent="0.25">
      <c r="C2966" t="s">
        <v>2393</v>
      </c>
    </row>
    <row r="2967" spans="1:4" x14ac:dyDescent="0.25">
      <c r="A2967" s="1">
        <v>44167</v>
      </c>
      <c r="B2967" t="s">
        <v>33</v>
      </c>
      <c r="C2967" t="s">
        <v>2394</v>
      </c>
      <c r="D2967">
        <v>150</v>
      </c>
    </row>
    <row r="2968" spans="1:4" x14ac:dyDescent="0.25">
      <c r="C2968" t="s">
        <v>2395</v>
      </c>
    </row>
    <row r="2969" spans="1:4" x14ac:dyDescent="0.25">
      <c r="A2969" s="1">
        <v>44167</v>
      </c>
      <c r="B2969" t="s">
        <v>33</v>
      </c>
      <c r="C2969" t="s">
        <v>2396</v>
      </c>
      <c r="D2969">
        <v>100</v>
      </c>
    </row>
    <row r="2970" spans="1:4" x14ac:dyDescent="0.25">
      <c r="A2970" s="1">
        <v>44167</v>
      </c>
      <c r="B2970" t="s">
        <v>33</v>
      </c>
      <c r="C2970" t="s">
        <v>1551</v>
      </c>
      <c r="D2970">
        <v>940</v>
      </c>
    </row>
    <row r="2971" spans="1:4" x14ac:dyDescent="0.25">
      <c r="C2971" t="s">
        <v>1552</v>
      </c>
    </row>
    <row r="2972" spans="1:4" x14ac:dyDescent="0.25">
      <c r="A2972" s="1">
        <v>44167</v>
      </c>
      <c r="B2972" t="s">
        <v>33</v>
      </c>
      <c r="C2972" t="s">
        <v>2397</v>
      </c>
      <c r="D2972">
        <v>75</v>
      </c>
    </row>
    <row r="2973" spans="1:4" x14ac:dyDescent="0.25">
      <c r="A2973" s="1">
        <v>44167</v>
      </c>
      <c r="B2973" t="s">
        <v>33</v>
      </c>
      <c r="C2973" t="s">
        <v>2398</v>
      </c>
      <c r="D2973">
        <v>25</v>
      </c>
    </row>
    <row r="2974" spans="1:4" x14ac:dyDescent="0.25">
      <c r="A2974" s="1">
        <v>44167</v>
      </c>
      <c r="B2974" t="s">
        <v>33</v>
      </c>
      <c r="C2974" t="s">
        <v>1551</v>
      </c>
      <c r="D2974">
        <v>55</v>
      </c>
    </row>
    <row r="2975" spans="1:4" x14ac:dyDescent="0.25">
      <c r="C2975" t="s">
        <v>1552</v>
      </c>
    </row>
    <row r="2976" spans="1:4" x14ac:dyDescent="0.25">
      <c r="A2976" s="1">
        <v>44167</v>
      </c>
      <c r="B2976" t="s">
        <v>2399</v>
      </c>
      <c r="C2976" t="s">
        <v>2400</v>
      </c>
      <c r="D2976">
        <v>58.93</v>
      </c>
    </row>
    <row r="2977" spans="1:4" x14ac:dyDescent="0.25">
      <c r="A2977" s="1">
        <v>44167</v>
      </c>
      <c r="B2977" t="s">
        <v>757</v>
      </c>
      <c r="C2977" t="s">
        <v>2401</v>
      </c>
      <c r="D2977">
        <v>94</v>
      </c>
    </row>
    <row r="2978" spans="1:4" x14ac:dyDescent="0.25">
      <c r="A2978" s="1">
        <v>44167</v>
      </c>
      <c r="B2978" t="s">
        <v>37</v>
      </c>
      <c r="C2978" t="s">
        <v>2401</v>
      </c>
      <c r="D2978" s="2">
        <v>1580.89</v>
      </c>
    </row>
    <row r="2979" spans="1:4" x14ac:dyDescent="0.25">
      <c r="A2979" s="1">
        <v>44167</v>
      </c>
      <c r="B2979" t="s">
        <v>40</v>
      </c>
      <c r="C2979" t="s">
        <v>1525</v>
      </c>
      <c r="D2979" s="2">
        <v>1820</v>
      </c>
    </row>
    <row r="2980" spans="1:4" x14ac:dyDescent="0.25">
      <c r="C2980" t="s">
        <v>2402</v>
      </c>
    </row>
    <row r="2981" spans="1:4" x14ac:dyDescent="0.25">
      <c r="C2981" t="s">
        <v>2403</v>
      </c>
    </row>
    <row r="2982" spans="1:4" x14ac:dyDescent="0.25">
      <c r="A2982" s="1">
        <v>44167</v>
      </c>
      <c r="B2982" t="s">
        <v>218</v>
      </c>
      <c r="C2982" t="s">
        <v>2404</v>
      </c>
      <c r="D2982">
        <v>30</v>
      </c>
    </row>
    <row r="2983" spans="1:4" x14ac:dyDescent="0.25">
      <c r="C2983">
        <v>12000922</v>
      </c>
    </row>
    <row r="2984" spans="1:4" x14ac:dyDescent="0.25">
      <c r="A2984" s="1">
        <v>44167</v>
      </c>
      <c r="B2984" t="s">
        <v>218</v>
      </c>
      <c r="C2984" t="s">
        <v>325</v>
      </c>
      <c r="D2984">
        <v>108.15</v>
      </c>
    </row>
    <row r="2985" spans="1:4" x14ac:dyDescent="0.25">
      <c r="A2985" s="1">
        <v>44167</v>
      </c>
      <c r="B2985" t="s">
        <v>218</v>
      </c>
      <c r="C2985" t="s">
        <v>325</v>
      </c>
      <c r="D2985">
        <v>315.20999999999998</v>
      </c>
    </row>
    <row r="2986" spans="1:4" x14ac:dyDescent="0.25">
      <c r="A2986" s="1">
        <v>44167</v>
      </c>
      <c r="B2986" t="s">
        <v>218</v>
      </c>
      <c r="C2986" t="s">
        <v>2405</v>
      </c>
      <c r="D2986">
        <v>159.79</v>
      </c>
    </row>
    <row r="2987" spans="1:4" x14ac:dyDescent="0.25">
      <c r="A2987" s="1">
        <v>44167</v>
      </c>
      <c r="B2987" t="s">
        <v>770</v>
      </c>
      <c r="C2987" t="s">
        <v>2406</v>
      </c>
      <c r="D2987">
        <v>140</v>
      </c>
    </row>
    <row r="2988" spans="1:4" x14ac:dyDescent="0.25">
      <c r="C2988" t="s">
        <v>2407</v>
      </c>
    </row>
    <row r="2989" spans="1:4" x14ac:dyDescent="0.25">
      <c r="A2989" s="1">
        <v>44167</v>
      </c>
      <c r="B2989" t="s">
        <v>770</v>
      </c>
      <c r="C2989" t="s">
        <v>825</v>
      </c>
      <c r="D2989">
        <v>150</v>
      </c>
    </row>
    <row r="2990" spans="1:4" x14ac:dyDescent="0.25">
      <c r="C2990" t="s">
        <v>2408</v>
      </c>
    </row>
    <row r="2991" spans="1:4" x14ac:dyDescent="0.25">
      <c r="C2991" s="1">
        <v>44152</v>
      </c>
    </row>
    <row r="2992" spans="1:4" x14ac:dyDescent="0.25">
      <c r="A2992" s="1">
        <v>44167</v>
      </c>
      <c r="B2992" t="s">
        <v>770</v>
      </c>
      <c r="C2992" t="s">
        <v>1107</v>
      </c>
      <c r="D2992">
        <v>200</v>
      </c>
    </row>
    <row r="2993" spans="1:4" x14ac:dyDescent="0.25">
      <c r="C2993" t="s">
        <v>2409</v>
      </c>
    </row>
    <row r="2994" spans="1:4" x14ac:dyDescent="0.25">
      <c r="A2994" s="1">
        <v>44167</v>
      </c>
      <c r="B2994" t="s">
        <v>1135</v>
      </c>
      <c r="C2994" t="s">
        <v>2406</v>
      </c>
      <c r="D2994">
        <v>160</v>
      </c>
    </row>
    <row r="2995" spans="1:4" x14ac:dyDescent="0.25">
      <c r="C2995" t="s">
        <v>2407</v>
      </c>
    </row>
    <row r="2996" spans="1:4" x14ac:dyDescent="0.25">
      <c r="A2996" s="1">
        <v>44167</v>
      </c>
      <c r="B2996" t="s">
        <v>1135</v>
      </c>
      <c r="C2996" t="s">
        <v>312</v>
      </c>
      <c r="D2996">
        <v>150</v>
      </c>
    </row>
    <row r="2997" spans="1:4" x14ac:dyDescent="0.25">
      <c r="A2997" s="1">
        <v>44167</v>
      </c>
      <c r="B2997" t="s">
        <v>1135</v>
      </c>
      <c r="C2997" t="s">
        <v>2410</v>
      </c>
      <c r="D2997">
        <v>380</v>
      </c>
    </row>
    <row r="2998" spans="1:4" x14ac:dyDescent="0.25">
      <c r="C2998" t="s">
        <v>1752</v>
      </c>
    </row>
    <row r="2999" spans="1:4" x14ac:dyDescent="0.25">
      <c r="C2999" t="s">
        <v>2411</v>
      </c>
    </row>
    <row r="3000" spans="1:4" x14ac:dyDescent="0.25">
      <c r="A3000" s="1">
        <v>44167</v>
      </c>
      <c r="B3000" t="s">
        <v>2412</v>
      </c>
      <c r="C3000" t="s">
        <v>1107</v>
      </c>
      <c r="D3000">
        <v>200</v>
      </c>
    </row>
    <row r="3001" spans="1:4" x14ac:dyDescent="0.25">
      <c r="C3001" t="s">
        <v>2409</v>
      </c>
    </row>
    <row r="3002" spans="1:4" x14ac:dyDescent="0.25">
      <c r="A3002" s="1">
        <v>44167</v>
      </c>
      <c r="B3002" t="s">
        <v>223</v>
      </c>
      <c r="C3002" t="s">
        <v>2413</v>
      </c>
      <c r="D3002">
        <v>200</v>
      </c>
    </row>
    <row r="3003" spans="1:4" x14ac:dyDescent="0.25">
      <c r="A3003" s="1">
        <v>44167</v>
      </c>
      <c r="B3003" t="s">
        <v>2414</v>
      </c>
      <c r="C3003" t="s">
        <v>2093</v>
      </c>
      <c r="D3003">
        <v>920</v>
      </c>
    </row>
    <row r="3004" spans="1:4" x14ac:dyDescent="0.25">
      <c r="A3004" s="1">
        <v>44167</v>
      </c>
      <c r="B3004" t="s">
        <v>147</v>
      </c>
      <c r="C3004" t="s">
        <v>2415</v>
      </c>
      <c r="D3004">
        <v>620</v>
      </c>
    </row>
    <row r="3005" spans="1:4" x14ac:dyDescent="0.25">
      <c r="A3005" s="1">
        <v>44167</v>
      </c>
      <c r="B3005" t="s">
        <v>1138</v>
      </c>
      <c r="C3005" t="s">
        <v>2416</v>
      </c>
      <c r="D3005">
        <v>612.75</v>
      </c>
    </row>
    <row r="3006" spans="1:4" x14ac:dyDescent="0.25">
      <c r="C3006" t="s">
        <v>2417</v>
      </c>
    </row>
    <row r="3007" spans="1:4" x14ac:dyDescent="0.25">
      <c r="C3007" t="s">
        <v>2418</v>
      </c>
    </row>
    <row r="3008" spans="1:4" x14ac:dyDescent="0.25">
      <c r="A3008" s="1">
        <v>44167</v>
      </c>
      <c r="B3008" t="s">
        <v>53</v>
      </c>
      <c r="C3008" t="s">
        <v>54</v>
      </c>
      <c r="D3008">
        <v>43.28</v>
      </c>
    </row>
    <row r="3009" spans="1:4" x14ac:dyDescent="0.25">
      <c r="C3009" t="s">
        <v>2419</v>
      </c>
    </row>
    <row r="3010" spans="1:4" x14ac:dyDescent="0.25">
      <c r="A3010" s="1">
        <v>44167</v>
      </c>
      <c r="B3010" t="s">
        <v>2420</v>
      </c>
      <c r="C3010" t="s">
        <v>2421</v>
      </c>
      <c r="D3010">
        <v>110</v>
      </c>
    </row>
    <row r="3011" spans="1:4" x14ac:dyDescent="0.25">
      <c r="A3011" s="1">
        <v>44167</v>
      </c>
      <c r="B3011" t="s">
        <v>1567</v>
      </c>
      <c r="C3011" t="s">
        <v>2422</v>
      </c>
      <c r="D3011">
        <v>50</v>
      </c>
    </row>
    <row r="3012" spans="1:4" x14ac:dyDescent="0.25">
      <c r="A3012" s="1">
        <v>44167</v>
      </c>
      <c r="B3012" t="s">
        <v>1783</v>
      </c>
      <c r="C3012" t="s">
        <v>1107</v>
      </c>
      <c r="D3012">
        <v>200</v>
      </c>
    </row>
    <row r="3013" spans="1:4" x14ac:dyDescent="0.25">
      <c r="C3013" t="s">
        <v>2409</v>
      </c>
    </row>
    <row r="3014" spans="1:4" x14ac:dyDescent="0.25">
      <c r="A3014" s="1">
        <v>44167</v>
      </c>
      <c r="B3014" t="s">
        <v>61</v>
      </c>
      <c r="C3014" t="s">
        <v>2423</v>
      </c>
      <c r="D3014" s="2">
        <v>102163</v>
      </c>
    </row>
    <row r="3015" spans="1:4" x14ac:dyDescent="0.25">
      <c r="A3015" s="1">
        <v>44167</v>
      </c>
      <c r="B3015" t="s">
        <v>1569</v>
      </c>
      <c r="C3015" t="s">
        <v>2424</v>
      </c>
      <c r="D3015">
        <v>146.9</v>
      </c>
    </row>
    <row r="3016" spans="1:4" x14ac:dyDescent="0.25">
      <c r="A3016" s="1">
        <v>44167</v>
      </c>
      <c r="B3016" t="s">
        <v>1569</v>
      </c>
      <c r="C3016" t="s">
        <v>2425</v>
      </c>
      <c r="D3016">
        <v>24.9</v>
      </c>
    </row>
    <row r="3017" spans="1:4" x14ac:dyDescent="0.25">
      <c r="A3017" s="1">
        <v>44167</v>
      </c>
      <c r="B3017" t="s">
        <v>1569</v>
      </c>
      <c r="C3017" t="s">
        <v>2426</v>
      </c>
      <c r="D3017" s="2">
        <v>1118</v>
      </c>
    </row>
    <row r="3018" spans="1:4" x14ac:dyDescent="0.25">
      <c r="A3018" s="1">
        <v>44167</v>
      </c>
      <c r="B3018" t="s">
        <v>2427</v>
      </c>
      <c r="C3018" t="s">
        <v>2428</v>
      </c>
      <c r="D3018">
        <v>64.44</v>
      </c>
    </row>
    <row r="3019" spans="1:4" x14ac:dyDescent="0.25">
      <c r="A3019" s="1">
        <v>44167</v>
      </c>
      <c r="B3019" t="s">
        <v>1787</v>
      </c>
      <c r="C3019" t="s">
        <v>2429</v>
      </c>
      <c r="D3019">
        <v>61.31</v>
      </c>
    </row>
    <row r="3020" spans="1:4" x14ac:dyDescent="0.25">
      <c r="A3020" s="1">
        <v>44167</v>
      </c>
      <c r="B3020" t="s">
        <v>1257</v>
      </c>
      <c r="C3020" t="s">
        <v>1008</v>
      </c>
      <c r="D3020">
        <v>192.74</v>
      </c>
    </row>
    <row r="3021" spans="1:4" x14ac:dyDescent="0.25">
      <c r="A3021" s="1">
        <v>44167</v>
      </c>
      <c r="B3021" t="s">
        <v>1257</v>
      </c>
      <c r="C3021" t="s">
        <v>1008</v>
      </c>
      <c r="D3021">
        <v>537.38</v>
      </c>
    </row>
    <row r="3022" spans="1:4" x14ac:dyDescent="0.25">
      <c r="A3022" s="1">
        <v>44167</v>
      </c>
      <c r="B3022" t="s">
        <v>1257</v>
      </c>
      <c r="C3022" t="s">
        <v>1008</v>
      </c>
      <c r="D3022">
        <v>532.87</v>
      </c>
    </row>
    <row r="3023" spans="1:4" x14ac:dyDescent="0.25">
      <c r="A3023" s="1">
        <v>44167</v>
      </c>
      <c r="B3023" t="s">
        <v>1257</v>
      </c>
      <c r="C3023" t="s">
        <v>1008</v>
      </c>
      <c r="D3023">
        <v>194.34</v>
      </c>
    </row>
    <row r="3024" spans="1:4" x14ac:dyDescent="0.25">
      <c r="A3024" s="1">
        <v>44167</v>
      </c>
      <c r="B3024" t="s">
        <v>1257</v>
      </c>
      <c r="C3024" t="s">
        <v>1008</v>
      </c>
      <c r="D3024">
        <v>110.16</v>
      </c>
    </row>
    <row r="3025" spans="1:4" x14ac:dyDescent="0.25">
      <c r="A3025" s="1">
        <v>44167</v>
      </c>
      <c r="B3025" t="s">
        <v>1257</v>
      </c>
      <c r="C3025" t="s">
        <v>1008</v>
      </c>
      <c r="D3025" s="2">
        <v>1477.19</v>
      </c>
    </row>
    <row r="3026" spans="1:4" x14ac:dyDescent="0.25">
      <c r="A3026" s="1">
        <v>44167</v>
      </c>
      <c r="B3026" t="s">
        <v>1257</v>
      </c>
      <c r="C3026" t="s">
        <v>1008</v>
      </c>
      <c r="D3026">
        <v>353.34</v>
      </c>
    </row>
    <row r="3027" spans="1:4" x14ac:dyDescent="0.25">
      <c r="A3027" s="1">
        <v>44167</v>
      </c>
      <c r="B3027" t="s">
        <v>1623</v>
      </c>
      <c r="C3027" t="s">
        <v>321</v>
      </c>
      <c r="D3027">
        <v>107.97</v>
      </c>
    </row>
    <row r="3028" spans="1:4" x14ac:dyDescent="0.25">
      <c r="A3028" s="1">
        <v>44167</v>
      </c>
      <c r="B3028" t="s">
        <v>1623</v>
      </c>
      <c r="C3028" t="s">
        <v>2220</v>
      </c>
      <c r="D3028">
        <v>142.99</v>
      </c>
    </row>
    <row r="3029" spans="1:4" x14ac:dyDescent="0.25">
      <c r="A3029" s="1">
        <v>44167</v>
      </c>
      <c r="B3029" t="s">
        <v>2430</v>
      </c>
      <c r="C3029" t="s">
        <v>2431</v>
      </c>
      <c r="D3029">
        <v>230</v>
      </c>
    </row>
    <row r="3030" spans="1:4" x14ac:dyDescent="0.25">
      <c r="C3030" t="s">
        <v>2432</v>
      </c>
    </row>
    <row r="3031" spans="1:4" x14ac:dyDescent="0.25">
      <c r="A3031" s="1">
        <v>44167</v>
      </c>
      <c r="B3031" t="s">
        <v>1797</v>
      </c>
      <c r="C3031" t="s">
        <v>1107</v>
      </c>
      <c r="D3031">
        <v>200</v>
      </c>
    </row>
    <row r="3032" spans="1:4" x14ac:dyDescent="0.25">
      <c r="C3032" t="s">
        <v>2409</v>
      </c>
    </row>
    <row r="3033" spans="1:4" x14ac:dyDescent="0.25">
      <c r="A3033" s="1">
        <v>44167</v>
      </c>
      <c r="B3033" t="s">
        <v>2433</v>
      </c>
      <c r="C3033" t="s">
        <v>2434</v>
      </c>
      <c r="D3033">
        <v>77.959999999999994</v>
      </c>
    </row>
    <row r="3034" spans="1:4" x14ac:dyDescent="0.25">
      <c r="A3034" s="1">
        <v>44167</v>
      </c>
      <c r="B3034" t="s">
        <v>1155</v>
      </c>
      <c r="C3034" t="s">
        <v>2435</v>
      </c>
      <c r="D3034">
        <v>153.99</v>
      </c>
    </row>
    <row r="3035" spans="1:4" x14ac:dyDescent="0.25">
      <c r="A3035" s="1">
        <v>44167</v>
      </c>
      <c r="B3035" t="s">
        <v>672</v>
      </c>
      <c r="C3035" t="s">
        <v>1625</v>
      </c>
      <c r="D3035">
        <v>118.67</v>
      </c>
    </row>
    <row r="3036" spans="1:4" x14ac:dyDescent="0.25">
      <c r="C3036" t="s">
        <v>2436</v>
      </c>
    </row>
    <row r="3037" spans="1:4" x14ac:dyDescent="0.25">
      <c r="C3037" t="s">
        <v>2437</v>
      </c>
    </row>
    <row r="3038" spans="1:4" x14ac:dyDescent="0.25">
      <c r="A3038" s="1">
        <v>44167</v>
      </c>
      <c r="B3038" t="s">
        <v>155</v>
      </c>
      <c r="C3038" t="s">
        <v>2438</v>
      </c>
      <c r="D3038">
        <v>171.02</v>
      </c>
    </row>
    <row r="3039" spans="1:4" x14ac:dyDescent="0.25">
      <c r="C3039" t="s">
        <v>393</v>
      </c>
    </row>
    <row r="3040" spans="1:4" x14ac:dyDescent="0.25">
      <c r="A3040" s="1">
        <v>44167</v>
      </c>
      <c r="B3040" t="s">
        <v>67</v>
      </c>
      <c r="C3040" t="s">
        <v>68</v>
      </c>
      <c r="D3040">
        <v>76.48</v>
      </c>
    </row>
    <row r="3041" spans="1:4" x14ac:dyDescent="0.25">
      <c r="A3041" s="1">
        <v>44167</v>
      </c>
      <c r="B3041" t="s">
        <v>2109</v>
      </c>
      <c r="C3041" t="s">
        <v>2439</v>
      </c>
      <c r="D3041">
        <v>828</v>
      </c>
    </row>
    <row r="3042" spans="1:4" x14ac:dyDescent="0.25">
      <c r="C3042" s="1">
        <v>44140</v>
      </c>
    </row>
    <row r="3043" spans="1:4" x14ac:dyDescent="0.25">
      <c r="A3043" s="1">
        <v>44167</v>
      </c>
      <c r="B3043" t="s">
        <v>1004</v>
      </c>
      <c r="C3043" t="s">
        <v>2440</v>
      </c>
      <c r="D3043">
        <v>540</v>
      </c>
    </row>
    <row r="3044" spans="1:4" x14ac:dyDescent="0.25">
      <c r="C3044" t="s">
        <v>2441</v>
      </c>
    </row>
    <row r="3045" spans="1:4" x14ac:dyDescent="0.25">
      <c r="A3045" s="1">
        <v>44167</v>
      </c>
      <c r="B3045" t="s">
        <v>69</v>
      </c>
      <c r="C3045" t="s">
        <v>70</v>
      </c>
      <c r="D3045" s="2">
        <v>1876.98</v>
      </c>
    </row>
    <row r="3046" spans="1:4" x14ac:dyDescent="0.25">
      <c r="A3046" s="1">
        <v>44167</v>
      </c>
      <c r="B3046" t="s">
        <v>2442</v>
      </c>
      <c r="C3046" t="s">
        <v>2443</v>
      </c>
      <c r="D3046" s="2">
        <v>9218.7999999999993</v>
      </c>
    </row>
    <row r="3047" spans="1:4" x14ac:dyDescent="0.25">
      <c r="C3047" t="s">
        <v>2444</v>
      </c>
    </row>
    <row r="3048" spans="1:4" x14ac:dyDescent="0.25">
      <c r="C3048" t="s">
        <v>2445</v>
      </c>
    </row>
    <row r="3049" spans="1:4" x14ac:dyDescent="0.25">
      <c r="A3049" s="1">
        <v>44167</v>
      </c>
      <c r="B3049" t="s">
        <v>2446</v>
      </c>
      <c r="C3049" t="s">
        <v>2447</v>
      </c>
      <c r="D3049" s="2">
        <v>3200</v>
      </c>
    </row>
    <row r="3050" spans="1:4" x14ac:dyDescent="0.25">
      <c r="A3050" s="1">
        <v>44167</v>
      </c>
      <c r="B3050" t="s">
        <v>161</v>
      </c>
      <c r="C3050" t="s">
        <v>325</v>
      </c>
      <c r="D3050">
        <v>107.65</v>
      </c>
    </row>
    <row r="3051" spans="1:4" x14ac:dyDescent="0.25">
      <c r="A3051" s="1">
        <v>44167</v>
      </c>
      <c r="B3051" t="s">
        <v>161</v>
      </c>
      <c r="C3051" t="s">
        <v>2448</v>
      </c>
      <c r="D3051">
        <v>325.57</v>
      </c>
    </row>
    <row r="3052" spans="1:4" x14ac:dyDescent="0.25">
      <c r="A3052" s="1">
        <v>44167</v>
      </c>
      <c r="B3052" t="s">
        <v>1584</v>
      </c>
      <c r="C3052" t="s">
        <v>1625</v>
      </c>
      <c r="D3052">
        <v>267.11</v>
      </c>
    </row>
    <row r="3053" spans="1:4" x14ac:dyDescent="0.25">
      <c r="C3053" t="s">
        <v>2449</v>
      </c>
    </row>
    <row r="3054" spans="1:4" x14ac:dyDescent="0.25">
      <c r="C3054" t="s">
        <v>2450</v>
      </c>
    </row>
    <row r="3055" spans="1:4" x14ac:dyDescent="0.25">
      <c r="C3055" t="s">
        <v>2451</v>
      </c>
    </row>
    <row r="3056" spans="1:4" x14ac:dyDescent="0.25">
      <c r="C3056">
        <v>1488681</v>
      </c>
    </row>
    <row r="3057" spans="1:4" x14ac:dyDescent="0.25">
      <c r="A3057" s="1">
        <v>44167</v>
      </c>
      <c r="B3057" t="s">
        <v>71</v>
      </c>
      <c r="C3057" t="s">
        <v>321</v>
      </c>
      <c r="D3057">
        <v>76.489999999999995</v>
      </c>
    </row>
    <row r="3058" spans="1:4" x14ac:dyDescent="0.25">
      <c r="A3058" s="1">
        <v>44167</v>
      </c>
      <c r="B3058" t="s">
        <v>71</v>
      </c>
      <c r="C3058" t="s">
        <v>321</v>
      </c>
      <c r="D3058">
        <v>122.39</v>
      </c>
    </row>
    <row r="3059" spans="1:4" x14ac:dyDescent="0.25">
      <c r="A3059" s="1">
        <v>44167</v>
      </c>
      <c r="B3059" t="s">
        <v>71</v>
      </c>
      <c r="C3059" t="s">
        <v>321</v>
      </c>
      <c r="D3059">
        <v>124.19</v>
      </c>
    </row>
    <row r="3060" spans="1:4" x14ac:dyDescent="0.25">
      <c r="A3060" s="1">
        <v>44167</v>
      </c>
      <c r="B3060" t="s">
        <v>71</v>
      </c>
      <c r="C3060" t="s">
        <v>322</v>
      </c>
      <c r="D3060">
        <v>209.67</v>
      </c>
    </row>
    <row r="3061" spans="1:4" x14ac:dyDescent="0.25">
      <c r="A3061" s="1">
        <v>44167</v>
      </c>
      <c r="B3061" t="s">
        <v>1023</v>
      </c>
      <c r="C3061" t="s">
        <v>2452</v>
      </c>
      <c r="D3061">
        <v>380.95</v>
      </c>
    </row>
    <row r="3062" spans="1:4" x14ac:dyDescent="0.25">
      <c r="A3062" s="1">
        <v>44167</v>
      </c>
      <c r="B3062" t="s">
        <v>2453</v>
      </c>
      <c r="C3062" t="s">
        <v>2454</v>
      </c>
      <c r="D3062">
        <v>300</v>
      </c>
    </row>
    <row r="3063" spans="1:4" x14ac:dyDescent="0.25">
      <c r="A3063" s="1">
        <v>44167</v>
      </c>
      <c r="B3063" t="s">
        <v>1288</v>
      </c>
      <c r="C3063" t="s">
        <v>2455</v>
      </c>
      <c r="D3063">
        <v>200</v>
      </c>
    </row>
    <row r="3064" spans="1:4" x14ac:dyDescent="0.25">
      <c r="C3064" t="s">
        <v>2456</v>
      </c>
    </row>
    <row r="3065" spans="1:4" x14ac:dyDescent="0.25">
      <c r="C3065" t="s">
        <v>2457</v>
      </c>
    </row>
    <row r="3066" spans="1:4" x14ac:dyDescent="0.25">
      <c r="A3066" s="1">
        <v>44167</v>
      </c>
      <c r="B3066" t="s">
        <v>1025</v>
      </c>
      <c r="C3066" t="s">
        <v>2458</v>
      </c>
      <c r="D3066" s="2">
        <v>1567.17</v>
      </c>
    </row>
    <row r="3067" spans="1:4" x14ac:dyDescent="0.25">
      <c r="A3067" s="1">
        <v>44167</v>
      </c>
      <c r="B3067" t="s">
        <v>1025</v>
      </c>
      <c r="C3067" t="s">
        <v>1026</v>
      </c>
      <c r="D3067">
        <v>214.79</v>
      </c>
    </row>
    <row r="3068" spans="1:4" x14ac:dyDescent="0.25">
      <c r="A3068" s="1">
        <v>44167</v>
      </c>
      <c r="B3068" t="s">
        <v>2459</v>
      </c>
      <c r="C3068" t="s">
        <v>2460</v>
      </c>
      <c r="D3068">
        <v>100</v>
      </c>
    </row>
    <row r="3069" spans="1:4" x14ac:dyDescent="0.25">
      <c r="A3069" s="1">
        <v>44167</v>
      </c>
      <c r="B3069" t="s">
        <v>805</v>
      </c>
      <c r="C3069" t="s">
        <v>2461</v>
      </c>
      <c r="D3069">
        <v>174.89</v>
      </c>
    </row>
    <row r="3070" spans="1:4" x14ac:dyDescent="0.25">
      <c r="C3070" t="s">
        <v>2462</v>
      </c>
    </row>
    <row r="3071" spans="1:4" x14ac:dyDescent="0.25">
      <c r="A3071" s="1">
        <v>44167</v>
      </c>
      <c r="B3071" t="s">
        <v>805</v>
      </c>
      <c r="C3071" t="s">
        <v>2461</v>
      </c>
      <c r="D3071" s="2">
        <v>2448.04</v>
      </c>
    </row>
    <row r="3072" spans="1:4" x14ac:dyDescent="0.25">
      <c r="C3072" t="s">
        <v>2462</v>
      </c>
    </row>
    <row r="3073" spans="1:4" x14ac:dyDescent="0.25">
      <c r="A3073" s="1">
        <v>44167</v>
      </c>
      <c r="B3073" t="s">
        <v>77</v>
      </c>
      <c r="C3073" t="s">
        <v>78</v>
      </c>
      <c r="D3073">
        <v>183</v>
      </c>
    </row>
    <row r="3074" spans="1:4" x14ac:dyDescent="0.25">
      <c r="A3074" s="1">
        <v>44167</v>
      </c>
      <c r="B3074" t="s">
        <v>1821</v>
      </c>
      <c r="C3074" t="s">
        <v>2463</v>
      </c>
      <c r="D3074">
        <v>363.84</v>
      </c>
    </row>
    <row r="3075" spans="1:4" x14ac:dyDescent="0.25">
      <c r="C3075" t="s">
        <v>2464</v>
      </c>
    </row>
    <row r="3076" spans="1:4" x14ac:dyDescent="0.25">
      <c r="A3076" s="1">
        <v>44167</v>
      </c>
      <c r="B3076" t="s">
        <v>2465</v>
      </c>
      <c r="C3076" t="s">
        <v>280</v>
      </c>
      <c r="D3076">
        <v>226.44</v>
      </c>
    </row>
    <row r="3077" spans="1:4" x14ac:dyDescent="0.25">
      <c r="A3077" s="1">
        <v>44167</v>
      </c>
      <c r="B3077" t="s">
        <v>79</v>
      </c>
      <c r="C3077" t="s">
        <v>2466</v>
      </c>
      <c r="D3077">
        <v>857.5</v>
      </c>
    </row>
    <row r="3078" spans="1:4" x14ac:dyDescent="0.25">
      <c r="C3078" t="s">
        <v>2467</v>
      </c>
    </row>
    <row r="3079" spans="1:4" x14ac:dyDescent="0.25">
      <c r="C3079" t="s">
        <v>2468</v>
      </c>
    </row>
    <row r="3080" spans="1:4" x14ac:dyDescent="0.25">
      <c r="A3080" s="1">
        <v>44167</v>
      </c>
      <c r="B3080" t="s">
        <v>79</v>
      </c>
      <c r="C3080" t="s">
        <v>2469</v>
      </c>
      <c r="D3080" s="2">
        <v>3377.5</v>
      </c>
    </row>
    <row r="3081" spans="1:4" x14ac:dyDescent="0.25">
      <c r="C3081" t="s">
        <v>2470</v>
      </c>
    </row>
    <row r="3082" spans="1:4" x14ac:dyDescent="0.25">
      <c r="C3082" t="s">
        <v>2471</v>
      </c>
    </row>
    <row r="3083" spans="1:4" x14ac:dyDescent="0.25">
      <c r="A3083" s="1">
        <v>44167</v>
      </c>
      <c r="B3083" t="s">
        <v>1977</v>
      </c>
      <c r="C3083" t="s">
        <v>2472</v>
      </c>
      <c r="D3083">
        <v>240</v>
      </c>
    </row>
    <row r="3084" spans="1:4" x14ac:dyDescent="0.25">
      <c r="C3084" t="s">
        <v>2473</v>
      </c>
    </row>
    <row r="3085" spans="1:4" x14ac:dyDescent="0.25">
      <c r="A3085" s="1">
        <v>44167</v>
      </c>
      <c r="B3085" t="s">
        <v>810</v>
      </c>
      <c r="C3085" t="s">
        <v>107</v>
      </c>
      <c r="D3085">
        <v>330</v>
      </c>
    </row>
    <row r="3086" spans="1:4" x14ac:dyDescent="0.25">
      <c r="A3086" s="1">
        <v>44167</v>
      </c>
      <c r="B3086" t="s">
        <v>810</v>
      </c>
      <c r="C3086" t="s">
        <v>107</v>
      </c>
      <c r="D3086">
        <v>190</v>
      </c>
    </row>
    <row r="3087" spans="1:4" x14ac:dyDescent="0.25">
      <c r="A3087" s="1">
        <v>44167</v>
      </c>
      <c r="B3087" t="s">
        <v>810</v>
      </c>
      <c r="C3087" t="s">
        <v>2474</v>
      </c>
      <c r="D3087">
        <v>100</v>
      </c>
    </row>
    <row r="3088" spans="1:4" x14ac:dyDescent="0.25">
      <c r="A3088" s="1">
        <v>44167</v>
      </c>
      <c r="B3088" t="s">
        <v>699</v>
      </c>
      <c r="C3088" t="s">
        <v>52</v>
      </c>
      <c r="D3088">
        <v>334</v>
      </c>
    </row>
    <row r="3089" spans="1:4" x14ac:dyDescent="0.25">
      <c r="A3089" s="1">
        <v>44167</v>
      </c>
      <c r="B3089" t="s">
        <v>2475</v>
      </c>
      <c r="C3089" t="s">
        <v>2476</v>
      </c>
      <c r="D3089">
        <v>404.8</v>
      </c>
    </row>
    <row r="3090" spans="1:4" x14ac:dyDescent="0.25">
      <c r="C3090" t="s">
        <v>1862</v>
      </c>
    </row>
    <row r="3091" spans="1:4" x14ac:dyDescent="0.25">
      <c r="A3091" s="1">
        <v>44167</v>
      </c>
      <c r="B3091" t="s">
        <v>577</v>
      </c>
      <c r="C3091" t="s">
        <v>2477</v>
      </c>
      <c r="D3091" s="2">
        <v>4010</v>
      </c>
    </row>
    <row r="3092" spans="1:4" x14ac:dyDescent="0.25">
      <c r="A3092" s="1">
        <v>44167</v>
      </c>
      <c r="B3092" t="s">
        <v>1605</v>
      </c>
      <c r="C3092" t="s">
        <v>2478</v>
      </c>
      <c r="D3092">
        <v>175</v>
      </c>
    </row>
    <row r="3093" spans="1:4" x14ac:dyDescent="0.25">
      <c r="C3093" t="s">
        <v>2479</v>
      </c>
    </row>
    <row r="3094" spans="1:4" x14ac:dyDescent="0.25">
      <c r="C3094" t="s">
        <v>2480</v>
      </c>
    </row>
    <row r="3095" spans="1:4" x14ac:dyDescent="0.25">
      <c r="C3095" t="s">
        <v>2481</v>
      </c>
    </row>
    <row r="3096" spans="1:4" x14ac:dyDescent="0.25">
      <c r="A3096" s="1">
        <v>44167</v>
      </c>
      <c r="B3096" t="s">
        <v>452</v>
      </c>
      <c r="C3096" t="s">
        <v>321</v>
      </c>
      <c r="D3096">
        <v>185.69</v>
      </c>
    </row>
    <row r="3097" spans="1:4" x14ac:dyDescent="0.25">
      <c r="A3097" s="1">
        <v>44167</v>
      </c>
      <c r="B3097" t="s">
        <v>2482</v>
      </c>
      <c r="C3097" t="s">
        <v>2483</v>
      </c>
      <c r="D3097" s="2">
        <v>1043.52</v>
      </c>
    </row>
    <row r="3098" spans="1:4" x14ac:dyDescent="0.25">
      <c r="A3098" s="1">
        <v>44167</v>
      </c>
      <c r="B3098" t="s">
        <v>1614</v>
      </c>
      <c r="C3098" t="s">
        <v>2484</v>
      </c>
      <c r="D3098">
        <v>90</v>
      </c>
    </row>
    <row r="3099" spans="1:4" x14ac:dyDescent="0.25">
      <c r="A3099" s="1">
        <v>44167</v>
      </c>
      <c r="B3099" t="s">
        <v>99</v>
      </c>
      <c r="C3099" t="s">
        <v>2485</v>
      </c>
      <c r="D3099" s="2">
        <v>1818</v>
      </c>
    </row>
    <row r="3100" spans="1:4" x14ac:dyDescent="0.25">
      <c r="C3100" t="s">
        <v>2486</v>
      </c>
    </row>
    <row r="3101" spans="1:4" x14ac:dyDescent="0.25">
      <c r="A3101" s="1">
        <v>44167</v>
      </c>
      <c r="B3101" t="s">
        <v>2487</v>
      </c>
      <c r="C3101" t="s">
        <v>2488</v>
      </c>
      <c r="D3101">
        <v>721.44</v>
      </c>
    </row>
    <row r="3102" spans="1:4" x14ac:dyDescent="0.25">
      <c r="A3102" s="1">
        <v>44167</v>
      </c>
      <c r="B3102" t="s">
        <v>2487</v>
      </c>
      <c r="C3102" t="s">
        <v>2489</v>
      </c>
      <c r="D3102">
        <v>66</v>
      </c>
    </row>
    <row r="3103" spans="1:4" x14ac:dyDescent="0.25">
      <c r="A3103" s="1">
        <v>44167</v>
      </c>
      <c r="B3103" t="s">
        <v>823</v>
      </c>
      <c r="C3103" t="s">
        <v>312</v>
      </c>
      <c r="D3103">
        <v>100</v>
      </c>
    </row>
    <row r="3104" spans="1:4" x14ac:dyDescent="0.25">
      <c r="C3104" t="s">
        <v>2411</v>
      </c>
    </row>
    <row r="3105" spans="1:4" x14ac:dyDescent="0.25">
      <c r="A3105" s="1">
        <v>44167</v>
      </c>
      <c r="B3105" t="s">
        <v>823</v>
      </c>
      <c r="C3105" t="s">
        <v>2490</v>
      </c>
      <c r="D3105">
        <v>360</v>
      </c>
    </row>
    <row r="3106" spans="1:4" x14ac:dyDescent="0.25">
      <c r="C3106" t="s">
        <v>2491</v>
      </c>
    </row>
    <row r="3107" spans="1:4" x14ac:dyDescent="0.25">
      <c r="C3107" t="s">
        <v>2492</v>
      </c>
    </row>
    <row r="3108" spans="1:4" x14ac:dyDescent="0.25">
      <c r="A3108" s="1">
        <v>44167</v>
      </c>
      <c r="B3108" t="s">
        <v>1062</v>
      </c>
      <c r="C3108" t="s">
        <v>2493</v>
      </c>
      <c r="D3108">
        <v>950.34</v>
      </c>
    </row>
    <row r="3109" spans="1:4" x14ac:dyDescent="0.25">
      <c r="A3109" s="1">
        <v>44167</v>
      </c>
      <c r="B3109" t="s">
        <v>2494</v>
      </c>
      <c r="C3109" t="s">
        <v>2495</v>
      </c>
      <c r="D3109">
        <v>100</v>
      </c>
    </row>
    <row r="3110" spans="1:4" x14ac:dyDescent="0.25">
      <c r="C3110" s="1">
        <v>44153</v>
      </c>
    </row>
    <row r="3111" spans="1:4" x14ac:dyDescent="0.25">
      <c r="A3111" s="1">
        <v>44167</v>
      </c>
      <c r="B3111" t="s">
        <v>830</v>
      </c>
      <c r="C3111" t="s">
        <v>2488</v>
      </c>
      <c r="D3111">
        <v>890</v>
      </c>
    </row>
    <row r="3112" spans="1:4" x14ac:dyDescent="0.25">
      <c r="A3112" s="1">
        <v>44167</v>
      </c>
      <c r="B3112" t="s">
        <v>2496</v>
      </c>
      <c r="C3112" t="s">
        <v>2497</v>
      </c>
      <c r="D3112">
        <v>205</v>
      </c>
    </row>
    <row r="3113" spans="1:4" x14ac:dyDescent="0.25">
      <c r="C3113" t="s">
        <v>2498</v>
      </c>
    </row>
    <row r="3114" spans="1:4" x14ac:dyDescent="0.25">
      <c r="A3114" s="1">
        <v>44167</v>
      </c>
      <c r="B3114" t="s">
        <v>2496</v>
      </c>
      <c r="C3114" t="s">
        <v>2499</v>
      </c>
      <c r="D3114">
        <v>130</v>
      </c>
    </row>
    <row r="3115" spans="1:4" x14ac:dyDescent="0.25">
      <c r="C3115" t="s">
        <v>2500</v>
      </c>
    </row>
    <row r="3116" spans="1:4" x14ac:dyDescent="0.25">
      <c r="C3116" s="1">
        <v>44148</v>
      </c>
    </row>
    <row r="3117" spans="1:4" x14ac:dyDescent="0.25">
      <c r="A3117" s="1">
        <v>44169</v>
      </c>
      <c r="B3117" t="s">
        <v>1155</v>
      </c>
      <c r="C3117" t="s">
        <v>2501</v>
      </c>
      <c r="D3117">
        <v>159.75</v>
      </c>
    </row>
    <row r="3118" spans="1:4" x14ac:dyDescent="0.25">
      <c r="A3118" s="1">
        <v>44148</v>
      </c>
      <c r="B3118" t="s">
        <v>316</v>
      </c>
      <c r="C3118" t="s">
        <v>2502</v>
      </c>
      <c r="D3118">
        <v>215.57</v>
      </c>
    </row>
    <row r="3119" spans="1:4" x14ac:dyDescent="0.25">
      <c r="C3119" t="s">
        <v>2503</v>
      </c>
    </row>
    <row r="3120" spans="1:4" x14ac:dyDescent="0.25">
      <c r="A3120" s="1">
        <v>44148</v>
      </c>
      <c r="B3120" t="s">
        <v>316</v>
      </c>
      <c r="C3120" t="s">
        <v>321</v>
      </c>
      <c r="D3120">
        <v>163.26</v>
      </c>
    </row>
    <row r="3121" spans="1:4" x14ac:dyDescent="0.25">
      <c r="C3121" t="s">
        <v>2504</v>
      </c>
    </row>
    <row r="3122" spans="1:4" x14ac:dyDescent="0.25">
      <c r="A3122" s="1">
        <v>44148</v>
      </c>
      <c r="B3122" t="s">
        <v>316</v>
      </c>
      <c r="C3122" t="s">
        <v>2505</v>
      </c>
      <c r="D3122">
        <v>90.95</v>
      </c>
    </row>
    <row r="3123" spans="1:4" x14ac:dyDescent="0.25">
      <c r="C3123">
        <v>493449756336</v>
      </c>
    </row>
    <row r="3124" spans="1:4" x14ac:dyDescent="0.25">
      <c r="A3124" s="1">
        <v>44148</v>
      </c>
      <c r="B3124" t="s">
        <v>316</v>
      </c>
      <c r="C3124" t="s">
        <v>2216</v>
      </c>
      <c r="D3124">
        <v>103.53</v>
      </c>
    </row>
    <row r="3125" spans="1:4" x14ac:dyDescent="0.25">
      <c r="C3125" t="s">
        <v>2506</v>
      </c>
    </row>
    <row r="3126" spans="1:4" x14ac:dyDescent="0.25">
      <c r="C3126">
        <v>833984464765</v>
      </c>
    </row>
    <row r="3127" spans="1:4" x14ac:dyDescent="0.25">
      <c r="A3127" s="1">
        <v>44148</v>
      </c>
      <c r="B3127" t="s">
        <v>316</v>
      </c>
      <c r="C3127" t="s">
        <v>321</v>
      </c>
      <c r="D3127">
        <v>101.37</v>
      </c>
    </row>
    <row r="3128" spans="1:4" x14ac:dyDescent="0.25">
      <c r="C3128" t="s">
        <v>2507</v>
      </c>
    </row>
    <row r="3129" spans="1:4" x14ac:dyDescent="0.25">
      <c r="A3129" s="1">
        <v>44148</v>
      </c>
      <c r="B3129" t="s">
        <v>316</v>
      </c>
      <c r="C3129" t="s">
        <v>2508</v>
      </c>
      <c r="D3129">
        <v>188.67</v>
      </c>
    </row>
    <row r="3130" spans="1:4" x14ac:dyDescent="0.25">
      <c r="C3130">
        <v>463676989454</v>
      </c>
    </row>
    <row r="3131" spans="1:4" x14ac:dyDescent="0.25">
      <c r="A3131" s="1">
        <v>44148</v>
      </c>
      <c r="B3131" t="s">
        <v>316</v>
      </c>
      <c r="C3131" t="s">
        <v>2509</v>
      </c>
      <c r="D3131">
        <v>129.87</v>
      </c>
    </row>
    <row r="3132" spans="1:4" x14ac:dyDescent="0.25">
      <c r="C3132" t="s">
        <v>2510</v>
      </c>
    </row>
    <row r="3133" spans="1:4" x14ac:dyDescent="0.25">
      <c r="A3133" s="1">
        <v>44148</v>
      </c>
      <c r="B3133" t="s">
        <v>316</v>
      </c>
      <c r="C3133" t="s">
        <v>2511</v>
      </c>
      <c r="D3133">
        <v>296.64</v>
      </c>
    </row>
    <row r="3134" spans="1:4" x14ac:dyDescent="0.25">
      <c r="C3134" t="s">
        <v>2512</v>
      </c>
    </row>
    <row r="3135" spans="1:4" x14ac:dyDescent="0.25">
      <c r="C3135">
        <v>698796945636</v>
      </c>
    </row>
    <row r="3136" spans="1:4" x14ac:dyDescent="0.25">
      <c r="A3136" s="1">
        <v>44148</v>
      </c>
      <c r="B3136" t="s">
        <v>316</v>
      </c>
      <c r="C3136" t="s">
        <v>2513</v>
      </c>
      <c r="D3136">
        <v>70.53</v>
      </c>
    </row>
    <row r="3137" spans="1:4" x14ac:dyDescent="0.25">
      <c r="A3137" s="1">
        <v>44148</v>
      </c>
      <c r="B3137" t="s">
        <v>316</v>
      </c>
      <c r="C3137" t="s">
        <v>2514</v>
      </c>
      <c r="D3137">
        <v>26.58</v>
      </c>
    </row>
    <row r="3138" spans="1:4" x14ac:dyDescent="0.25">
      <c r="A3138" s="1">
        <v>44148</v>
      </c>
      <c r="B3138" t="s">
        <v>316</v>
      </c>
      <c r="C3138" t="s">
        <v>2401</v>
      </c>
      <c r="D3138">
        <v>149.9</v>
      </c>
    </row>
    <row r="3139" spans="1:4" x14ac:dyDescent="0.25">
      <c r="A3139" s="1">
        <v>44148</v>
      </c>
      <c r="B3139" t="s">
        <v>316</v>
      </c>
      <c r="C3139" t="s">
        <v>321</v>
      </c>
      <c r="D3139">
        <v>96.99</v>
      </c>
    </row>
    <row r="3140" spans="1:4" x14ac:dyDescent="0.25">
      <c r="A3140" s="1">
        <v>44148</v>
      </c>
      <c r="B3140" t="s">
        <v>316</v>
      </c>
      <c r="C3140" t="s">
        <v>2515</v>
      </c>
      <c r="D3140">
        <v>177.48</v>
      </c>
    </row>
    <row r="3141" spans="1:4" x14ac:dyDescent="0.25">
      <c r="A3141" s="1">
        <v>44148</v>
      </c>
      <c r="B3141" t="s">
        <v>316</v>
      </c>
      <c r="C3141" t="s">
        <v>2012</v>
      </c>
      <c r="D3141">
        <v>-45.15</v>
      </c>
    </row>
    <row r="3142" spans="1:4" x14ac:dyDescent="0.25">
      <c r="A3142" s="1">
        <v>44148</v>
      </c>
      <c r="B3142" t="s">
        <v>316</v>
      </c>
      <c r="C3142" t="s">
        <v>2516</v>
      </c>
      <c r="D3142">
        <v>84.95</v>
      </c>
    </row>
    <row r="3143" spans="1:4" x14ac:dyDescent="0.25">
      <c r="A3143" s="1">
        <v>44148</v>
      </c>
      <c r="B3143" t="s">
        <v>316</v>
      </c>
      <c r="C3143" t="s">
        <v>2517</v>
      </c>
      <c r="D3143">
        <v>-159.9</v>
      </c>
    </row>
    <row r="3144" spans="1:4" x14ac:dyDescent="0.25">
      <c r="C3144" t="s">
        <v>2518</v>
      </c>
    </row>
    <row r="3145" spans="1:4" x14ac:dyDescent="0.25">
      <c r="C3145" t="s">
        <v>2519</v>
      </c>
    </row>
    <row r="3146" spans="1:4" x14ac:dyDescent="0.25">
      <c r="A3146" s="1">
        <v>44148</v>
      </c>
      <c r="B3146" t="s">
        <v>316</v>
      </c>
      <c r="C3146" t="s">
        <v>1320</v>
      </c>
      <c r="D3146">
        <v>-50.49</v>
      </c>
    </row>
    <row r="3147" spans="1:4" x14ac:dyDescent="0.25">
      <c r="A3147" s="1">
        <v>44148</v>
      </c>
      <c r="B3147" t="s">
        <v>316</v>
      </c>
      <c r="C3147" t="s">
        <v>1320</v>
      </c>
      <c r="D3147">
        <v>-16.829999999999998</v>
      </c>
    </row>
    <row r="3148" spans="1:4" x14ac:dyDescent="0.25">
      <c r="A3148" s="1">
        <v>44148</v>
      </c>
      <c r="B3148" t="s">
        <v>316</v>
      </c>
      <c r="C3148" t="s">
        <v>2295</v>
      </c>
      <c r="D3148">
        <v>-22.99</v>
      </c>
    </row>
    <row r="3149" spans="1:4" x14ac:dyDescent="0.25">
      <c r="C3149" t="s">
        <v>2296</v>
      </c>
    </row>
    <row r="3150" spans="1:4" x14ac:dyDescent="0.25">
      <c r="A3150" s="1">
        <v>44148</v>
      </c>
      <c r="B3150" t="s">
        <v>316</v>
      </c>
      <c r="C3150" t="s">
        <v>2520</v>
      </c>
      <c r="D3150">
        <v>-989.18</v>
      </c>
    </row>
    <row r="3151" spans="1:4" x14ac:dyDescent="0.25">
      <c r="C3151" t="s">
        <v>2521</v>
      </c>
    </row>
    <row r="3152" spans="1:4" x14ac:dyDescent="0.25">
      <c r="A3152" s="1">
        <v>44148</v>
      </c>
      <c r="B3152" t="s">
        <v>316</v>
      </c>
      <c r="C3152" t="s">
        <v>2522</v>
      </c>
      <c r="D3152">
        <v>214.76</v>
      </c>
    </row>
    <row r="3153" spans="1:4" x14ac:dyDescent="0.25">
      <c r="A3153" s="1">
        <v>44148</v>
      </c>
      <c r="B3153" t="s">
        <v>316</v>
      </c>
      <c r="C3153" t="s">
        <v>2290</v>
      </c>
      <c r="D3153">
        <v>-14.97</v>
      </c>
    </row>
    <row r="3154" spans="1:4" x14ac:dyDescent="0.25">
      <c r="C3154" t="s">
        <v>2291</v>
      </c>
    </row>
    <row r="3155" spans="1:4" x14ac:dyDescent="0.25">
      <c r="A3155" s="1">
        <v>44148</v>
      </c>
      <c r="B3155" t="s">
        <v>316</v>
      </c>
      <c r="C3155" t="s">
        <v>321</v>
      </c>
      <c r="D3155">
        <v>83.08</v>
      </c>
    </row>
    <row r="3156" spans="1:4" x14ac:dyDescent="0.25">
      <c r="A3156" s="1">
        <v>44148</v>
      </c>
      <c r="B3156" t="s">
        <v>316</v>
      </c>
      <c r="C3156" t="s">
        <v>1320</v>
      </c>
      <c r="D3156">
        <v>-67.319999999999993</v>
      </c>
    </row>
    <row r="3157" spans="1:4" x14ac:dyDescent="0.25">
      <c r="A3157" s="1">
        <v>44148</v>
      </c>
      <c r="B3157" t="s">
        <v>316</v>
      </c>
      <c r="C3157" t="s">
        <v>2523</v>
      </c>
      <c r="D3157">
        <v>43.5</v>
      </c>
    </row>
    <row r="3158" spans="1:4" x14ac:dyDescent="0.25">
      <c r="A3158" s="1">
        <v>44148</v>
      </c>
      <c r="B3158" t="s">
        <v>316</v>
      </c>
      <c r="C3158" t="s">
        <v>2524</v>
      </c>
      <c r="D3158">
        <v>68.989999999999995</v>
      </c>
    </row>
    <row r="3159" spans="1:4" x14ac:dyDescent="0.25">
      <c r="C3159" t="s">
        <v>2525</v>
      </c>
    </row>
    <row r="3160" spans="1:4" x14ac:dyDescent="0.25">
      <c r="A3160" s="1">
        <v>44148</v>
      </c>
      <c r="B3160" t="s">
        <v>316</v>
      </c>
      <c r="C3160" t="s">
        <v>321</v>
      </c>
      <c r="D3160">
        <v>47.37</v>
      </c>
    </row>
    <row r="3161" spans="1:4" x14ac:dyDescent="0.25">
      <c r="A3161" s="1">
        <v>44148</v>
      </c>
      <c r="B3161" t="s">
        <v>316</v>
      </c>
      <c r="C3161" t="s">
        <v>2216</v>
      </c>
      <c r="D3161">
        <v>53.49</v>
      </c>
    </row>
    <row r="3162" spans="1:4" x14ac:dyDescent="0.25">
      <c r="A3162" s="1">
        <v>44148</v>
      </c>
      <c r="B3162" t="s">
        <v>316</v>
      </c>
      <c r="C3162" t="s">
        <v>2526</v>
      </c>
      <c r="D3162">
        <v>209.65</v>
      </c>
    </row>
    <row r="3163" spans="1:4" x14ac:dyDescent="0.25">
      <c r="A3163" s="1">
        <v>44148</v>
      </c>
      <c r="B3163" t="s">
        <v>316</v>
      </c>
      <c r="C3163" t="s">
        <v>2527</v>
      </c>
      <c r="D3163">
        <v>86.88</v>
      </c>
    </row>
    <row r="3164" spans="1:4" x14ac:dyDescent="0.25">
      <c r="C3164" t="s">
        <v>2528</v>
      </c>
    </row>
    <row r="3165" spans="1:4" x14ac:dyDescent="0.25">
      <c r="C3165" t="s">
        <v>2529</v>
      </c>
    </row>
    <row r="3166" spans="1:4" x14ac:dyDescent="0.25">
      <c r="A3166" s="1">
        <v>44148</v>
      </c>
      <c r="B3166" t="s">
        <v>316</v>
      </c>
      <c r="C3166" t="s">
        <v>47</v>
      </c>
      <c r="D3166">
        <v>84.86</v>
      </c>
    </row>
    <row r="3167" spans="1:4" x14ac:dyDescent="0.25">
      <c r="A3167" s="1">
        <v>44148</v>
      </c>
      <c r="B3167" t="s">
        <v>316</v>
      </c>
      <c r="C3167" t="s">
        <v>2530</v>
      </c>
      <c r="D3167">
        <v>299.8</v>
      </c>
    </row>
    <row r="3168" spans="1:4" x14ac:dyDescent="0.25">
      <c r="C3168" t="s">
        <v>2531</v>
      </c>
    </row>
    <row r="3169" spans="1:4" x14ac:dyDescent="0.25">
      <c r="A3169" s="1">
        <v>44148</v>
      </c>
      <c r="B3169" t="s">
        <v>316</v>
      </c>
      <c r="C3169" t="s">
        <v>1351</v>
      </c>
      <c r="D3169">
        <v>23.95</v>
      </c>
    </row>
    <row r="3170" spans="1:4" x14ac:dyDescent="0.25">
      <c r="A3170" s="1">
        <v>44148</v>
      </c>
      <c r="B3170" t="s">
        <v>316</v>
      </c>
      <c r="C3170" t="s">
        <v>219</v>
      </c>
      <c r="D3170">
        <v>197.99</v>
      </c>
    </row>
    <row r="3171" spans="1:4" x14ac:dyDescent="0.25">
      <c r="A3171" s="1">
        <v>44148</v>
      </c>
      <c r="B3171" t="s">
        <v>316</v>
      </c>
      <c r="C3171" t="s">
        <v>2532</v>
      </c>
      <c r="D3171">
        <v>55.02</v>
      </c>
    </row>
    <row r="3172" spans="1:4" x14ac:dyDescent="0.25">
      <c r="A3172" s="1">
        <v>44148</v>
      </c>
      <c r="B3172" t="s">
        <v>316</v>
      </c>
      <c r="C3172" t="s">
        <v>47</v>
      </c>
      <c r="D3172">
        <v>215.49</v>
      </c>
    </row>
    <row r="3173" spans="1:4" x14ac:dyDescent="0.25">
      <c r="A3173" s="1">
        <v>44148</v>
      </c>
      <c r="B3173" t="s">
        <v>316</v>
      </c>
      <c r="C3173" t="s">
        <v>1320</v>
      </c>
      <c r="D3173" s="2">
        <v>4111.58</v>
      </c>
    </row>
    <row r="3174" spans="1:4" x14ac:dyDescent="0.25">
      <c r="A3174" s="1">
        <v>44174</v>
      </c>
      <c r="B3174" t="s">
        <v>177</v>
      </c>
      <c r="C3174" t="s">
        <v>2533</v>
      </c>
      <c r="D3174">
        <v>29.92</v>
      </c>
    </row>
    <row r="3175" spans="1:4" x14ac:dyDescent="0.25">
      <c r="A3175" s="1">
        <v>44174</v>
      </c>
      <c r="B3175" t="s">
        <v>177</v>
      </c>
      <c r="C3175" t="s">
        <v>2533</v>
      </c>
      <c r="D3175">
        <v>30.5</v>
      </c>
    </row>
    <row r="3176" spans="1:4" x14ac:dyDescent="0.25">
      <c r="A3176" s="1">
        <v>44174</v>
      </c>
      <c r="B3176" t="s">
        <v>2016</v>
      </c>
      <c r="C3176" t="s">
        <v>2017</v>
      </c>
      <c r="D3176">
        <v>237.7</v>
      </c>
    </row>
    <row r="3177" spans="1:4" x14ac:dyDescent="0.25">
      <c r="A3177" s="1">
        <v>44174</v>
      </c>
      <c r="B3177" t="s">
        <v>117</v>
      </c>
      <c r="C3177" t="s">
        <v>2534</v>
      </c>
      <c r="D3177" s="2">
        <v>1152</v>
      </c>
    </row>
    <row r="3178" spans="1:4" x14ac:dyDescent="0.25">
      <c r="C3178" t="s">
        <v>2535</v>
      </c>
    </row>
    <row r="3179" spans="1:4" x14ac:dyDescent="0.25">
      <c r="A3179" s="1">
        <v>44174</v>
      </c>
      <c r="B3179" t="s">
        <v>528</v>
      </c>
      <c r="C3179" t="s">
        <v>70</v>
      </c>
      <c r="D3179" s="2">
        <v>5255</v>
      </c>
    </row>
    <row r="3180" spans="1:4" x14ac:dyDescent="0.25">
      <c r="A3180" s="1">
        <v>44174</v>
      </c>
      <c r="B3180" t="s">
        <v>6</v>
      </c>
      <c r="C3180" t="s">
        <v>2536</v>
      </c>
      <c r="D3180" s="2">
        <v>1495</v>
      </c>
    </row>
    <row r="3181" spans="1:4" x14ac:dyDescent="0.25">
      <c r="A3181" s="1">
        <v>44174</v>
      </c>
      <c r="B3181" t="s">
        <v>6</v>
      </c>
      <c r="C3181" t="s">
        <v>2536</v>
      </c>
      <c r="D3181">
        <v>262.5</v>
      </c>
    </row>
    <row r="3182" spans="1:4" x14ac:dyDescent="0.25">
      <c r="A3182" s="1">
        <v>44174</v>
      </c>
      <c r="B3182" t="s">
        <v>119</v>
      </c>
      <c r="C3182" t="s">
        <v>913</v>
      </c>
      <c r="D3182">
        <v>28.49</v>
      </c>
    </row>
    <row r="3183" spans="1:4" x14ac:dyDescent="0.25">
      <c r="C3183" t="s">
        <v>2537</v>
      </c>
    </row>
    <row r="3184" spans="1:4" x14ac:dyDescent="0.25">
      <c r="A3184" s="1">
        <v>44174</v>
      </c>
      <c r="B3184" t="s">
        <v>119</v>
      </c>
      <c r="C3184" t="s">
        <v>183</v>
      </c>
      <c r="D3184">
        <v>41.47</v>
      </c>
    </row>
    <row r="3185" spans="1:4" x14ac:dyDescent="0.25">
      <c r="C3185" t="s">
        <v>2538</v>
      </c>
    </row>
    <row r="3186" spans="1:4" x14ac:dyDescent="0.25">
      <c r="C3186" t="s">
        <v>2539</v>
      </c>
    </row>
    <row r="3187" spans="1:4" x14ac:dyDescent="0.25">
      <c r="A3187" s="1">
        <v>44174</v>
      </c>
      <c r="B3187" t="s">
        <v>186</v>
      </c>
      <c r="C3187" t="s">
        <v>2540</v>
      </c>
      <c r="D3187" s="2">
        <v>2000</v>
      </c>
    </row>
    <row r="3188" spans="1:4" x14ac:dyDescent="0.25">
      <c r="C3188" t="s">
        <v>2541</v>
      </c>
    </row>
    <row r="3189" spans="1:4" x14ac:dyDescent="0.25">
      <c r="C3189" t="s">
        <v>2542</v>
      </c>
    </row>
    <row r="3190" spans="1:4" x14ac:dyDescent="0.25">
      <c r="A3190" s="1">
        <v>44174</v>
      </c>
      <c r="B3190" t="s">
        <v>186</v>
      </c>
      <c r="C3190" t="s">
        <v>2543</v>
      </c>
      <c r="D3190" s="2">
        <v>2000</v>
      </c>
    </row>
    <row r="3191" spans="1:4" x14ac:dyDescent="0.25">
      <c r="C3191" t="s">
        <v>729</v>
      </c>
    </row>
    <row r="3192" spans="1:4" x14ac:dyDescent="0.25">
      <c r="C3192" t="s">
        <v>2544</v>
      </c>
    </row>
    <row r="3193" spans="1:4" x14ac:dyDescent="0.25">
      <c r="C3193" t="s">
        <v>2545</v>
      </c>
    </row>
    <row r="3194" spans="1:4" x14ac:dyDescent="0.25">
      <c r="A3194" s="1">
        <v>44174</v>
      </c>
      <c r="B3194" t="s">
        <v>529</v>
      </c>
      <c r="C3194" t="s">
        <v>2546</v>
      </c>
      <c r="D3194" s="2">
        <v>1950</v>
      </c>
    </row>
    <row r="3195" spans="1:4" x14ac:dyDescent="0.25">
      <c r="A3195" s="1">
        <v>44174</v>
      </c>
      <c r="B3195" t="s">
        <v>190</v>
      </c>
      <c r="C3195" t="s">
        <v>2547</v>
      </c>
      <c r="D3195" s="2">
        <v>3333.33</v>
      </c>
    </row>
    <row r="3196" spans="1:4" x14ac:dyDescent="0.25">
      <c r="C3196">
        <v>2020</v>
      </c>
    </row>
    <row r="3197" spans="1:4" x14ac:dyDescent="0.25">
      <c r="A3197" s="1">
        <v>44174</v>
      </c>
      <c r="B3197" t="s">
        <v>194</v>
      </c>
      <c r="C3197" t="s">
        <v>2548</v>
      </c>
      <c r="D3197">
        <v>525</v>
      </c>
    </row>
    <row r="3198" spans="1:4" x14ac:dyDescent="0.25">
      <c r="C3198" t="s">
        <v>2549</v>
      </c>
    </row>
    <row r="3199" spans="1:4" x14ac:dyDescent="0.25">
      <c r="A3199" s="1">
        <v>44174</v>
      </c>
      <c r="B3199" t="s">
        <v>1114</v>
      </c>
      <c r="C3199" t="s">
        <v>2550</v>
      </c>
      <c r="D3199" s="2">
        <v>1100</v>
      </c>
    </row>
    <row r="3200" spans="1:4" x14ac:dyDescent="0.25">
      <c r="A3200" s="1">
        <v>44174</v>
      </c>
      <c r="B3200" t="s">
        <v>197</v>
      </c>
      <c r="C3200" t="s">
        <v>919</v>
      </c>
      <c r="D3200">
        <v>7.5</v>
      </c>
    </row>
    <row r="3201" spans="1:4" x14ac:dyDescent="0.25">
      <c r="A3201" s="1">
        <v>44174</v>
      </c>
      <c r="B3201" t="s">
        <v>740</v>
      </c>
      <c r="C3201" t="s">
        <v>741</v>
      </c>
      <c r="D3201">
        <v>540</v>
      </c>
    </row>
    <row r="3202" spans="1:4" x14ac:dyDescent="0.25">
      <c r="A3202" s="1">
        <v>44174</v>
      </c>
      <c r="B3202" t="s">
        <v>2551</v>
      </c>
      <c r="C3202" t="s">
        <v>1954</v>
      </c>
      <c r="D3202">
        <v>540</v>
      </c>
    </row>
    <row r="3203" spans="1:4" x14ac:dyDescent="0.25">
      <c r="C3203" t="s">
        <v>2552</v>
      </c>
    </row>
    <row r="3204" spans="1:4" x14ac:dyDescent="0.25">
      <c r="A3204" s="1">
        <v>44174</v>
      </c>
      <c r="B3204" t="s">
        <v>124</v>
      </c>
      <c r="C3204" t="s">
        <v>47</v>
      </c>
      <c r="D3204">
        <v>256.55</v>
      </c>
    </row>
    <row r="3205" spans="1:4" x14ac:dyDescent="0.25">
      <c r="A3205" s="1">
        <v>44174</v>
      </c>
      <c r="B3205" t="s">
        <v>2553</v>
      </c>
      <c r="C3205" t="s">
        <v>2554</v>
      </c>
      <c r="D3205" s="2">
        <v>3698.8</v>
      </c>
    </row>
    <row r="3206" spans="1:4" x14ac:dyDescent="0.25">
      <c r="A3206" s="1">
        <v>44174</v>
      </c>
      <c r="B3206" t="s">
        <v>21</v>
      </c>
      <c r="C3206" t="s">
        <v>22</v>
      </c>
      <c r="D3206">
        <v>53.82</v>
      </c>
    </row>
    <row r="3207" spans="1:4" x14ac:dyDescent="0.25">
      <c r="A3207" s="1">
        <v>44174</v>
      </c>
      <c r="B3207" t="s">
        <v>21</v>
      </c>
      <c r="C3207" t="s">
        <v>2044</v>
      </c>
      <c r="D3207">
        <v>550</v>
      </c>
    </row>
    <row r="3208" spans="1:4" x14ac:dyDescent="0.25">
      <c r="A3208" s="1">
        <v>44174</v>
      </c>
      <c r="B3208" t="s">
        <v>21</v>
      </c>
      <c r="C3208" t="s">
        <v>2555</v>
      </c>
      <c r="D3208">
        <v>86.5</v>
      </c>
    </row>
    <row r="3209" spans="1:4" x14ac:dyDescent="0.25">
      <c r="C3209" t="s">
        <v>1195</v>
      </c>
    </row>
    <row r="3210" spans="1:4" x14ac:dyDescent="0.25">
      <c r="A3210" s="1">
        <v>44174</v>
      </c>
      <c r="B3210" t="s">
        <v>624</v>
      </c>
      <c r="C3210" t="s">
        <v>2556</v>
      </c>
      <c r="D3210">
        <v>400</v>
      </c>
    </row>
    <row r="3211" spans="1:4" x14ac:dyDescent="0.25">
      <c r="C3211" t="s">
        <v>2557</v>
      </c>
    </row>
    <row r="3212" spans="1:4" x14ac:dyDescent="0.25">
      <c r="C3212" t="s">
        <v>2558</v>
      </c>
    </row>
    <row r="3213" spans="1:4" x14ac:dyDescent="0.25">
      <c r="A3213" s="1">
        <v>44174</v>
      </c>
      <c r="B3213" t="s">
        <v>624</v>
      </c>
      <c r="C3213" t="s">
        <v>2556</v>
      </c>
      <c r="D3213">
        <v>400</v>
      </c>
    </row>
    <row r="3214" spans="1:4" x14ac:dyDescent="0.25">
      <c r="C3214" t="s">
        <v>2557</v>
      </c>
    </row>
    <row r="3215" spans="1:4" x14ac:dyDescent="0.25">
      <c r="C3215" t="s">
        <v>2558</v>
      </c>
    </row>
    <row r="3216" spans="1:4" x14ac:dyDescent="0.25">
      <c r="A3216" s="1">
        <v>44174</v>
      </c>
      <c r="B3216" t="s">
        <v>2559</v>
      </c>
      <c r="C3216" t="s">
        <v>2560</v>
      </c>
      <c r="D3216">
        <v>180</v>
      </c>
    </row>
    <row r="3217" spans="1:4" x14ac:dyDescent="0.25">
      <c r="A3217" s="1">
        <v>44174</v>
      </c>
      <c r="B3217" t="s">
        <v>1709</v>
      </c>
      <c r="C3217" t="s">
        <v>2561</v>
      </c>
      <c r="D3217">
        <v>388</v>
      </c>
    </row>
    <row r="3218" spans="1:4" x14ac:dyDescent="0.25">
      <c r="C3218" t="s">
        <v>2562</v>
      </c>
    </row>
    <row r="3219" spans="1:4" x14ac:dyDescent="0.25">
      <c r="A3219" s="1">
        <v>44174</v>
      </c>
      <c r="B3219" t="s">
        <v>23</v>
      </c>
      <c r="C3219" t="s">
        <v>2563</v>
      </c>
      <c r="D3219">
        <v>250</v>
      </c>
    </row>
    <row r="3220" spans="1:4" x14ac:dyDescent="0.25">
      <c r="C3220" t="s">
        <v>2564</v>
      </c>
    </row>
    <row r="3221" spans="1:4" x14ac:dyDescent="0.25">
      <c r="A3221" s="1">
        <v>44174</v>
      </c>
      <c r="B3221" t="s">
        <v>26</v>
      </c>
      <c r="C3221" t="s">
        <v>2565</v>
      </c>
      <c r="D3221">
        <v>10</v>
      </c>
    </row>
    <row r="3222" spans="1:4" x14ac:dyDescent="0.25">
      <c r="A3222" s="1">
        <v>44174</v>
      </c>
      <c r="B3222" t="s">
        <v>26</v>
      </c>
      <c r="C3222" t="s">
        <v>2566</v>
      </c>
      <c r="D3222">
        <v>253.5</v>
      </c>
    </row>
    <row r="3223" spans="1:4" x14ac:dyDescent="0.25">
      <c r="A3223" s="1">
        <v>44174</v>
      </c>
      <c r="B3223" t="s">
        <v>1716</v>
      </c>
      <c r="C3223" t="s">
        <v>2567</v>
      </c>
      <c r="D3223">
        <v>479.43</v>
      </c>
    </row>
    <row r="3224" spans="1:4" x14ac:dyDescent="0.25">
      <c r="C3224" t="s">
        <v>2568</v>
      </c>
    </row>
    <row r="3225" spans="1:4" x14ac:dyDescent="0.25">
      <c r="A3225" s="1">
        <v>44174</v>
      </c>
      <c r="B3225" t="s">
        <v>31</v>
      </c>
      <c r="C3225" t="s">
        <v>2569</v>
      </c>
      <c r="D3225" s="2">
        <v>3050</v>
      </c>
    </row>
    <row r="3226" spans="1:4" x14ac:dyDescent="0.25">
      <c r="C3226" t="s">
        <v>1921</v>
      </c>
    </row>
    <row r="3227" spans="1:4" x14ac:dyDescent="0.25">
      <c r="A3227" s="1">
        <v>44174</v>
      </c>
      <c r="B3227" t="s">
        <v>31</v>
      </c>
      <c r="C3227" t="s">
        <v>2570</v>
      </c>
      <c r="D3227" s="2">
        <v>42506</v>
      </c>
    </row>
    <row r="3228" spans="1:4" x14ac:dyDescent="0.25">
      <c r="C3228" t="s">
        <v>2571</v>
      </c>
    </row>
    <row r="3229" spans="1:4" x14ac:dyDescent="0.25">
      <c r="A3229" s="1">
        <v>44174</v>
      </c>
      <c r="B3229" t="s">
        <v>31</v>
      </c>
      <c r="C3229" t="s">
        <v>2572</v>
      </c>
      <c r="D3229" s="2">
        <v>1138.54</v>
      </c>
    </row>
    <row r="3230" spans="1:4" x14ac:dyDescent="0.25">
      <c r="C3230" t="s">
        <v>2573</v>
      </c>
    </row>
    <row r="3231" spans="1:4" x14ac:dyDescent="0.25">
      <c r="A3231" s="1">
        <v>44174</v>
      </c>
      <c r="B3231" t="s">
        <v>2574</v>
      </c>
      <c r="C3231" t="s">
        <v>2575</v>
      </c>
      <c r="D3231">
        <v>592.17999999999995</v>
      </c>
    </row>
    <row r="3232" spans="1:4" x14ac:dyDescent="0.25">
      <c r="C3232" t="s">
        <v>2576</v>
      </c>
    </row>
    <row r="3233" spans="1:4" x14ac:dyDescent="0.25">
      <c r="A3233" s="1">
        <v>44174</v>
      </c>
      <c r="B3233" t="s">
        <v>2574</v>
      </c>
      <c r="C3233" t="s">
        <v>2577</v>
      </c>
      <c r="D3233">
        <v>89.7</v>
      </c>
    </row>
    <row r="3234" spans="1:4" x14ac:dyDescent="0.25">
      <c r="A3234" s="1">
        <v>44174</v>
      </c>
      <c r="B3234" t="s">
        <v>2578</v>
      </c>
      <c r="C3234" t="s">
        <v>2579</v>
      </c>
      <c r="D3234">
        <v>280</v>
      </c>
    </row>
    <row r="3235" spans="1:4" x14ac:dyDescent="0.25">
      <c r="C3235" t="s">
        <v>2580</v>
      </c>
    </row>
    <row r="3236" spans="1:4" x14ac:dyDescent="0.25">
      <c r="C3236" t="s">
        <v>2581</v>
      </c>
    </row>
    <row r="3237" spans="1:4" x14ac:dyDescent="0.25">
      <c r="C3237" t="s">
        <v>2582</v>
      </c>
    </row>
    <row r="3238" spans="1:4" x14ac:dyDescent="0.25">
      <c r="A3238" s="1">
        <v>44174</v>
      </c>
      <c r="B3238" t="s">
        <v>133</v>
      </c>
      <c r="C3238" t="s">
        <v>47</v>
      </c>
      <c r="D3238">
        <v>448.5</v>
      </c>
    </row>
    <row r="3239" spans="1:4" x14ac:dyDescent="0.25">
      <c r="A3239" s="1">
        <v>44174</v>
      </c>
      <c r="B3239" t="s">
        <v>141</v>
      </c>
      <c r="C3239" t="s">
        <v>47</v>
      </c>
      <c r="D3239">
        <v>291.16000000000003</v>
      </c>
    </row>
    <row r="3240" spans="1:4" x14ac:dyDescent="0.25">
      <c r="A3240" s="1">
        <v>44174</v>
      </c>
      <c r="B3240" t="s">
        <v>141</v>
      </c>
      <c r="C3240" t="s">
        <v>47</v>
      </c>
      <c r="D3240">
        <v>291.16000000000003</v>
      </c>
    </row>
    <row r="3241" spans="1:4" x14ac:dyDescent="0.25">
      <c r="A3241" s="1">
        <v>44174</v>
      </c>
      <c r="B3241" t="s">
        <v>141</v>
      </c>
      <c r="C3241" t="s">
        <v>47</v>
      </c>
      <c r="D3241">
        <v>743.02</v>
      </c>
    </row>
    <row r="3242" spans="1:4" x14ac:dyDescent="0.25">
      <c r="A3242" s="1">
        <v>44174</v>
      </c>
      <c r="B3242" t="s">
        <v>141</v>
      </c>
      <c r="C3242" t="s">
        <v>47</v>
      </c>
      <c r="D3242">
        <v>895.67</v>
      </c>
    </row>
    <row r="3243" spans="1:4" x14ac:dyDescent="0.25">
      <c r="A3243" s="1">
        <v>44174</v>
      </c>
      <c r="B3243" t="s">
        <v>142</v>
      </c>
      <c r="C3243" t="s">
        <v>2583</v>
      </c>
      <c r="D3243">
        <v>306.35000000000002</v>
      </c>
    </row>
    <row r="3244" spans="1:4" x14ac:dyDescent="0.25">
      <c r="A3244" s="1">
        <v>44174</v>
      </c>
      <c r="B3244" t="s">
        <v>142</v>
      </c>
      <c r="C3244" t="s">
        <v>47</v>
      </c>
      <c r="D3244" s="2">
        <v>1363.2</v>
      </c>
    </row>
    <row r="3245" spans="1:4" x14ac:dyDescent="0.25">
      <c r="A3245" s="1">
        <v>44174</v>
      </c>
      <c r="B3245" t="s">
        <v>142</v>
      </c>
      <c r="C3245" t="s">
        <v>47</v>
      </c>
      <c r="D3245">
        <v>306.35000000000002</v>
      </c>
    </row>
    <row r="3246" spans="1:4" x14ac:dyDescent="0.25">
      <c r="A3246" s="1">
        <v>44174</v>
      </c>
      <c r="B3246" t="s">
        <v>2584</v>
      </c>
      <c r="C3246" t="s">
        <v>70</v>
      </c>
      <c r="D3246">
        <v>317.58</v>
      </c>
    </row>
    <row r="3247" spans="1:4" x14ac:dyDescent="0.25">
      <c r="A3247" s="1">
        <v>44174</v>
      </c>
      <c r="B3247" t="s">
        <v>644</v>
      </c>
      <c r="C3247" t="s">
        <v>2585</v>
      </c>
      <c r="D3247">
        <v>650</v>
      </c>
    </row>
    <row r="3248" spans="1:4" x14ac:dyDescent="0.25">
      <c r="C3248" t="s">
        <v>2586</v>
      </c>
    </row>
    <row r="3249" spans="1:4" x14ac:dyDescent="0.25">
      <c r="C3249" t="s">
        <v>2587</v>
      </c>
    </row>
    <row r="3250" spans="1:4" x14ac:dyDescent="0.25">
      <c r="A3250" s="1">
        <v>44174</v>
      </c>
      <c r="B3250" t="s">
        <v>2588</v>
      </c>
      <c r="C3250" t="s">
        <v>2589</v>
      </c>
      <c r="D3250">
        <v>396.52</v>
      </c>
    </row>
    <row r="3251" spans="1:4" x14ac:dyDescent="0.25">
      <c r="C3251" t="s">
        <v>2590</v>
      </c>
    </row>
    <row r="3252" spans="1:4" x14ac:dyDescent="0.25">
      <c r="A3252" s="1">
        <v>44174</v>
      </c>
      <c r="B3252" t="s">
        <v>144</v>
      </c>
      <c r="C3252" t="s">
        <v>47</v>
      </c>
      <c r="D3252">
        <v>147.35</v>
      </c>
    </row>
    <row r="3253" spans="1:4" x14ac:dyDescent="0.25">
      <c r="A3253" s="1">
        <v>44174</v>
      </c>
      <c r="B3253" t="s">
        <v>144</v>
      </c>
      <c r="C3253" t="s">
        <v>47</v>
      </c>
      <c r="D3253" s="2">
        <v>1150.68</v>
      </c>
    </row>
    <row r="3254" spans="1:4" x14ac:dyDescent="0.25">
      <c r="A3254" s="1">
        <v>44174</v>
      </c>
      <c r="B3254" t="s">
        <v>144</v>
      </c>
      <c r="C3254" t="s">
        <v>47</v>
      </c>
      <c r="D3254">
        <v>814</v>
      </c>
    </row>
    <row r="3255" spans="1:4" x14ac:dyDescent="0.25">
      <c r="A3255" s="1">
        <v>44174</v>
      </c>
      <c r="B3255" t="s">
        <v>144</v>
      </c>
      <c r="C3255" t="s">
        <v>47</v>
      </c>
      <c r="D3255" s="2">
        <v>1156</v>
      </c>
    </row>
    <row r="3256" spans="1:4" x14ac:dyDescent="0.25">
      <c r="A3256" s="1">
        <v>44174</v>
      </c>
      <c r="B3256" t="s">
        <v>144</v>
      </c>
      <c r="C3256" t="s">
        <v>47</v>
      </c>
      <c r="D3256" s="2">
        <v>2163.48</v>
      </c>
    </row>
    <row r="3257" spans="1:4" x14ac:dyDescent="0.25">
      <c r="A3257" s="1">
        <v>44174</v>
      </c>
      <c r="B3257" t="s">
        <v>1756</v>
      </c>
      <c r="C3257" t="s">
        <v>2591</v>
      </c>
      <c r="D3257">
        <v>360</v>
      </c>
    </row>
    <row r="3258" spans="1:4" x14ac:dyDescent="0.25">
      <c r="A3258" s="1">
        <v>44174</v>
      </c>
      <c r="B3258" t="s">
        <v>396</v>
      </c>
      <c r="C3258" t="s">
        <v>2592</v>
      </c>
      <c r="D3258" s="2">
        <v>1686.89</v>
      </c>
    </row>
    <row r="3259" spans="1:4" x14ac:dyDescent="0.25">
      <c r="C3259" t="s">
        <v>2593</v>
      </c>
    </row>
    <row r="3260" spans="1:4" x14ac:dyDescent="0.25">
      <c r="C3260" t="s">
        <v>2594</v>
      </c>
    </row>
    <row r="3261" spans="1:4" x14ac:dyDescent="0.25">
      <c r="A3261" s="1">
        <v>44174</v>
      </c>
      <c r="B3261" t="s">
        <v>1758</v>
      </c>
      <c r="C3261" t="s">
        <v>2595</v>
      </c>
      <c r="D3261">
        <v>260</v>
      </c>
    </row>
    <row r="3262" spans="1:4" x14ac:dyDescent="0.25">
      <c r="A3262" s="1">
        <v>44174</v>
      </c>
      <c r="B3262" t="s">
        <v>223</v>
      </c>
      <c r="C3262" t="s">
        <v>320</v>
      </c>
      <c r="D3262">
        <v>100</v>
      </c>
    </row>
    <row r="3263" spans="1:4" x14ac:dyDescent="0.25">
      <c r="A3263" s="1">
        <v>44174</v>
      </c>
      <c r="B3263" t="s">
        <v>223</v>
      </c>
      <c r="C3263" t="s">
        <v>320</v>
      </c>
      <c r="D3263">
        <v>100</v>
      </c>
    </row>
    <row r="3264" spans="1:4" x14ac:dyDescent="0.25">
      <c r="A3264" s="1">
        <v>44174</v>
      </c>
      <c r="B3264" t="s">
        <v>146</v>
      </c>
      <c r="C3264" t="s">
        <v>231</v>
      </c>
      <c r="D3264">
        <v>890</v>
      </c>
    </row>
    <row r="3265" spans="1:4" x14ac:dyDescent="0.25">
      <c r="C3265" t="s">
        <v>2596</v>
      </c>
    </row>
    <row r="3266" spans="1:4" x14ac:dyDescent="0.25">
      <c r="A3266" s="1">
        <v>44174</v>
      </c>
      <c r="B3266" t="s">
        <v>146</v>
      </c>
      <c r="C3266" t="s">
        <v>229</v>
      </c>
      <c r="D3266" s="2">
        <v>1100.3800000000001</v>
      </c>
    </row>
    <row r="3267" spans="1:4" x14ac:dyDescent="0.25">
      <c r="C3267" t="s">
        <v>2596</v>
      </c>
    </row>
    <row r="3268" spans="1:4" x14ac:dyDescent="0.25">
      <c r="A3268" s="1">
        <v>44174</v>
      </c>
      <c r="B3268" t="s">
        <v>146</v>
      </c>
      <c r="C3268" t="s">
        <v>232</v>
      </c>
      <c r="D3268">
        <v>230.39</v>
      </c>
    </row>
    <row r="3269" spans="1:4" x14ac:dyDescent="0.25">
      <c r="C3269" t="s">
        <v>2596</v>
      </c>
    </row>
    <row r="3270" spans="1:4" x14ac:dyDescent="0.25">
      <c r="A3270" s="1">
        <v>44174</v>
      </c>
      <c r="B3270" t="s">
        <v>2597</v>
      </c>
      <c r="C3270" t="s">
        <v>70</v>
      </c>
      <c r="D3270">
        <v>695</v>
      </c>
    </row>
    <row r="3271" spans="1:4" x14ac:dyDescent="0.25">
      <c r="A3271" s="1">
        <v>44174</v>
      </c>
      <c r="B3271" t="s">
        <v>1563</v>
      </c>
      <c r="C3271" t="s">
        <v>1761</v>
      </c>
      <c r="D3271" s="2">
        <v>1412.9</v>
      </c>
    </row>
    <row r="3272" spans="1:4" x14ac:dyDescent="0.25">
      <c r="C3272" t="s">
        <v>2598</v>
      </c>
    </row>
    <row r="3273" spans="1:4" x14ac:dyDescent="0.25">
      <c r="C3273" t="s">
        <v>2599</v>
      </c>
    </row>
    <row r="3274" spans="1:4" x14ac:dyDescent="0.25">
      <c r="A3274" s="1">
        <v>44174</v>
      </c>
      <c r="B3274" t="s">
        <v>56</v>
      </c>
      <c r="C3274" t="s">
        <v>47</v>
      </c>
      <c r="D3274">
        <v>664.5</v>
      </c>
    </row>
    <row r="3275" spans="1:4" x14ac:dyDescent="0.25">
      <c r="A3275" s="1">
        <v>44174</v>
      </c>
      <c r="B3275" t="s">
        <v>985</v>
      </c>
      <c r="C3275" t="s">
        <v>372</v>
      </c>
      <c r="D3275">
        <v>51.12</v>
      </c>
    </row>
    <row r="3276" spans="1:4" x14ac:dyDescent="0.25">
      <c r="A3276" s="1">
        <v>44174</v>
      </c>
      <c r="B3276" t="s">
        <v>661</v>
      </c>
      <c r="C3276" t="s">
        <v>2585</v>
      </c>
      <c r="D3276">
        <v>650</v>
      </c>
    </row>
    <row r="3277" spans="1:4" x14ac:dyDescent="0.25">
      <c r="C3277" t="s">
        <v>2074</v>
      </c>
    </row>
    <row r="3278" spans="1:4" x14ac:dyDescent="0.25">
      <c r="C3278" t="s">
        <v>2600</v>
      </c>
    </row>
    <row r="3279" spans="1:4" x14ac:dyDescent="0.25">
      <c r="A3279" s="1">
        <v>44174</v>
      </c>
      <c r="B3279" t="s">
        <v>1569</v>
      </c>
      <c r="C3279" t="s">
        <v>2601</v>
      </c>
      <c r="D3279">
        <v>429.1</v>
      </c>
    </row>
    <row r="3280" spans="1:4" x14ac:dyDescent="0.25">
      <c r="A3280" s="1">
        <v>44174</v>
      </c>
      <c r="B3280" t="s">
        <v>241</v>
      </c>
      <c r="C3280" t="s">
        <v>2602</v>
      </c>
      <c r="D3280">
        <v>130.25</v>
      </c>
    </row>
    <row r="3281" spans="1:4" x14ac:dyDescent="0.25">
      <c r="A3281" s="1">
        <v>44174</v>
      </c>
      <c r="B3281" t="s">
        <v>241</v>
      </c>
      <c r="C3281" t="s">
        <v>2602</v>
      </c>
      <c r="D3281">
        <v>466.75</v>
      </c>
    </row>
    <row r="3282" spans="1:4" x14ac:dyDescent="0.25">
      <c r="A3282" s="1">
        <v>44174</v>
      </c>
      <c r="B3282" t="s">
        <v>288</v>
      </c>
      <c r="C3282" t="s">
        <v>1933</v>
      </c>
      <c r="D3282">
        <v>195</v>
      </c>
    </row>
    <row r="3283" spans="1:4" x14ac:dyDescent="0.25">
      <c r="A3283" s="1">
        <v>44174</v>
      </c>
      <c r="B3283" t="s">
        <v>2603</v>
      </c>
      <c r="C3283" t="s">
        <v>2604</v>
      </c>
      <c r="D3283">
        <v>256.04000000000002</v>
      </c>
    </row>
    <row r="3284" spans="1:4" x14ac:dyDescent="0.25">
      <c r="A3284" s="1">
        <v>44174</v>
      </c>
      <c r="B3284" t="s">
        <v>149</v>
      </c>
      <c r="C3284" t="s">
        <v>47</v>
      </c>
      <c r="D3284">
        <v>99.49</v>
      </c>
    </row>
    <row r="3285" spans="1:4" x14ac:dyDescent="0.25">
      <c r="A3285" s="1">
        <v>44174</v>
      </c>
      <c r="B3285" t="s">
        <v>246</v>
      </c>
      <c r="C3285" t="s">
        <v>413</v>
      </c>
      <c r="D3285">
        <v>133.09</v>
      </c>
    </row>
    <row r="3286" spans="1:4" x14ac:dyDescent="0.25">
      <c r="A3286" s="1">
        <v>44174</v>
      </c>
      <c r="B3286" t="s">
        <v>2605</v>
      </c>
      <c r="C3286" t="s">
        <v>2606</v>
      </c>
      <c r="D3286">
        <v>720</v>
      </c>
    </row>
    <row r="3287" spans="1:4" x14ac:dyDescent="0.25">
      <c r="C3287" t="s">
        <v>2607</v>
      </c>
    </row>
    <row r="3288" spans="1:4" x14ac:dyDescent="0.25">
      <c r="A3288" s="1">
        <v>44174</v>
      </c>
      <c r="B3288" t="s">
        <v>154</v>
      </c>
      <c r="C3288" t="s">
        <v>47</v>
      </c>
      <c r="D3288">
        <v>96.73</v>
      </c>
    </row>
    <row r="3289" spans="1:4" x14ac:dyDescent="0.25">
      <c r="A3289" s="1">
        <v>44174</v>
      </c>
      <c r="B3289" t="s">
        <v>788</v>
      </c>
      <c r="C3289" t="s">
        <v>2608</v>
      </c>
      <c r="D3289">
        <v>75</v>
      </c>
    </row>
    <row r="3290" spans="1:4" x14ac:dyDescent="0.25">
      <c r="A3290" s="1">
        <v>44174</v>
      </c>
      <c r="B3290" t="s">
        <v>2609</v>
      </c>
      <c r="C3290" t="s">
        <v>1954</v>
      </c>
      <c r="D3290">
        <v>240</v>
      </c>
    </row>
    <row r="3291" spans="1:4" x14ac:dyDescent="0.25">
      <c r="C3291" t="s">
        <v>2610</v>
      </c>
    </row>
    <row r="3292" spans="1:4" x14ac:dyDescent="0.25">
      <c r="A3292" s="1">
        <v>44174</v>
      </c>
      <c r="B3292" t="s">
        <v>2611</v>
      </c>
      <c r="C3292" t="s">
        <v>2279</v>
      </c>
      <c r="D3292">
        <v>174.6</v>
      </c>
    </row>
    <row r="3293" spans="1:4" x14ac:dyDescent="0.25">
      <c r="C3293" t="s">
        <v>2612</v>
      </c>
    </row>
    <row r="3294" spans="1:4" x14ac:dyDescent="0.25">
      <c r="C3294" t="s">
        <v>2613</v>
      </c>
    </row>
    <row r="3295" spans="1:4" x14ac:dyDescent="0.25">
      <c r="C3295" t="s">
        <v>2614</v>
      </c>
    </row>
    <row r="3296" spans="1:4" x14ac:dyDescent="0.25">
      <c r="A3296" s="1">
        <v>44174</v>
      </c>
      <c r="B3296" t="s">
        <v>2615</v>
      </c>
      <c r="C3296" t="s">
        <v>372</v>
      </c>
      <c r="D3296">
        <v>113.13</v>
      </c>
    </row>
    <row r="3297" spans="1:4" x14ac:dyDescent="0.25">
      <c r="A3297" s="1">
        <v>44174</v>
      </c>
      <c r="B3297" t="s">
        <v>1159</v>
      </c>
      <c r="C3297" t="s">
        <v>2616</v>
      </c>
      <c r="D3297">
        <v>100</v>
      </c>
    </row>
    <row r="3298" spans="1:4" x14ac:dyDescent="0.25">
      <c r="C3298" t="s">
        <v>2617</v>
      </c>
    </row>
    <row r="3299" spans="1:4" x14ac:dyDescent="0.25">
      <c r="C3299" t="s">
        <v>2618</v>
      </c>
    </row>
    <row r="3300" spans="1:4" x14ac:dyDescent="0.25">
      <c r="C3300" t="s">
        <v>2619</v>
      </c>
    </row>
    <row r="3301" spans="1:4" x14ac:dyDescent="0.25">
      <c r="A3301" s="1">
        <v>44174</v>
      </c>
      <c r="B3301" t="s">
        <v>1953</v>
      </c>
      <c r="C3301" t="s">
        <v>1954</v>
      </c>
      <c r="D3301">
        <v>660</v>
      </c>
    </row>
    <row r="3302" spans="1:4" x14ac:dyDescent="0.25">
      <c r="C3302" t="s">
        <v>2607</v>
      </c>
    </row>
    <row r="3303" spans="1:4" x14ac:dyDescent="0.25">
      <c r="A3303" s="1">
        <v>44174</v>
      </c>
      <c r="B3303" t="s">
        <v>71</v>
      </c>
      <c r="C3303" t="s">
        <v>517</v>
      </c>
      <c r="D3303">
        <v>26.36</v>
      </c>
    </row>
    <row r="3304" spans="1:4" x14ac:dyDescent="0.25">
      <c r="A3304" s="1">
        <v>44174</v>
      </c>
      <c r="B3304" t="s">
        <v>71</v>
      </c>
      <c r="C3304" t="s">
        <v>517</v>
      </c>
      <c r="D3304">
        <v>42.76</v>
      </c>
    </row>
    <row r="3305" spans="1:4" x14ac:dyDescent="0.25">
      <c r="A3305" s="1">
        <v>44174</v>
      </c>
      <c r="B3305" t="s">
        <v>71</v>
      </c>
      <c r="C3305" t="s">
        <v>517</v>
      </c>
      <c r="D3305">
        <v>90.62</v>
      </c>
    </row>
    <row r="3306" spans="1:4" x14ac:dyDescent="0.25">
      <c r="A3306" s="1">
        <v>44174</v>
      </c>
      <c r="B3306" t="s">
        <v>71</v>
      </c>
      <c r="C3306" t="s">
        <v>219</v>
      </c>
      <c r="D3306">
        <v>197.32</v>
      </c>
    </row>
    <row r="3307" spans="1:4" x14ac:dyDescent="0.25">
      <c r="A3307" s="1">
        <v>44174</v>
      </c>
      <c r="B3307" t="s">
        <v>71</v>
      </c>
      <c r="C3307" t="s">
        <v>52</v>
      </c>
      <c r="D3307">
        <v>100.68</v>
      </c>
    </row>
    <row r="3308" spans="1:4" x14ac:dyDescent="0.25">
      <c r="A3308" s="1">
        <v>44174</v>
      </c>
      <c r="B3308" t="s">
        <v>71</v>
      </c>
      <c r="C3308" t="s">
        <v>52</v>
      </c>
      <c r="D3308">
        <v>135.9</v>
      </c>
    </row>
    <row r="3309" spans="1:4" x14ac:dyDescent="0.25">
      <c r="A3309" s="1">
        <v>44174</v>
      </c>
      <c r="B3309" t="s">
        <v>71</v>
      </c>
      <c r="C3309" t="s">
        <v>517</v>
      </c>
      <c r="D3309">
        <v>210.76</v>
      </c>
    </row>
    <row r="3310" spans="1:4" x14ac:dyDescent="0.25">
      <c r="A3310" s="1">
        <v>44174</v>
      </c>
      <c r="B3310" t="s">
        <v>1284</v>
      </c>
      <c r="C3310" t="s">
        <v>321</v>
      </c>
      <c r="D3310">
        <v>839.97</v>
      </c>
    </row>
    <row r="3311" spans="1:4" x14ac:dyDescent="0.25">
      <c r="A3311" s="1">
        <v>44174</v>
      </c>
      <c r="B3311" t="s">
        <v>1811</v>
      </c>
      <c r="C3311" t="s">
        <v>1393</v>
      </c>
      <c r="D3311">
        <v>204.72</v>
      </c>
    </row>
    <row r="3312" spans="1:4" x14ac:dyDescent="0.25">
      <c r="C3312" t="s">
        <v>2620</v>
      </c>
    </row>
    <row r="3313" spans="1:4" x14ac:dyDescent="0.25">
      <c r="C3313" t="s">
        <v>2621</v>
      </c>
    </row>
    <row r="3314" spans="1:4" x14ac:dyDescent="0.25">
      <c r="A3314" s="1">
        <v>44174</v>
      </c>
      <c r="B3314" t="s">
        <v>2622</v>
      </c>
      <c r="C3314" t="s">
        <v>2623</v>
      </c>
      <c r="D3314" s="2">
        <v>4150</v>
      </c>
    </row>
    <row r="3315" spans="1:4" x14ac:dyDescent="0.25">
      <c r="A3315" s="1">
        <v>44174</v>
      </c>
      <c r="B3315" t="s">
        <v>2622</v>
      </c>
      <c r="C3315" t="s">
        <v>2624</v>
      </c>
      <c r="D3315" s="2">
        <v>1100</v>
      </c>
    </row>
    <row r="3316" spans="1:4" x14ac:dyDescent="0.25">
      <c r="A3316" s="1">
        <v>44174</v>
      </c>
      <c r="B3316" t="s">
        <v>2622</v>
      </c>
      <c r="C3316" t="s">
        <v>2625</v>
      </c>
      <c r="D3316" s="2">
        <v>3700</v>
      </c>
    </row>
    <row r="3317" spans="1:4" x14ac:dyDescent="0.25">
      <c r="A3317" s="1">
        <v>44174</v>
      </c>
      <c r="B3317" t="s">
        <v>1961</v>
      </c>
      <c r="C3317" t="s">
        <v>321</v>
      </c>
      <c r="D3317">
        <v>265.04000000000002</v>
      </c>
    </row>
    <row r="3318" spans="1:4" x14ac:dyDescent="0.25">
      <c r="A3318" s="1">
        <v>44174</v>
      </c>
      <c r="B3318" t="s">
        <v>1170</v>
      </c>
      <c r="C3318" t="s">
        <v>1174</v>
      </c>
      <c r="D3318">
        <v>337.5</v>
      </c>
    </row>
    <row r="3319" spans="1:4" x14ac:dyDescent="0.25">
      <c r="C3319" t="s">
        <v>2626</v>
      </c>
    </row>
    <row r="3320" spans="1:4" x14ac:dyDescent="0.25">
      <c r="C3320" t="s">
        <v>2627</v>
      </c>
    </row>
    <row r="3321" spans="1:4" x14ac:dyDescent="0.25">
      <c r="A3321" s="1">
        <v>44174</v>
      </c>
      <c r="B3321" t="s">
        <v>1170</v>
      </c>
      <c r="C3321" t="s">
        <v>1966</v>
      </c>
      <c r="D3321" s="2">
        <v>2756.25</v>
      </c>
    </row>
    <row r="3322" spans="1:4" x14ac:dyDescent="0.25">
      <c r="C3322" t="s">
        <v>2628</v>
      </c>
    </row>
    <row r="3323" spans="1:4" x14ac:dyDescent="0.25">
      <c r="A3323" s="1">
        <v>44174</v>
      </c>
      <c r="B3323" t="s">
        <v>315</v>
      </c>
      <c r="C3323" t="s">
        <v>2629</v>
      </c>
      <c r="D3323">
        <v>50</v>
      </c>
    </row>
    <row r="3324" spans="1:4" x14ac:dyDescent="0.25">
      <c r="A3324" s="1">
        <v>44174</v>
      </c>
      <c r="B3324" t="s">
        <v>1291</v>
      </c>
      <c r="C3324" t="s">
        <v>2630</v>
      </c>
      <c r="D3324" s="2">
        <v>5298.5</v>
      </c>
    </row>
    <row r="3325" spans="1:4" x14ac:dyDescent="0.25">
      <c r="C3325" t="s">
        <v>2631</v>
      </c>
    </row>
    <row r="3326" spans="1:4" x14ac:dyDescent="0.25">
      <c r="C3326" t="s">
        <v>2632</v>
      </c>
    </row>
    <row r="3327" spans="1:4" x14ac:dyDescent="0.25">
      <c r="C3327" t="s">
        <v>2633</v>
      </c>
    </row>
    <row r="3328" spans="1:4" x14ac:dyDescent="0.25">
      <c r="C3328" t="s">
        <v>2634</v>
      </c>
    </row>
    <row r="3329" spans="1:4" x14ac:dyDescent="0.25">
      <c r="A3329" s="1">
        <v>44174</v>
      </c>
      <c r="B3329" t="s">
        <v>1821</v>
      </c>
      <c r="C3329" t="s">
        <v>2220</v>
      </c>
      <c r="D3329">
        <v>78.08</v>
      </c>
    </row>
    <row r="3330" spans="1:4" x14ac:dyDescent="0.25">
      <c r="A3330" s="1">
        <v>44174</v>
      </c>
      <c r="B3330" t="s">
        <v>1821</v>
      </c>
      <c r="C3330" t="s">
        <v>2220</v>
      </c>
      <c r="D3330">
        <v>12.29</v>
      </c>
    </row>
    <row r="3331" spans="1:4" x14ac:dyDescent="0.25">
      <c r="A3331" s="1">
        <v>44174</v>
      </c>
      <c r="B3331" t="s">
        <v>441</v>
      </c>
      <c r="C3331" t="s">
        <v>2635</v>
      </c>
      <c r="D3331">
        <v>8</v>
      </c>
    </row>
    <row r="3332" spans="1:4" x14ac:dyDescent="0.25">
      <c r="C3332" t="s">
        <v>2636</v>
      </c>
    </row>
    <row r="3333" spans="1:4" x14ac:dyDescent="0.25">
      <c r="A3333" s="1">
        <v>44174</v>
      </c>
      <c r="B3333" t="s">
        <v>1981</v>
      </c>
      <c r="C3333" t="s">
        <v>1954</v>
      </c>
      <c r="D3333">
        <v>660</v>
      </c>
    </row>
    <row r="3334" spans="1:4" x14ac:dyDescent="0.25">
      <c r="C3334" t="s">
        <v>2607</v>
      </c>
    </row>
    <row r="3335" spans="1:4" x14ac:dyDescent="0.25">
      <c r="A3335" s="1">
        <v>44174</v>
      </c>
      <c r="B3335" t="s">
        <v>88</v>
      </c>
      <c r="C3335" t="s">
        <v>2637</v>
      </c>
      <c r="D3335">
        <v>345</v>
      </c>
    </row>
    <row r="3336" spans="1:4" x14ac:dyDescent="0.25">
      <c r="C3336" t="s">
        <v>2638</v>
      </c>
    </row>
    <row r="3337" spans="1:4" x14ac:dyDescent="0.25">
      <c r="A3337" s="1">
        <v>44174</v>
      </c>
      <c r="B3337" t="s">
        <v>452</v>
      </c>
      <c r="C3337" t="s">
        <v>2639</v>
      </c>
      <c r="D3337">
        <v>66.739999999999995</v>
      </c>
    </row>
    <row r="3338" spans="1:4" x14ac:dyDescent="0.25">
      <c r="A3338" s="1">
        <v>44174</v>
      </c>
      <c r="B3338" t="s">
        <v>1185</v>
      </c>
      <c r="C3338" t="s">
        <v>2640</v>
      </c>
      <c r="D3338">
        <v>37</v>
      </c>
    </row>
    <row r="3339" spans="1:4" x14ac:dyDescent="0.25">
      <c r="C3339">
        <v>2020</v>
      </c>
    </row>
    <row r="3340" spans="1:4" x14ac:dyDescent="0.25">
      <c r="A3340" s="1">
        <v>44174</v>
      </c>
      <c r="B3340" t="s">
        <v>2641</v>
      </c>
      <c r="C3340" t="s">
        <v>2642</v>
      </c>
      <c r="D3340" s="2">
        <v>4000</v>
      </c>
    </row>
    <row r="3341" spans="1:4" x14ac:dyDescent="0.25">
      <c r="A3341" s="1">
        <v>44174</v>
      </c>
      <c r="B3341" t="s">
        <v>171</v>
      </c>
      <c r="C3341" t="s">
        <v>47</v>
      </c>
      <c r="D3341">
        <v>459</v>
      </c>
    </row>
    <row r="3342" spans="1:4" x14ac:dyDescent="0.25">
      <c r="A3342" s="1">
        <v>44174</v>
      </c>
      <c r="B3342" t="s">
        <v>171</v>
      </c>
      <c r="C3342" t="s">
        <v>47</v>
      </c>
      <c r="D3342">
        <v>269.64</v>
      </c>
    </row>
    <row r="3343" spans="1:4" x14ac:dyDescent="0.25">
      <c r="A3343" s="1">
        <v>44174</v>
      </c>
      <c r="B3343" t="s">
        <v>172</v>
      </c>
      <c r="C3343" t="s">
        <v>1989</v>
      </c>
      <c r="D3343">
        <v>101.19</v>
      </c>
    </row>
    <row r="3344" spans="1:4" x14ac:dyDescent="0.25">
      <c r="A3344" s="1">
        <v>44174</v>
      </c>
      <c r="B3344" t="s">
        <v>2643</v>
      </c>
      <c r="C3344" t="s">
        <v>2644</v>
      </c>
      <c r="D3344">
        <v>199</v>
      </c>
    </row>
    <row r="3345" spans="1:4" x14ac:dyDescent="0.25">
      <c r="C3345" t="s">
        <v>2645</v>
      </c>
    </row>
    <row r="3346" spans="1:4" x14ac:dyDescent="0.25">
      <c r="A3346" s="1">
        <v>44174</v>
      </c>
      <c r="B3346" t="s">
        <v>102</v>
      </c>
      <c r="C3346" t="s">
        <v>2145</v>
      </c>
      <c r="D3346" s="2">
        <v>1680</v>
      </c>
    </row>
    <row r="3347" spans="1:4" x14ac:dyDescent="0.25">
      <c r="C3347" t="s">
        <v>2646</v>
      </c>
    </row>
    <row r="3348" spans="1:4" x14ac:dyDescent="0.25">
      <c r="C3348" s="1">
        <v>44170</v>
      </c>
    </row>
    <row r="3349" spans="1:4" x14ac:dyDescent="0.25">
      <c r="A3349" s="1">
        <v>44174</v>
      </c>
      <c r="B3349" t="s">
        <v>106</v>
      </c>
      <c r="C3349" t="s">
        <v>2647</v>
      </c>
      <c r="D3349">
        <v>613.70000000000005</v>
      </c>
    </row>
    <row r="3350" spans="1:4" x14ac:dyDescent="0.25">
      <c r="C3350" t="s">
        <v>2648</v>
      </c>
    </row>
    <row r="3351" spans="1:4" x14ac:dyDescent="0.25">
      <c r="C3351">
        <v>8191149302</v>
      </c>
    </row>
    <row r="3352" spans="1:4" x14ac:dyDescent="0.25">
      <c r="A3352" s="1">
        <v>44174</v>
      </c>
      <c r="B3352" t="s">
        <v>106</v>
      </c>
      <c r="C3352" t="s">
        <v>2649</v>
      </c>
      <c r="D3352">
        <v>89.97</v>
      </c>
    </row>
    <row r="3353" spans="1:4" x14ac:dyDescent="0.25">
      <c r="A3353" s="1">
        <v>44174</v>
      </c>
      <c r="B3353" t="s">
        <v>106</v>
      </c>
      <c r="C3353" t="s">
        <v>2649</v>
      </c>
      <c r="D3353">
        <v>185.8</v>
      </c>
    </row>
    <row r="3354" spans="1:4" x14ac:dyDescent="0.25">
      <c r="A3354" s="1">
        <v>44174</v>
      </c>
      <c r="B3354" t="s">
        <v>2650</v>
      </c>
      <c r="C3354" t="s">
        <v>2651</v>
      </c>
      <c r="D3354">
        <v>758.7</v>
      </c>
    </row>
    <row r="3355" spans="1:4" x14ac:dyDescent="0.25">
      <c r="A3355" s="1">
        <v>44174</v>
      </c>
      <c r="B3355" t="s">
        <v>1851</v>
      </c>
      <c r="C3355" t="s">
        <v>320</v>
      </c>
      <c r="D3355">
        <v>111.58</v>
      </c>
    </row>
    <row r="3356" spans="1:4" x14ac:dyDescent="0.25">
      <c r="C3356" t="s">
        <v>1310</v>
      </c>
    </row>
    <row r="3357" spans="1:4" x14ac:dyDescent="0.25">
      <c r="A3357" s="1">
        <v>44174</v>
      </c>
      <c r="B3357" t="s">
        <v>1851</v>
      </c>
      <c r="C3357" t="s">
        <v>320</v>
      </c>
      <c r="D3357">
        <v>57</v>
      </c>
    </row>
    <row r="3358" spans="1:4" x14ac:dyDescent="0.25">
      <c r="C3358" t="s">
        <v>1310</v>
      </c>
    </row>
    <row r="3359" spans="1:4" x14ac:dyDescent="0.25">
      <c r="A3359" s="1">
        <v>44174</v>
      </c>
      <c r="B3359" t="s">
        <v>2652</v>
      </c>
      <c r="C3359" t="s">
        <v>2653</v>
      </c>
      <c r="D3359" s="2">
        <v>1086.5999999999999</v>
      </c>
    </row>
    <row r="3360" spans="1:4" x14ac:dyDescent="0.25">
      <c r="C3360" t="s">
        <v>2654</v>
      </c>
    </row>
    <row r="3361" spans="1:4" x14ac:dyDescent="0.25">
      <c r="A3361" s="1">
        <v>44174</v>
      </c>
      <c r="B3361" t="s">
        <v>2652</v>
      </c>
      <c r="C3361" t="s">
        <v>2653</v>
      </c>
      <c r="D3361">
        <v>993</v>
      </c>
    </row>
    <row r="3362" spans="1:4" x14ac:dyDescent="0.25">
      <c r="C3362" t="s">
        <v>2654</v>
      </c>
    </row>
    <row r="3363" spans="1:4" x14ac:dyDescent="0.25">
      <c r="A3363" s="1">
        <v>44174</v>
      </c>
      <c r="B3363" t="s">
        <v>1852</v>
      </c>
      <c r="C3363" t="s">
        <v>2595</v>
      </c>
      <c r="D3363">
        <v>600</v>
      </c>
    </row>
    <row r="3364" spans="1:4" x14ac:dyDescent="0.25">
      <c r="A3364" s="1">
        <v>44174</v>
      </c>
      <c r="B3364" t="s">
        <v>507</v>
      </c>
      <c r="C3364" t="s">
        <v>2655</v>
      </c>
      <c r="D3364">
        <v>220</v>
      </c>
    </row>
    <row r="3365" spans="1:4" x14ac:dyDescent="0.25">
      <c r="C3365" t="s">
        <v>2656</v>
      </c>
    </row>
    <row r="3366" spans="1:4" x14ac:dyDescent="0.25">
      <c r="A3366" s="1">
        <v>44174</v>
      </c>
      <c r="B3366" t="s">
        <v>113</v>
      </c>
      <c r="C3366" t="s">
        <v>2657</v>
      </c>
      <c r="D3366" s="2">
        <v>10693.62</v>
      </c>
    </row>
    <row r="3367" spans="1:4" x14ac:dyDescent="0.25">
      <c r="A3367" s="1">
        <v>44174</v>
      </c>
      <c r="B3367" t="s">
        <v>2658</v>
      </c>
      <c r="C3367" t="s">
        <v>2499</v>
      </c>
      <c r="D3367">
        <v>240</v>
      </c>
    </row>
    <row r="3368" spans="1:4" x14ac:dyDescent="0.25">
      <c r="C3368" t="s">
        <v>2659</v>
      </c>
    </row>
    <row r="3369" spans="1:4" x14ac:dyDescent="0.25">
      <c r="A3369" s="1">
        <v>44175</v>
      </c>
      <c r="B3369" t="s">
        <v>254</v>
      </c>
      <c r="C3369" t="s">
        <v>2660</v>
      </c>
      <c r="D3369">
        <v>267</v>
      </c>
    </row>
    <row r="3370" spans="1:4" x14ac:dyDescent="0.25">
      <c r="A3370" s="1">
        <v>44175</v>
      </c>
      <c r="B3370" t="s">
        <v>254</v>
      </c>
      <c r="C3370" t="s">
        <v>2661</v>
      </c>
      <c r="D3370">
        <v>300</v>
      </c>
    </row>
    <row r="3371" spans="1:4" x14ac:dyDescent="0.25">
      <c r="A3371" s="1">
        <v>44175</v>
      </c>
      <c r="B3371" t="s">
        <v>254</v>
      </c>
      <c r="C3371" t="s">
        <v>2662</v>
      </c>
      <c r="D3371">
        <v>161.80000000000001</v>
      </c>
    </row>
    <row r="3372" spans="1:4" x14ac:dyDescent="0.25">
      <c r="A3372" s="1">
        <v>44175</v>
      </c>
      <c r="B3372" t="s">
        <v>254</v>
      </c>
      <c r="C3372" t="s">
        <v>2663</v>
      </c>
      <c r="D3372">
        <v>82.06</v>
      </c>
    </row>
    <row r="3373" spans="1:4" x14ac:dyDescent="0.25">
      <c r="A3373" s="1">
        <v>44175</v>
      </c>
      <c r="B3373" t="s">
        <v>254</v>
      </c>
      <c r="C3373" t="s">
        <v>2663</v>
      </c>
      <c r="D3373">
        <v>9.4</v>
      </c>
    </row>
    <row r="3374" spans="1:4" x14ac:dyDescent="0.25">
      <c r="A3374" s="1">
        <v>44175</v>
      </c>
      <c r="B3374" t="s">
        <v>254</v>
      </c>
      <c r="C3374" t="s">
        <v>2663</v>
      </c>
      <c r="D3374">
        <v>102.74</v>
      </c>
    </row>
    <row r="3375" spans="1:4" x14ac:dyDescent="0.25">
      <c r="A3375" s="1">
        <v>44175</v>
      </c>
      <c r="B3375" t="s">
        <v>254</v>
      </c>
      <c r="C3375" t="s">
        <v>2664</v>
      </c>
      <c r="D3375">
        <v>57.01</v>
      </c>
    </row>
    <row r="3376" spans="1:4" x14ac:dyDescent="0.25">
      <c r="C3376" t="s">
        <v>2665</v>
      </c>
    </row>
    <row r="3377" spans="1:4" x14ac:dyDescent="0.25">
      <c r="A3377" s="1">
        <v>44175</v>
      </c>
      <c r="B3377" t="s">
        <v>254</v>
      </c>
      <c r="C3377" t="s">
        <v>185</v>
      </c>
      <c r="D3377">
        <v>13.59</v>
      </c>
    </row>
    <row r="3378" spans="1:4" x14ac:dyDescent="0.25">
      <c r="A3378" s="1">
        <v>44175</v>
      </c>
      <c r="B3378" t="s">
        <v>254</v>
      </c>
      <c r="C3378" t="s">
        <v>1526</v>
      </c>
      <c r="D3378">
        <v>377.98</v>
      </c>
    </row>
    <row r="3379" spans="1:4" x14ac:dyDescent="0.25">
      <c r="C3379" t="s">
        <v>1527</v>
      </c>
    </row>
    <row r="3380" spans="1:4" x14ac:dyDescent="0.25">
      <c r="A3380" s="1">
        <v>44175</v>
      </c>
      <c r="B3380" t="s">
        <v>254</v>
      </c>
      <c r="C3380" t="s">
        <v>185</v>
      </c>
      <c r="D3380">
        <v>55.25</v>
      </c>
    </row>
    <row r="3381" spans="1:4" x14ac:dyDescent="0.25">
      <c r="A3381" s="1">
        <v>44175</v>
      </c>
      <c r="B3381" t="s">
        <v>254</v>
      </c>
      <c r="C3381" t="s">
        <v>185</v>
      </c>
      <c r="D3381">
        <v>83.99</v>
      </c>
    </row>
    <row r="3382" spans="1:4" x14ac:dyDescent="0.25">
      <c r="A3382" s="1">
        <v>44175</v>
      </c>
      <c r="B3382" t="s">
        <v>254</v>
      </c>
      <c r="C3382" t="s">
        <v>185</v>
      </c>
      <c r="D3382">
        <v>18.79</v>
      </c>
    </row>
    <row r="3383" spans="1:4" x14ac:dyDescent="0.25">
      <c r="A3383" s="1">
        <v>44175</v>
      </c>
      <c r="B3383" t="s">
        <v>2666</v>
      </c>
      <c r="C3383" t="s">
        <v>2667</v>
      </c>
      <c r="D3383">
        <v>125</v>
      </c>
    </row>
    <row r="3384" spans="1:4" x14ac:dyDescent="0.25">
      <c r="A3384" s="1">
        <v>44175</v>
      </c>
      <c r="B3384" t="s">
        <v>488</v>
      </c>
      <c r="C3384" t="s">
        <v>504</v>
      </c>
      <c r="D3384">
        <v>57.46</v>
      </c>
    </row>
    <row r="3385" spans="1:4" x14ac:dyDescent="0.25">
      <c r="C3385" t="s">
        <v>2668</v>
      </c>
    </row>
    <row r="3386" spans="1:4" x14ac:dyDescent="0.25">
      <c r="A3386" s="1">
        <v>44175</v>
      </c>
      <c r="B3386" t="s">
        <v>488</v>
      </c>
      <c r="C3386" t="s">
        <v>2669</v>
      </c>
      <c r="D3386">
        <v>243.05</v>
      </c>
    </row>
    <row r="3387" spans="1:4" x14ac:dyDescent="0.25">
      <c r="C3387" t="s">
        <v>503</v>
      </c>
    </row>
    <row r="3388" spans="1:4" x14ac:dyDescent="0.25">
      <c r="A3388" s="1">
        <v>44175</v>
      </c>
      <c r="B3388" t="s">
        <v>488</v>
      </c>
      <c r="C3388" t="s">
        <v>2670</v>
      </c>
      <c r="D3388">
        <v>33.28</v>
      </c>
    </row>
    <row r="3389" spans="1:4" x14ac:dyDescent="0.25">
      <c r="C3389" t="s">
        <v>501</v>
      </c>
    </row>
    <row r="3390" spans="1:4" x14ac:dyDescent="0.25">
      <c r="A3390" s="1">
        <v>44175</v>
      </c>
      <c r="B3390" t="s">
        <v>488</v>
      </c>
      <c r="C3390" t="s">
        <v>506</v>
      </c>
      <c r="D3390">
        <v>111.95</v>
      </c>
    </row>
    <row r="3391" spans="1:4" x14ac:dyDescent="0.25">
      <c r="C3391" t="s">
        <v>2669</v>
      </c>
    </row>
    <row r="3392" spans="1:4" x14ac:dyDescent="0.25">
      <c r="A3392" s="1">
        <v>44175</v>
      </c>
      <c r="B3392" t="s">
        <v>488</v>
      </c>
      <c r="C3392" t="s">
        <v>489</v>
      </c>
      <c r="D3392">
        <v>100.57</v>
      </c>
    </row>
    <row r="3393" spans="1:4" x14ac:dyDescent="0.25">
      <c r="C3393" t="s">
        <v>490</v>
      </c>
    </row>
    <row r="3394" spans="1:4" x14ac:dyDescent="0.25">
      <c r="C3394" t="s">
        <v>2671</v>
      </c>
    </row>
    <row r="3395" spans="1:4" x14ac:dyDescent="0.25">
      <c r="A3395" s="1">
        <v>44175</v>
      </c>
      <c r="B3395" t="s">
        <v>488</v>
      </c>
      <c r="C3395" t="s">
        <v>498</v>
      </c>
      <c r="D3395" s="2">
        <v>3681.96</v>
      </c>
    </row>
    <row r="3396" spans="1:4" x14ac:dyDescent="0.25">
      <c r="C3396" t="s">
        <v>499</v>
      </c>
    </row>
    <row r="3397" spans="1:4" x14ac:dyDescent="0.25">
      <c r="C3397" t="s">
        <v>2671</v>
      </c>
    </row>
    <row r="3398" spans="1:4" x14ac:dyDescent="0.25">
      <c r="A3398" s="1">
        <v>44175</v>
      </c>
      <c r="B3398" t="s">
        <v>488</v>
      </c>
      <c r="C3398" t="s">
        <v>491</v>
      </c>
      <c r="D3398">
        <v>6.78</v>
      </c>
    </row>
    <row r="3399" spans="1:4" x14ac:dyDescent="0.25">
      <c r="C3399" t="s">
        <v>492</v>
      </c>
    </row>
    <row r="3400" spans="1:4" x14ac:dyDescent="0.25">
      <c r="C3400" t="s">
        <v>2671</v>
      </c>
    </row>
    <row r="3401" spans="1:4" x14ac:dyDescent="0.25">
      <c r="A3401" s="1">
        <v>44175</v>
      </c>
      <c r="B3401" t="s">
        <v>488</v>
      </c>
      <c r="C3401" t="s">
        <v>493</v>
      </c>
      <c r="D3401">
        <v>5.26</v>
      </c>
    </row>
    <row r="3402" spans="1:4" x14ac:dyDescent="0.25">
      <c r="C3402" t="s">
        <v>494</v>
      </c>
    </row>
    <row r="3403" spans="1:4" x14ac:dyDescent="0.25">
      <c r="C3403" t="s">
        <v>2671</v>
      </c>
    </row>
    <row r="3404" spans="1:4" x14ac:dyDescent="0.25">
      <c r="A3404" s="1">
        <v>44175</v>
      </c>
      <c r="B3404" t="s">
        <v>488</v>
      </c>
      <c r="C3404" t="s">
        <v>495</v>
      </c>
      <c r="D3404">
        <v>50.7</v>
      </c>
    </row>
    <row r="3405" spans="1:4" x14ac:dyDescent="0.25">
      <c r="C3405" t="s">
        <v>496</v>
      </c>
    </row>
    <row r="3406" spans="1:4" x14ac:dyDescent="0.25">
      <c r="C3406" t="s">
        <v>2671</v>
      </c>
    </row>
    <row r="3407" spans="1:4" x14ac:dyDescent="0.25">
      <c r="A3407" s="1">
        <v>44174</v>
      </c>
      <c r="B3407" t="s">
        <v>1444</v>
      </c>
      <c r="C3407" t="s">
        <v>2216</v>
      </c>
      <c r="D3407">
        <v>995</v>
      </c>
    </row>
    <row r="3408" spans="1:4" x14ac:dyDescent="0.25">
      <c r="A3408" s="1">
        <v>44174</v>
      </c>
      <c r="B3408" t="s">
        <v>1444</v>
      </c>
      <c r="C3408" t="s">
        <v>1245</v>
      </c>
      <c r="D3408">
        <v>302.68</v>
      </c>
    </row>
    <row r="3409" spans="1:4" x14ac:dyDescent="0.25">
      <c r="A3409" s="1">
        <v>44174</v>
      </c>
      <c r="B3409" t="s">
        <v>1444</v>
      </c>
      <c r="C3409" t="s">
        <v>2672</v>
      </c>
      <c r="D3409">
        <v>84.72</v>
      </c>
    </row>
    <row r="3410" spans="1:4" x14ac:dyDescent="0.25">
      <c r="C3410" t="s">
        <v>2673</v>
      </c>
    </row>
    <row r="3411" spans="1:4" x14ac:dyDescent="0.25">
      <c r="C3411" t="s">
        <v>2674</v>
      </c>
    </row>
    <row r="3412" spans="1:4" x14ac:dyDescent="0.25">
      <c r="C3412" s="1">
        <v>44132</v>
      </c>
    </row>
    <row r="3413" spans="1:4" x14ac:dyDescent="0.25">
      <c r="A3413" s="1">
        <v>44174</v>
      </c>
      <c r="B3413" t="s">
        <v>1444</v>
      </c>
      <c r="C3413" t="s">
        <v>1245</v>
      </c>
      <c r="D3413">
        <v>411.34</v>
      </c>
    </row>
    <row r="3414" spans="1:4" x14ac:dyDescent="0.25">
      <c r="A3414" s="1">
        <v>44174</v>
      </c>
      <c r="B3414" t="s">
        <v>1444</v>
      </c>
      <c r="C3414" t="s">
        <v>2675</v>
      </c>
      <c r="D3414">
        <v>171.34</v>
      </c>
    </row>
    <row r="3415" spans="1:4" x14ac:dyDescent="0.25">
      <c r="A3415" s="1">
        <v>44174</v>
      </c>
      <c r="B3415" t="s">
        <v>1444</v>
      </c>
      <c r="C3415" t="s">
        <v>47</v>
      </c>
      <c r="D3415">
        <v>231.63</v>
      </c>
    </row>
    <row r="3416" spans="1:4" x14ac:dyDescent="0.25">
      <c r="A3416" s="1">
        <v>44174</v>
      </c>
      <c r="B3416" t="s">
        <v>1444</v>
      </c>
      <c r="C3416" t="s">
        <v>70</v>
      </c>
      <c r="D3416">
        <v>199</v>
      </c>
    </row>
    <row r="3417" spans="1:4" x14ac:dyDescent="0.25">
      <c r="A3417" s="1">
        <v>44174</v>
      </c>
      <c r="B3417" t="s">
        <v>1444</v>
      </c>
      <c r="C3417" t="s">
        <v>2676</v>
      </c>
      <c r="D3417">
        <v>689.4</v>
      </c>
    </row>
    <row r="3418" spans="1:4" x14ac:dyDescent="0.25">
      <c r="A3418" s="1">
        <v>44174</v>
      </c>
      <c r="B3418" t="s">
        <v>1444</v>
      </c>
      <c r="C3418" t="s">
        <v>2677</v>
      </c>
      <c r="D3418">
        <v>45.19</v>
      </c>
    </row>
    <row r="3419" spans="1:4" x14ac:dyDescent="0.25">
      <c r="C3419" t="s">
        <v>2678</v>
      </c>
    </row>
    <row r="3420" spans="1:4" x14ac:dyDescent="0.25">
      <c r="A3420" s="1">
        <v>44174</v>
      </c>
      <c r="B3420" t="s">
        <v>1444</v>
      </c>
      <c r="C3420" t="s">
        <v>2679</v>
      </c>
      <c r="D3420">
        <v>350</v>
      </c>
    </row>
    <row r="3421" spans="1:4" x14ac:dyDescent="0.25">
      <c r="C3421" t="s">
        <v>2680</v>
      </c>
    </row>
    <row r="3422" spans="1:4" x14ac:dyDescent="0.25">
      <c r="C3422" t="s">
        <v>2681</v>
      </c>
    </row>
    <row r="3423" spans="1:4" x14ac:dyDescent="0.25">
      <c r="A3423" s="1">
        <v>44174</v>
      </c>
      <c r="B3423" t="s">
        <v>1444</v>
      </c>
      <c r="C3423" t="s">
        <v>2682</v>
      </c>
      <c r="D3423">
        <v>425</v>
      </c>
    </row>
    <row r="3424" spans="1:4" x14ac:dyDescent="0.25">
      <c r="C3424" t="s">
        <v>2683</v>
      </c>
    </row>
    <row r="3425" spans="1:4" x14ac:dyDescent="0.25">
      <c r="C3425" t="s">
        <v>2684</v>
      </c>
    </row>
    <row r="3426" spans="1:4" x14ac:dyDescent="0.25">
      <c r="C3426" t="s">
        <v>2685</v>
      </c>
    </row>
    <row r="3427" spans="1:4" x14ac:dyDescent="0.25">
      <c r="C3427" t="s">
        <v>2686</v>
      </c>
    </row>
    <row r="3428" spans="1:4" x14ac:dyDescent="0.25">
      <c r="A3428" s="1">
        <v>44174</v>
      </c>
      <c r="B3428" t="s">
        <v>1444</v>
      </c>
      <c r="C3428" t="s">
        <v>2209</v>
      </c>
      <c r="D3428">
        <v>796</v>
      </c>
    </row>
    <row r="3429" spans="1:4" x14ac:dyDescent="0.25">
      <c r="A3429" s="1">
        <v>44174</v>
      </c>
      <c r="B3429" t="s">
        <v>1444</v>
      </c>
      <c r="C3429" t="s">
        <v>2687</v>
      </c>
      <c r="D3429">
        <v>55.65</v>
      </c>
    </row>
    <row r="3430" spans="1:4" x14ac:dyDescent="0.25">
      <c r="C3430" t="s">
        <v>2688</v>
      </c>
    </row>
    <row r="3431" spans="1:4" x14ac:dyDescent="0.25">
      <c r="C3431" t="s">
        <v>2689</v>
      </c>
    </row>
    <row r="3432" spans="1:4" x14ac:dyDescent="0.25">
      <c r="C3432" t="s">
        <v>2690</v>
      </c>
    </row>
    <row r="3433" spans="1:4" x14ac:dyDescent="0.25">
      <c r="C3433" s="1">
        <v>44152</v>
      </c>
    </row>
    <row r="3434" spans="1:4" x14ac:dyDescent="0.25">
      <c r="A3434" s="1">
        <v>44174</v>
      </c>
      <c r="B3434" t="s">
        <v>1444</v>
      </c>
      <c r="C3434" t="s">
        <v>2691</v>
      </c>
      <c r="D3434">
        <v>12.95</v>
      </c>
    </row>
    <row r="3435" spans="1:4" x14ac:dyDescent="0.25">
      <c r="C3435" t="s">
        <v>2692</v>
      </c>
    </row>
    <row r="3436" spans="1:4" x14ac:dyDescent="0.25">
      <c r="C3436" t="s">
        <v>2693</v>
      </c>
    </row>
    <row r="3437" spans="1:4" x14ac:dyDescent="0.25">
      <c r="A3437" s="1">
        <v>44174</v>
      </c>
      <c r="B3437" t="s">
        <v>1444</v>
      </c>
      <c r="C3437" t="s">
        <v>1335</v>
      </c>
      <c r="D3437" s="2">
        <v>1089.44</v>
      </c>
    </row>
    <row r="3438" spans="1:4" x14ac:dyDescent="0.25">
      <c r="A3438" s="1">
        <v>44174</v>
      </c>
      <c r="B3438" t="s">
        <v>1444</v>
      </c>
      <c r="C3438" t="s">
        <v>1335</v>
      </c>
      <c r="D3438">
        <v>-83.03</v>
      </c>
    </row>
    <row r="3439" spans="1:4" x14ac:dyDescent="0.25">
      <c r="A3439" s="1">
        <v>44174</v>
      </c>
      <c r="B3439" t="s">
        <v>1444</v>
      </c>
      <c r="C3439" t="s">
        <v>1245</v>
      </c>
      <c r="D3439">
        <v>246.84</v>
      </c>
    </row>
    <row r="3440" spans="1:4" x14ac:dyDescent="0.25">
      <c r="A3440" s="1">
        <v>44174</v>
      </c>
      <c r="B3440" t="s">
        <v>1444</v>
      </c>
      <c r="C3440" t="s">
        <v>185</v>
      </c>
      <c r="D3440">
        <v>251.73</v>
      </c>
    </row>
    <row r="3441" spans="1:4" x14ac:dyDescent="0.25">
      <c r="A3441" s="1">
        <v>44174</v>
      </c>
      <c r="B3441" t="s">
        <v>1444</v>
      </c>
      <c r="C3441" t="s">
        <v>2694</v>
      </c>
      <c r="D3441">
        <v>473.28</v>
      </c>
    </row>
    <row r="3442" spans="1:4" x14ac:dyDescent="0.25">
      <c r="A3442" s="1">
        <v>44174</v>
      </c>
      <c r="B3442" t="s">
        <v>1444</v>
      </c>
      <c r="C3442" t="s">
        <v>322</v>
      </c>
      <c r="D3442">
        <v>69.45</v>
      </c>
    </row>
    <row r="3443" spans="1:4" x14ac:dyDescent="0.25">
      <c r="A3443" s="1">
        <v>44174</v>
      </c>
      <c r="B3443" t="s">
        <v>1444</v>
      </c>
      <c r="C3443" t="s">
        <v>325</v>
      </c>
      <c r="D3443">
        <v>199.55</v>
      </c>
    </row>
    <row r="3444" spans="1:4" x14ac:dyDescent="0.25">
      <c r="A3444" s="1">
        <v>44174</v>
      </c>
      <c r="B3444" t="s">
        <v>1444</v>
      </c>
      <c r="C3444" t="s">
        <v>325</v>
      </c>
      <c r="D3444">
        <v>55.29</v>
      </c>
    </row>
    <row r="3445" spans="1:4" x14ac:dyDescent="0.25">
      <c r="A3445" s="1">
        <v>44174</v>
      </c>
      <c r="B3445" t="s">
        <v>1444</v>
      </c>
      <c r="C3445" t="s">
        <v>325</v>
      </c>
      <c r="D3445">
        <v>100.34</v>
      </c>
    </row>
    <row r="3446" spans="1:4" x14ac:dyDescent="0.25">
      <c r="A3446" s="1">
        <v>44174</v>
      </c>
      <c r="B3446" t="s">
        <v>1444</v>
      </c>
      <c r="C3446" t="s">
        <v>2695</v>
      </c>
      <c r="D3446">
        <v>236.16</v>
      </c>
    </row>
    <row r="3447" spans="1:4" x14ac:dyDescent="0.25">
      <c r="A3447" s="1">
        <v>44174</v>
      </c>
      <c r="B3447" t="s">
        <v>1444</v>
      </c>
      <c r="C3447" t="s">
        <v>2696</v>
      </c>
      <c r="D3447">
        <v>145</v>
      </c>
    </row>
    <row r="3448" spans="1:4" x14ac:dyDescent="0.25">
      <c r="A3448" s="1">
        <v>44174</v>
      </c>
      <c r="B3448" t="s">
        <v>1444</v>
      </c>
      <c r="C3448" t="s">
        <v>2697</v>
      </c>
      <c r="D3448">
        <v>146.34</v>
      </c>
    </row>
    <row r="3449" spans="1:4" x14ac:dyDescent="0.25">
      <c r="A3449" s="1">
        <v>44174</v>
      </c>
      <c r="B3449" t="s">
        <v>1444</v>
      </c>
      <c r="C3449" t="s">
        <v>2698</v>
      </c>
      <c r="D3449">
        <v>44.27</v>
      </c>
    </row>
    <row r="3450" spans="1:4" x14ac:dyDescent="0.25">
      <c r="A3450" s="1">
        <v>44174</v>
      </c>
      <c r="B3450" t="s">
        <v>1444</v>
      </c>
      <c r="C3450" t="s">
        <v>2699</v>
      </c>
      <c r="D3450" s="2">
        <v>2610.59</v>
      </c>
    </row>
    <row r="3451" spans="1:4" x14ac:dyDescent="0.25">
      <c r="A3451" s="1">
        <v>44174</v>
      </c>
      <c r="B3451" t="s">
        <v>1444</v>
      </c>
      <c r="C3451" t="s">
        <v>47</v>
      </c>
      <c r="D3451">
        <v>191.72</v>
      </c>
    </row>
    <row r="3452" spans="1:4" x14ac:dyDescent="0.25">
      <c r="A3452" s="1">
        <v>44174</v>
      </c>
      <c r="B3452" t="s">
        <v>1444</v>
      </c>
      <c r="C3452" t="s">
        <v>741</v>
      </c>
      <c r="D3452" s="2">
        <v>2017.48</v>
      </c>
    </row>
    <row r="3453" spans="1:4" x14ac:dyDescent="0.25">
      <c r="A3453" s="1">
        <v>44174</v>
      </c>
      <c r="B3453" t="s">
        <v>1444</v>
      </c>
      <c r="C3453" t="s">
        <v>741</v>
      </c>
      <c r="D3453" s="2">
        <v>1113.76</v>
      </c>
    </row>
    <row r="3454" spans="1:4" x14ac:dyDescent="0.25">
      <c r="A3454" s="1">
        <v>44174</v>
      </c>
      <c r="B3454" t="s">
        <v>1444</v>
      </c>
      <c r="C3454" t="s">
        <v>2700</v>
      </c>
      <c r="D3454" s="2">
        <v>2313.5300000000002</v>
      </c>
    </row>
    <row r="3455" spans="1:4" x14ac:dyDescent="0.25">
      <c r="A3455" s="1">
        <v>44174</v>
      </c>
      <c r="B3455" t="s">
        <v>1444</v>
      </c>
      <c r="C3455" t="s">
        <v>2701</v>
      </c>
      <c r="D3455" s="2">
        <v>2071.33</v>
      </c>
    </row>
    <row r="3456" spans="1:4" x14ac:dyDescent="0.25">
      <c r="A3456" s="1">
        <v>44174</v>
      </c>
      <c r="B3456" t="s">
        <v>1444</v>
      </c>
      <c r="C3456" t="s">
        <v>47</v>
      </c>
      <c r="D3456" s="2">
        <v>3752.58</v>
      </c>
    </row>
    <row r="3457" spans="1:4" x14ac:dyDescent="0.25">
      <c r="A3457" s="1">
        <v>44174</v>
      </c>
      <c r="B3457" t="s">
        <v>1444</v>
      </c>
      <c r="C3457" t="s">
        <v>47</v>
      </c>
      <c r="D3457" s="2">
        <v>3121.32</v>
      </c>
    </row>
    <row r="3458" spans="1:4" x14ac:dyDescent="0.25">
      <c r="A3458" s="1">
        <v>44174</v>
      </c>
      <c r="B3458" t="s">
        <v>1444</v>
      </c>
      <c r="C3458" t="s">
        <v>2702</v>
      </c>
      <c r="D3458" s="2">
        <v>1120</v>
      </c>
    </row>
    <row r="3459" spans="1:4" x14ac:dyDescent="0.25">
      <c r="C3459" t="s">
        <v>2703</v>
      </c>
    </row>
    <row r="3460" spans="1:4" x14ac:dyDescent="0.25">
      <c r="C3460" t="s">
        <v>2704</v>
      </c>
    </row>
    <row r="3461" spans="1:4" x14ac:dyDescent="0.25">
      <c r="A3461" s="1">
        <v>44174</v>
      </c>
      <c r="B3461" t="s">
        <v>1444</v>
      </c>
      <c r="C3461" t="s">
        <v>2705</v>
      </c>
      <c r="D3461">
        <v>837</v>
      </c>
    </row>
    <row r="3462" spans="1:4" x14ac:dyDescent="0.25">
      <c r="C3462" t="s">
        <v>2706</v>
      </c>
    </row>
    <row r="3463" spans="1:4" x14ac:dyDescent="0.25">
      <c r="A3463" s="1">
        <v>44174</v>
      </c>
      <c r="B3463" t="s">
        <v>1444</v>
      </c>
      <c r="C3463" t="s">
        <v>2707</v>
      </c>
      <c r="D3463">
        <v>30</v>
      </c>
    </row>
    <row r="3464" spans="1:4" x14ac:dyDescent="0.25">
      <c r="A3464" s="1">
        <v>44179</v>
      </c>
      <c r="B3464" t="s">
        <v>2708</v>
      </c>
      <c r="C3464" t="s">
        <v>2709</v>
      </c>
      <c r="D3464">
        <v>50</v>
      </c>
    </row>
    <row r="3465" spans="1:4" x14ac:dyDescent="0.25">
      <c r="C3465" t="s">
        <v>2710</v>
      </c>
    </row>
    <row r="3466" spans="1:4" x14ac:dyDescent="0.25">
      <c r="C3466" t="s">
        <v>2711</v>
      </c>
    </row>
    <row r="3467" spans="1:4" x14ac:dyDescent="0.25">
      <c r="A3467" s="1">
        <v>44174</v>
      </c>
      <c r="B3467" t="s">
        <v>316</v>
      </c>
      <c r="C3467" t="s">
        <v>2712</v>
      </c>
      <c r="D3467">
        <v>165.46</v>
      </c>
    </row>
    <row r="3468" spans="1:4" x14ac:dyDescent="0.25">
      <c r="C3468">
        <v>875547466498</v>
      </c>
    </row>
    <row r="3469" spans="1:4" x14ac:dyDescent="0.25">
      <c r="A3469" s="1">
        <v>44174</v>
      </c>
      <c r="B3469" t="s">
        <v>316</v>
      </c>
      <c r="C3469" t="s">
        <v>321</v>
      </c>
      <c r="D3469">
        <v>73.88</v>
      </c>
    </row>
    <row r="3470" spans="1:4" x14ac:dyDescent="0.25">
      <c r="C3470" t="s">
        <v>2713</v>
      </c>
    </row>
    <row r="3471" spans="1:4" x14ac:dyDescent="0.25">
      <c r="A3471" s="1">
        <v>44174</v>
      </c>
      <c r="B3471" t="s">
        <v>316</v>
      </c>
      <c r="C3471" t="s">
        <v>2714</v>
      </c>
      <c r="D3471">
        <v>51.58</v>
      </c>
    </row>
    <row r="3472" spans="1:4" x14ac:dyDescent="0.25">
      <c r="C3472" t="s">
        <v>2715</v>
      </c>
    </row>
    <row r="3473" spans="1:4" x14ac:dyDescent="0.25">
      <c r="C3473" t="s">
        <v>2716</v>
      </c>
    </row>
    <row r="3474" spans="1:4" x14ac:dyDescent="0.25">
      <c r="A3474" s="1">
        <v>44174</v>
      </c>
      <c r="B3474" t="s">
        <v>316</v>
      </c>
      <c r="C3474" t="s">
        <v>2717</v>
      </c>
      <c r="D3474">
        <v>69.78</v>
      </c>
    </row>
    <row r="3475" spans="1:4" x14ac:dyDescent="0.25">
      <c r="C3475" t="s">
        <v>2718</v>
      </c>
    </row>
    <row r="3476" spans="1:4" x14ac:dyDescent="0.25">
      <c r="C3476">
        <v>748794986877</v>
      </c>
    </row>
    <row r="3477" spans="1:4" x14ac:dyDescent="0.25">
      <c r="A3477" s="1">
        <v>44174</v>
      </c>
      <c r="B3477" t="s">
        <v>316</v>
      </c>
      <c r="C3477" t="s">
        <v>321</v>
      </c>
      <c r="D3477">
        <v>92.52</v>
      </c>
    </row>
    <row r="3478" spans="1:4" x14ac:dyDescent="0.25">
      <c r="C3478" t="s">
        <v>2719</v>
      </c>
    </row>
    <row r="3479" spans="1:4" x14ac:dyDescent="0.25">
      <c r="A3479" s="1">
        <v>44174</v>
      </c>
      <c r="B3479" t="s">
        <v>316</v>
      </c>
      <c r="C3479" t="s">
        <v>2720</v>
      </c>
      <c r="D3479">
        <v>178.95</v>
      </c>
    </row>
    <row r="3480" spans="1:4" x14ac:dyDescent="0.25">
      <c r="C3480">
        <v>4668888393645</v>
      </c>
    </row>
    <row r="3481" spans="1:4" x14ac:dyDescent="0.25">
      <c r="A3481" s="1">
        <v>44174</v>
      </c>
      <c r="B3481" t="s">
        <v>316</v>
      </c>
      <c r="C3481" t="s">
        <v>2721</v>
      </c>
      <c r="D3481">
        <v>150</v>
      </c>
    </row>
    <row r="3482" spans="1:4" x14ac:dyDescent="0.25">
      <c r="C3482" t="s">
        <v>2722</v>
      </c>
    </row>
    <row r="3483" spans="1:4" x14ac:dyDescent="0.25">
      <c r="C3483" t="s">
        <v>2723</v>
      </c>
    </row>
    <row r="3484" spans="1:4" x14ac:dyDescent="0.25">
      <c r="C3484" t="s">
        <v>2724</v>
      </c>
    </row>
    <row r="3485" spans="1:4" x14ac:dyDescent="0.25">
      <c r="C3485">
        <v>735354877887</v>
      </c>
    </row>
    <row r="3486" spans="1:4" x14ac:dyDescent="0.25">
      <c r="A3486" s="1">
        <v>44174</v>
      </c>
      <c r="B3486" t="s">
        <v>316</v>
      </c>
      <c r="C3486" t="s">
        <v>320</v>
      </c>
      <c r="D3486">
        <v>173.72</v>
      </c>
    </row>
    <row r="3487" spans="1:4" x14ac:dyDescent="0.25">
      <c r="C3487" t="s">
        <v>2725</v>
      </c>
    </row>
    <row r="3488" spans="1:4" x14ac:dyDescent="0.25">
      <c r="A3488" s="1">
        <v>44174</v>
      </c>
      <c r="B3488" t="s">
        <v>316</v>
      </c>
      <c r="C3488" t="s">
        <v>2726</v>
      </c>
      <c r="D3488">
        <v>808.59</v>
      </c>
    </row>
    <row r="3489" spans="1:4" x14ac:dyDescent="0.25">
      <c r="C3489" t="s">
        <v>2727</v>
      </c>
    </row>
    <row r="3490" spans="1:4" x14ac:dyDescent="0.25">
      <c r="C3490">
        <v>455958837794</v>
      </c>
    </row>
    <row r="3491" spans="1:4" x14ac:dyDescent="0.25">
      <c r="A3491" s="1">
        <v>44174</v>
      </c>
      <c r="B3491" t="s">
        <v>316</v>
      </c>
      <c r="C3491" t="s">
        <v>2728</v>
      </c>
      <c r="D3491" s="2">
        <v>1126.97</v>
      </c>
    </row>
    <row r="3492" spans="1:4" x14ac:dyDescent="0.25">
      <c r="C3492" t="s">
        <v>2729</v>
      </c>
    </row>
    <row r="3493" spans="1:4" x14ac:dyDescent="0.25">
      <c r="C3493" t="s">
        <v>2730</v>
      </c>
    </row>
    <row r="3494" spans="1:4" x14ac:dyDescent="0.25">
      <c r="C3494" t="s">
        <v>2731</v>
      </c>
    </row>
    <row r="3495" spans="1:4" x14ac:dyDescent="0.25">
      <c r="C3495" t="s">
        <v>2732</v>
      </c>
    </row>
    <row r="3496" spans="1:4" x14ac:dyDescent="0.25">
      <c r="C3496" t="s">
        <v>2733</v>
      </c>
    </row>
    <row r="3497" spans="1:4" x14ac:dyDescent="0.25">
      <c r="C3497" t="s">
        <v>2734</v>
      </c>
    </row>
    <row r="3498" spans="1:4" x14ac:dyDescent="0.25">
      <c r="A3498" s="1">
        <v>44174</v>
      </c>
      <c r="B3498" t="s">
        <v>316</v>
      </c>
      <c r="C3498" t="s">
        <v>2735</v>
      </c>
      <c r="D3498">
        <v>48.75</v>
      </c>
    </row>
    <row r="3499" spans="1:4" x14ac:dyDescent="0.25">
      <c r="A3499" s="1">
        <v>44174</v>
      </c>
      <c r="B3499" t="s">
        <v>316</v>
      </c>
      <c r="C3499" t="s">
        <v>2736</v>
      </c>
      <c r="D3499">
        <v>26</v>
      </c>
    </row>
    <row r="3500" spans="1:4" x14ac:dyDescent="0.25">
      <c r="C3500" t="s">
        <v>2737</v>
      </c>
    </row>
    <row r="3501" spans="1:4" x14ac:dyDescent="0.25">
      <c r="C3501" t="s">
        <v>2738</v>
      </c>
    </row>
    <row r="3502" spans="1:4" x14ac:dyDescent="0.25">
      <c r="A3502" s="1">
        <v>44174</v>
      </c>
      <c r="B3502" t="s">
        <v>316</v>
      </c>
      <c r="C3502" t="s">
        <v>2739</v>
      </c>
      <c r="D3502">
        <v>79.98</v>
      </c>
    </row>
    <row r="3503" spans="1:4" x14ac:dyDescent="0.25">
      <c r="C3503" t="s">
        <v>2740</v>
      </c>
    </row>
    <row r="3504" spans="1:4" x14ac:dyDescent="0.25">
      <c r="C3504" t="s">
        <v>2741</v>
      </c>
    </row>
    <row r="3505" spans="1:4" x14ac:dyDescent="0.25">
      <c r="C3505" t="s">
        <v>2742</v>
      </c>
    </row>
    <row r="3506" spans="1:4" x14ac:dyDescent="0.25">
      <c r="C3506" t="s">
        <v>2743</v>
      </c>
    </row>
    <row r="3507" spans="1:4" x14ac:dyDescent="0.25">
      <c r="C3507" t="s">
        <v>2333</v>
      </c>
    </row>
    <row r="3508" spans="1:4" x14ac:dyDescent="0.25">
      <c r="A3508" s="1">
        <v>44174</v>
      </c>
      <c r="B3508" t="s">
        <v>316</v>
      </c>
      <c r="C3508" t="s">
        <v>2744</v>
      </c>
      <c r="D3508">
        <v>44.6</v>
      </c>
    </row>
    <row r="3509" spans="1:4" x14ac:dyDescent="0.25">
      <c r="A3509" s="1">
        <v>44174</v>
      </c>
      <c r="B3509" t="s">
        <v>316</v>
      </c>
      <c r="C3509" t="s">
        <v>2745</v>
      </c>
      <c r="D3509">
        <v>68.98</v>
      </c>
    </row>
    <row r="3510" spans="1:4" x14ac:dyDescent="0.25">
      <c r="C3510" t="s">
        <v>2746</v>
      </c>
    </row>
    <row r="3511" spans="1:4" x14ac:dyDescent="0.25">
      <c r="A3511" s="1">
        <v>44174</v>
      </c>
      <c r="B3511" t="s">
        <v>316</v>
      </c>
      <c r="C3511" t="s">
        <v>2747</v>
      </c>
      <c r="D3511">
        <v>422.63</v>
      </c>
    </row>
    <row r="3512" spans="1:4" x14ac:dyDescent="0.25">
      <c r="C3512" t="s">
        <v>2748</v>
      </c>
    </row>
    <row r="3513" spans="1:4" x14ac:dyDescent="0.25">
      <c r="C3513" t="s">
        <v>2749</v>
      </c>
    </row>
    <row r="3514" spans="1:4" x14ac:dyDescent="0.25">
      <c r="A3514" s="1">
        <v>44174</v>
      </c>
      <c r="B3514" t="s">
        <v>316</v>
      </c>
      <c r="C3514" t="s">
        <v>2310</v>
      </c>
      <c r="D3514">
        <v>29</v>
      </c>
    </row>
    <row r="3515" spans="1:4" x14ac:dyDescent="0.25">
      <c r="A3515" s="1">
        <v>44174</v>
      </c>
      <c r="B3515" t="s">
        <v>316</v>
      </c>
      <c r="C3515" t="s">
        <v>2310</v>
      </c>
      <c r="D3515">
        <v>104.98</v>
      </c>
    </row>
    <row r="3516" spans="1:4" x14ac:dyDescent="0.25">
      <c r="A3516" s="1">
        <v>44174</v>
      </c>
      <c r="B3516" t="s">
        <v>316</v>
      </c>
      <c r="C3516" t="s">
        <v>2750</v>
      </c>
      <c r="D3516">
        <v>25.98</v>
      </c>
    </row>
    <row r="3517" spans="1:4" x14ac:dyDescent="0.25">
      <c r="A3517" s="1">
        <v>44174</v>
      </c>
      <c r="B3517" t="s">
        <v>316</v>
      </c>
      <c r="C3517" t="s">
        <v>322</v>
      </c>
      <c r="D3517">
        <v>46.99</v>
      </c>
    </row>
    <row r="3518" spans="1:4" x14ac:dyDescent="0.25">
      <c r="A3518" s="1">
        <v>44174</v>
      </c>
      <c r="B3518" t="s">
        <v>316</v>
      </c>
      <c r="C3518" t="s">
        <v>517</v>
      </c>
      <c r="D3518">
        <v>73.77</v>
      </c>
    </row>
    <row r="3519" spans="1:4" x14ac:dyDescent="0.25">
      <c r="A3519" s="1">
        <v>44174</v>
      </c>
      <c r="B3519" t="s">
        <v>316</v>
      </c>
      <c r="C3519" t="s">
        <v>320</v>
      </c>
      <c r="D3519">
        <v>33.479999999999997</v>
      </c>
    </row>
    <row r="3520" spans="1:4" x14ac:dyDescent="0.25">
      <c r="C3520" t="e">
        <f>- KINDER</f>
        <v>#NAME?</v>
      </c>
    </row>
    <row r="3521" spans="1:4" x14ac:dyDescent="0.25">
      <c r="A3521" s="1">
        <v>44174</v>
      </c>
      <c r="B3521" t="s">
        <v>316</v>
      </c>
      <c r="C3521" t="s">
        <v>321</v>
      </c>
      <c r="D3521">
        <v>154.16999999999999</v>
      </c>
    </row>
    <row r="3522" spans="1:4" x14ac:dyDescent="0.25">
      <c r="A3522" s="1">
        <v>44174</v>
      </c>
      <c r="B3522" t="s">
        <v>316</v>
      </c>
      <c r="C3522" t="s">
        <v>2751</v>
      </c>
      <c r="D3522">
        <v>62.84</v>
      </c>
    </row>
    <row r="3523" spans="1:4" x14ac:dyDescent="0.25">
      <c r="C3523" t="s">
        <v>2752</v>
      </c>
    </row>
    <row r="3524" spans="1:4" x14ac:dyDescent="0.25">
      <c r="C3524" t="s">
        <v>2753</v>
      </c>
    </row>
    <row r="3525" spans="1:4" x14ac:dyDescent="0.25">
      <c r="C3525" t="s">
        <v>2754</v>
      </c>
    </row>
    <row r="3526" spans="1:4" x14ac:dyDescent="0.25">
      <c r="A3526" s="1">
        <v>44174</v>
      </c>
      <c r="B3526" t="s">
        <v>316</v>
      </c>
      <c r="C3526" t="s">
        <v>2755</v>
      </c>
      <c r="D3526">
        <v>719.67</v>
      </c>
    </row>
    <row r="3527" spans="1:4" x14ac:dyDescent="0.25">
      <c r="A3527" s="1">
        <v>44174</v>
      </c>
      <c r="B3527" t="s">
        <v>316</v>
      </c>
      <c r="C3527" t="s">
        <v>2756</v>
      </c>
      <c r="D3527">
        <v>39.479999999999997</v>
      </c>
    </row>
    <row r="3528" spans="1:4" x14ac:dyDescent="0.25">
      <c r="A3528" s="1">
        <v>44174</v>
      </c>
      <c r="B3528" t="s">
        <v>316</v>
      </c>
      <c r="C3528" t="s">
        <v>1335</v>
      </c>
      <c r="D3528">
        <v>82.97</v>
      </c>
    </row>
    <row r="3529" spans="1:4" x14ac:dyDescent="0.25">
      <c r="A3529" s="1">
        <v>44174</v>
      </c>
      <c r="B3529" t="s">
        <v>316</v>
      </c>
      <c r="C3529" t="s">
        <v>2757</v>
      </c>
      <c r="D3529">
        <v>198.98</v>
      </c>
    </row>
    <row r="3530" spans="1:4" x14ac:dyDescent="0.25">
      <c r="C3530" t="s">
        <v>2758</v>
      </c>
    </row>
    <row r="3531" spans="1:4" x14ac:dyDescent="0.25">
      <c r="C3531" t="s">
        <v>2759</v>
      </c>
    </row>
    <row r="3532" spans="1:4" x14ac:dyDescent="0.25">
      <c r="A3532" s="1">
        <v>44174</v>
      </c>
      <c r="B3532" t="s">
        <v>316</v>
      </c>
      <c r="C3532" t="s">
        <v>2760</v>
      </c>
      <c r="D3532">
        <v>214.7</v>
      </c>
    </row>
    <row r="3533" spans="1:4" x14ac:dyDescent="0.25">
      <c r="A3533" s="1">
        <v>44174</v>
      </c>
      <c r="B3533" t="s">
        <v>316</v>
      </c>
      <c r="C3533" t="s">
        <v>2761</v>
      </c>
      <c r="D3533">
        <v>82.43</v>
      </c>
    </row>
    <row r="3534" spans="1:4" x14ac:dyDescent="0.25">
      <c r="A3534" s="1">
        <v>44174</v>
      </c>
      <c r="B3534" t="s">
        <v>316</v>
      </c>
      <c r="C3534" t="s">
        <v>2762</v>
      </c>
      <c r="D3534">
        <v>79.739999999999995</v>
      </c>
    </row>
    <row r="3535" spans="1:4" x14ac:dyDescent="0.25">
      <c r="C3535" t="s">
        <v>2763</v>
      </c>
    </row>
    <row r="3536" spans="1:4" x14ac:dyDescent="0.25">
      <c r="A3536" s="1">
        <v>44174</v>
      </c>
      <c r="B3536" t="s">
        <v>316</v>
      </c>
      <c r="C3536" t="s">
        <v>2764</v>
      </c>
      <c r="D3536">
        <v>207.07</v>
      </c>
    </row>
    <row r="3537" spans="1:4" x14ac:dyDescent="0.25">
      <c r="A3537" s="1">
        <v>44174</v>
      </c>
      <c r="B3537" t="s">
        <v>316</v>
      </c>
      <c r="C3537" t="s">
        <v>2765</v>
      </c>
      <c r="D3537">
        <v>252.68</v>
      </c>
    </row>
    <row r="3538" spans="1:4" x14ac:dyDescent="0.25">
      <c r="C3538" t="s">
        <v>2766</v>
      </c>
    </row>
    <row r="3539" spans="1:4" x14ac:dyDescent="0.25">
      <c r="A3539" s="1">
        <v>44181</v>
      </c>
      <c r="B3539" t="s">
        <v>2767</v>
      </c>
      <c r="C3539" t="s">
        <v>2768</v>
      </c>
      <c r="D3539">
        <v>180</v>
      </c>
    </row>
    <row r="3540" spans="1:4" x14ac:dyDescent="0.25">
      <c r="A3540" s="1">
        <v>44181</v>
      </c>
      <c r="B3540" t="s">
        <v>73</v>
      </c>
      <c r="C3540" t="s">
        <v>2769</v>
      </c>
      <c r="D3540">
        <v>432.65</v>
      </c>
    </row>
    <row r="3541" spans="1:4" x14ac:dyDescent="0.25">
      <c r="A3541" s="1">
        <v>44181</v>
      </c>
      <c r="B3541" t="s">
        <v>1025</v>
      </c>
      <c r="C3541" t="s">
        <v>2770</v>
      </c>
      <c r="D3541">
        <v>340.99</v>
      </c>
    </row>
    <row r="3542" spans="1:4" x14ac:dyDescent="0.25">
      <c r="A3542" s="1">
        <v>44181</v>
      </c>
      <c r="B3542" t="s">
        <v>2771</v>
      </c>
      <c r="C3542" t="s">
        <v>2489</v>
      </c>
      <c r="D3542">
        <v>329.51</v>
      </c>
    </row>
    <row r="3543" spans="1:4" x14ac:dyDescent="0.25">
      <c r="A3543" s="1">
        <v>44181</v>
      </c>
      <c r="B3543" t="s">
        <v>1821</v>
      </c>
      <c r="C3543" t="s">
        <v>2220</v>
      </c>
      <c r="D3543">
        <v>4.87</v>
      </c>
    </row>
    <row r="3544" spans="1:4" x14ac:dyDescent="0.25">
      <c r="A3544" s="1">
        <v>44181</v>
      </c>
      <c r="B3544" t="s">
        <v>434</v>
      </c>
      <c r="C3544" t="s">
        <v>693</v>
      </c>
      <c r="D3544">
        <v>90</v>
      </c>
    </row>
    <row r="3545" spans="1:4" x14ac:dyDescent="0.25">
      <c r="C3545" t="s">
        <v>694</v>
      </c>
    </row>
    <row r="3546" spans="1:4" x14ac:dyDescent="0.25">
      <c r="A3546" s="1">
        <v>44181</v>
      </c>
      <c r="B3546" t="s">
        <v>1297</v>
      </c>
      <c r="C3546" t="s">
        <v>320</v>
      </c>
      <c r="D3546">
        <v>67.37</v>
      </c>
    </row>
    <row r="3547" spans="1:4" x14ac:dyDescent="0.25">
      <c r="C3547" t="e">
        <f>- CONNALLY</f>
        <v>#NAME?</v>
      </c>
    </row>
    <row r="3548" spans="1:4" x14ac:dyDescent="0.25">
      <c r="A3548" s="1">
        <v>44181</v>
      </c>
      <c r="B3548" t="s">
        <v>1178</v>
      </c>
      <c r="C3548" t="s">
        <v>321</v>
      </c>
      <c r="D3548">
        <v>37.159999999999997</v>
      </c>
    </row>
    <row r="3549" spans="1:4" x14ac:dyDescent="0.25">
      <c r="A3549" s="1">
        <v>44181</v>
      </c>
      <c r="B3549" t="s">
        <v>167</v>
      </c>
      <c r="C3549" t="s">
        <v>70</v>
      </c>
      <c r="D3549">
        <v>68.760000000000005</v>
      </c>
    </row>
    <row r="3550" spans="1:4" x14ac:dyDescent="0.25">
      <c r="A3550" s="1">
        <v>44181</v>
      </c>
      <c r="B3550" t="s">
        <v>168</v>
      </c>
      <c r="C3550" t="s">
        <v>47</v>
      </c>
      <c r="D3550">
        <v>72.09</v>
      </c>
    </row>
    <row r="3551" spans="1:4" x14ac:dyDescent="0.25">
      <c r="A3551" s="1">
        <v>44181</v>
      </c>
      <c r="B3551" t="s">
        <v>441</v>
      </c>
      <c r="C3551" t="s">
        <v>2772</v>
      </c>
      <c r="D3551" s="2">
        <v>37257</v>
      </c>
    </row>
    <row r="3552" spans="1:4" x14ac:dyDescent="0.25">
      <c r="C3552" t="s">
        <v>2773</v>
      </c>
    </row>
    <row r="3553" spans="1:4" x14ac:dyDescent="0.25">
      <c r="A3553" s="1">
        <v>44181</v>
      </c>
      <c r="B3553" t="s">
        <v>441</v>
      </c>
      <c r="C3553" t="s">
        <v>2774</v>
      </c>
      <c r="D3553" s="2">
        <v>2305</v>
      </c>
    </row>
    <row r="3554" spans="1:4" x14ac:dyDescent="0.25">
      <c r="C3554" t="s">
        <v>2775</v>
      </c>
    </row>
    <row r="3555" spans="1:4" x14ac:dyDescent="0.25">
      <c r="A3555" s="1">
        <v>44181</v>
      </c>
      <c r="B3555" t="s">
        <v>441</v>
      </c>
      <c r="C3555" t="s">
        <v>2774</v>
      </c>
      <c r="D3555" s="2">
        <v>1530</v>
      </c>
    </row>
    <row r="3556" spans="1:4" x14ac:dyDescent="0.25">
      <c r="C3556" t="s">
        <v>2775</v>
      </c>
    </row>
    <row r="3557" spans="1:4" x14ac:dyDescent="0.25">
      <c r="A3557" s="1">
        <v>44181</v>
      </c>
      <c r="B3557" t="s">
        <v>82</v>
      </c>
      <c r="C3557" t="s">
        <v>70</v>
      </c>
      <c r="D3557">
        <v>578.20000000000005</v>
      </c>
    </row>
    <row r="3558" spans="1:4" x14ac:dyDescent="0.25">
      <c r="A3558" s="1">
        <v>44181</v>
      </c>
      <c r="B3558" t="s">
        <v>2776</v>
      </c>
      <c r="C3558" t="s">
        <v>2777</v>
      </c>
      <c r="D3558">
        <v>118.87</v>
      </c>
    </row>
    <row r="3559" spans="1:4" x14ac:dyDescent="0.25">
      <c r="C3559" t="s">
        <v>2778</v>
      </c>
    </row>
    <row r="3560" spans="1:4" x14ac:dyDescent="0.25">
      <c r="A3560" s="1">
        <v>44181</v>
      </c>
      <c r="B3560" t="s">
        <v>1981</v>
      </c>
      <c r="C3560" t="s">
        <v>1954</v>
      </c>
      <c r="D3560">
        <v>420</v>
      </c>
    </row>
    <row r="3561" spans="1:4" x14ac:dyDescent="0.25">
      <c r="C3561" t="s">
        <v>2607</v>
      </c>
    </row>
    <row r="3562" spans="1:4" x14ac:dyDescent="0.25">
      <c r="A3562" s="1">
        <v>44181</v>
      </c>
      <c r="B3562" t="s">
        <v>2779</v>
      </c>
      <c r="C3562" t="s">
        <v>2780</v>
      </c>
      <c r="D3562">
        <v>270</v>
      </c>
    </row>
    <row r="3563" spans="1:4" x14ac:dyDescent="0.25">
      <c r="C3563" t="s">
        <v>2781</v>
      </c>
    </row>
    <row r="3564" spans="1:4" x14ac:dyDescent="0.25">
      <c r="C3564" t="s">
        <v>2782</v>
      </c>
    </row>
    <row r="3565" spans="1:4" x14ac:dyDescent="0.25">
      <c r="C3565" t="s">
        <v>2783</v>
      </c>
    </row>
    <row r="3566" spans="1:4" x14ac:dyDescent="0.25">
      <c r="A3566" s="1">
        <v>44181</v>
      </c>
      <c r="B3566" t="s">
        <v>1986</v>
      </c>
      <c r="C3566" t="s">
        <v>320</v>
      </c>
      <c r="D3566">
        <v>84.8</v>
      </c>
    </row>
    <row r="3567" spans="1:4" x14ac:dyDescent="0.25">
      <c r="C3567" t="e">
        <f>- KINDER</f>
        <v>#NAME?</v>
      </c>
    </row>
    <row r="3568" spans="1:4" x14ac:dyDescent="0.25">
      <c r="A3568" s="1">
        <v>44181</v>
      </c>
      <c r="B3568" t="s">
        <v>452</v>
      </c>
      <c r="C3568" t="s">
        <v>2784</v>
      </c>
      <c r="D3568">
        <v>36.93</v>
      </c>
    </row>
    <row r="3569" spans="1:4" x14ac:dyDescent="0.25">
      <c r="A3569" s="1">
        <v>44181</v>
      </c>
      <c r="B3569" t="s">
        <v>267</v>
      </c>
      <c r="C3569" t="s">
        <v>70</v>
      </c>
      <c r="D3569" s="2">
        <v>1352</v>
      </c>
    </row>
    <row r="3570" spans="1:4" x14ac:dyDescent="0.25">
      <c r="A3570" s="1">
        <v>44181</v>
      </c>
      <c r="B3570" t="s">
        <v>1046</v>
      </c>
      <c r="C3570" t="s">
        <v>2785</v>
      </c>
      <c r="D3570">
        <v>150</v>
      </c>
    </row>
    <row r="3571" spans="1:4" x14ac:dyDescent="0.25">
      <c r="C3571" t="s">
        <v>2786</v>
      </c>
    </row>
    <row r="3572" spans="1:4" x14ac:dyDescent="0.25">
      <c r="A3572" s="1">
        <v>44181</v>
      </c>
      <c r="B3572" t="s">
        <v>2787</v>
      </c>
      <c r="C3572" t="s">
        <v>2788</v>
      </c>
      <c r="D3572">
        <v>396.4</v>
      </c>
    </row>
    <row r="3573" spans="1:4" x14ac:dyDescent="0.25">
      <c r="C3573" t="s">
        <v>2789</v>
      </c>
    </row>
    <row r="3574" spans="1:4" x14ac:dyDescent="0.25">
      <c r="A3574" s="1">
        <v>44181</v>
      </c>
      <c r="B3574" t="s">
        <v>2708</v>
      </c>
      <c r="C3574" t="s">
        <v>2790</v>
      </c>
      <c r="D3574">
        <v>10</v>
      </c>
    </row>
    <row r="3575" spans="1:4" x14ac:dyDescent="0.25">
      <c r="C3575" t="s">
        <v>2791</v>
      </c>
    </row>
    <row r="3576" spans="1:4" x14ac:dyDescent="0.25">
      <c r="C3576" t="s">
        <v>2792</v>
      </c>
    </row>
    <row r="3577" spans="1:4" x14ac:dyDescent="0.25">
      <c r="A3577" s="1">
        <v>44181</v>
      </c>
      <c r="B3577" t="s">
        <v>115</v>
      </c>
      <c r="C3577" t="s">
        <v>70</v>
      </c>
      <c r="D3577" s="2">
        <v>1365</v>
      </c>
    </row>
    <row r="3578" spans="1:4" x14ac:dyDescent="0.25">
      <c r="A3578" s="1">
        <v>44181</v>
      </c>
      <c r="B3578" t="s">
        <v>115</v>
      </c>
      <c r="C3578" t="s">
        <v>70</v>
      </c>
      <c r="D3578" s="2">
        <v>2907.36</v>
      </c>
    </row>
    <row r="3579" spans="1:4" x14ac:dyDescent="0.25">
      <c r="A3579" s="1">
        <v>44181</v>
      </c>
      <c r="B3579" t="s">
        <v>2793</v>
      </c>
      <c r="C3579" t="s">
        <v>2794</v>
      </c>
      <c r="D3579">
        <v>220.55</v>
      </c>
    </row>
    <row r="3580" spans="1:4" x14ac:dyDescent="0.25">
      <c r="A3580" s="1">
        <v>44181</v>
      </c>
      <c r="B3580" t="s">
        <v>108</v>
      </c>
      <c r="C3580" t="s">
        <v>2795</v>
      </c>
      <c r="D3580" s="2">
        <v>4287.5</v>
      </c>
    </row>
    <row r="3581" spans="1:4" x14ac:dyDescent="0.25">
      <c r="C3581" t="s">
        <v>2796</v>
      </c>
    </row>
    <row r="3582" spans="1:4" x14ac:dyDescent="0.25">
      <c r="C3582" t="s">
        <v>2797</v>
      </c>
    </row>
    <row r="3583" spans="1:4" x14ac:dyDescent="0.25">
      <c r="A3583" s="1">
        <v>44181</v>
      </c>
      <c r="B3583" t="s">
        <v>2650</v>
      </c>
      <c r="C3583" t="s">
        <v>2798</v>
      </c>
      <c r="D3583" s="2">
        <v>1085.19</v>
      </c>
    </row>
    <row r="3584" spans="1:4" x14ac:dyDescent="0.25">
      <c r="C3584" t="s">
        <v>2799</v>
      </c>
    </row>
    <row r="3585" spans="1:4" x14ac:dyDescent="0.25">
      <c r="A3585" s="1">
        <v>44181</v>
      </c>
      <c r="B3585" t="s">
        <v>488</v>
      </c>
      <c r="C3585" t="s">
        <v>493</v>
      </c>
      <c r="D3585">
        <v>5.52</v>
      </c>
    </row>
    <row r="3586" spans="1:4" x14ac:dyDescent="0.25">
      <c r="C3586" t="s">
        <v>494</v>
      </c>
    </row>
    <row r="3587" spans="1:4" x14ac:dyDescent="0.25">
      <c r="C3587" t="s">
        <v>2596</v>
      </c>
    </row>
    <row r="3588" spans="1:4" x14ac:dyDescent="0.25">
      <c r="A3588" s="1">
        <v>44181</v>
      </c>
      <c r="B3588" t="s">
        <v>488</v>
      </c>
      <c r="C3588" t="s">
        <v>491</v>
      </c>
      <c r="D3588">
        <v>7.11</v>
      </c>
    </row>
    <row r="3589" spans="1:4" x14ac:dyDescent="0.25">
      <c r="C3589" t="s">
        <v>492</v>
      </c>
    </row>
    <row r="3590" spans="1:4" x14ac:dyDescent="0.25">
      <c r="C3590" t="s">
        <v>2596</v>
      </c>
    </row>
    <row r="3591" spans="1:4" x14ac:dyDescent="0.25">
      <c r="A3591" s="1">
        <v>44181</v>
      </c>
      <c r="B3591" t="s">
        <v>488</v>
      </c>
      <c r="C3591" t="s">
        <v>489</v>
      </c>
      <c r="D3591">
        <v>206.15</v>
      </c>
    </row>
    <row r="3592" spans="1:4" x14ac:dyDescent="0.25">
      <c r="C3592" t="s">
        <v>490</v>
      </c>
    </row>
    <row r="3593" spans="1:4" x14ac:dyDescent="0.25">
      <c r="C3593" t="s">
        <v>2596</v>
      </c>
    </row>
    <row r="3594" spans="1:4" x14ac:dyDescent="0.25">
      <c r="A3594" s="1">
        <v>44181</v>
      </c>
      <c r="B3594" t="s">
        <v>488</v>
      </c>
      <c r="C3594" t="s">
        <v>2800</v>
      </c>
      <c r="D3594">
        <v>243.79</v>
      </c>
    </row>
    <row r="3595" spans="1:4" x14ac:dyDescent="0.25">
      <c r="A3595" s="1">
        <v>44181</v>
      </c>
      <c r="B3595" t="s">
        <v>488</v>
      </c>
      <c r="C3595" t="s">
        <v>2801</v>
      </c>
      <c r="D3595">
        <v>33.28</v>
      </c>
    </row>
    <row r="3596" spans="1:4" x14ac:dyDescent="0.25">
      <c r="C3596" t="s">
        <v>501</v>
      </c>
    </row>
    <row r="3597" spans="1:4" x14ac:dyDescent="0.25">
      <c r="A3597" s="1">
        <v>44181</v>
      </c>
      <c r="B3597" t="s">
        <v>488</v>
      </c>
      <c r="C3597" t="s">
        <v>498</v>
      </c>
      <c r="D3597" s="2">
        <v>3685.29</v>
      </c>
    </row>
    <row r="3598" spans="1:4" x14ac:dyDescent="0.25">
      <c r="C3598" t="s">
        <v>499</v>
      </c>
    </row>
    <row r="3599" spans="1:4" x14ac:dyDescent="0.25">
      <c r="C3599" t="s">
        <v>2596</v>
      </c>
    </row>
    <row r="3600" spans="1:4" x14ac:dyDescent="0.25">
      <c r="A3600" s="1">
        <v>44181</v>
      </c>
      <c r="B3600" t="s">
        <v>488</v>
      </c>
      <c r="C3600" t="s">
        <v>495</v>
      </c>
      <c r="D3600">
        <v>53.21</v>
      </c>
    </row>
    <row r="3601" spans="1:4" x14ac:dyDescent="0.25">
      <c r="C3601" t="s">
        <v>496</v>
      </c>
    </row>
    <row r="3602" spans="1:4" x14ac:dyDescent="0.25">
      <c r="C3602" t="s">
        <v>2596</v>
      </c>
    </row>
    <row r="3603" spans="1:4" x14ac:dyDescent="0.25">
      <c r="A3603" s="1">
        <v>44181</v>
      </c>
      <c r="B3603" t="s">
        <v>488</v>
      </c>
      <c r="C3603" t="s">
        <v>504</v>
      </c>
      <c r="D3603">
        <v>57.45</v>
      </c>
    </row>
    <row r="3604" spans="1:4" x14ac:dyDescent="0.25">
      <c r="C3604" t="s">
        <v>2802</v>
      </c>
    </row>
    <row r="3605" spans="1:4" x14ac:dyDescent="0.25">
      <c r="A3605" s="1">
        <v>44181</v>
      </c>
      <c r="B3605" t="s">
        <v>488</v>
      </c>
      <c r="C3605" t="s">
        <v>506</v>
      </c>
      <c r="D3605">
        <v>223.9</v>
      </c>
    </row>
    <row r="3606" spans="1:4" x14ac:dyDescent="0.25">
      <c r="C3606" t="s">
        <v>2803</v>
      </c>
    </row>
    <row r="3607" spans="1:4" x14ac:dyDescent="0.25">
      <c r="A3607" s="1">
        <v>44181</v>
      </c>
      <c r="B3607" t="s">
        <v>176</v>
      </c>
      <c r="C3607" t="s">
        <v>47</v>
      </c>
      <c r="D3607">
        <v>517.14</v>
      </c>
    </row>
    <row r="3608" spans="1:4" x14ac:dyDescent="0.25">
      <c r="A3608" s="1">
        <v>44181</v>
      </c>
      <c r="B3608" t="s">
        <v>2804</v>
      </c>
      <c r="C3608" t="s">
        <v>2805</v>
      </c>
      <c r="D3608">
        <v>299.88</v>
      </c>
    </row>
    <row r="3609" spans="1:4" x14ac:dyDescent="0.25">
      <c r="C3609" t="s">
        <v>2806</v>
      </c>
    </row>
    <row r="3610" spans="1:4" x14ac:dyDescent="0.25">
      <c r="C3610" t="s">
        <v>2807</v>
      </c>
    </row>
    <row r="3611" spans="1:4" x14ac:dyDescent="0.25">
      <c r="C3611" t="s">
        <v>2808</v>
      </c>
    </row>
    <row r="3612" spans="1:4" x14ac:dyDescent="0.25">
      <c r="A3612" s="1">
        <v>44181</v>
      </c>
      <c r="B3612" t="s">
        <v>1619</v>
      </c>
      <c r="C3612" t="s">
        <v>2809</v>
      </c>
      <c r="D3612">
        <v>110.1</v>
      </c>
    </row>
    <row r="3613" spans="1:4" x14ac:dyDescent="0.25">
      <c r="A3613" s="1">
        <v>44174</v>
      </c>
      <c r="B3613" t="s">
        <v>1476</v>
      </c>
      <c r="C3613" t="s">
        <v>2157</v>
      </c>
      <c r="D3613">
        <v>165.88</v>
      </c>
    </row>
    <row r="3614" spans="1:4" x14ac:dyDescent="0.25">
      <c r="C3614" t="s">
        <v>2158</v>
      </c>
    </row>
    <row r="3615" spans="1:4" x14ac:dyDescent="0.25">
      <c r="C3615" t="s">
        <v>2159</v>
      </c>
    </row>
    <row r="3616" spans="1:4" x14ac:dyDescent="0.25">
      <c r="A3616" s="1">
        <v>44174</v>
      </c>
      <c r="B3616" t="s">
        <v>722</v>
      </c>
      <c r="C3616" t="s">
        <v>66</v>
      </c>
      <c r="D3616">
        <v>42.51</v>
      </c>
    </row>
    <row r="3617" spans="1:4" x14ac:dyDescent="0.25">
      <c r="A3617" s="1">
        <v>44174</v>
      </c>
      <c r="B3617" t="s">
        <v>722</v>
      </c>
      <c r="C3617" t="s">
        <v>66</v>
      </c>
      <c r="D3617">
        <v>34.06</v>
      </c>
    </row>
    <row r="3618" spans="1:4" x14ac:dyDescent="0.25">
      <c r="A3618" s="1">
        <v>44174</v>
      </c>
      <c r="B3618" t="s">
        <v>722</v>
      </c>
      <c r="C3618" t="s">
        <v>325</v>
      </c>
      <c r="D3618">
        <v>31.99</v>
      </c>
    </row>
    <row r="3619" spans="1:4" x14ac:dyDescent="0.25">
      <c r="A3619" s="1">
        <v>44174</v>
      </c>
      <c r="B3619" t="s">
        <v>275</v>
      </c>
      <c r="C3619" t="s">
        <v>47</v>
      </c>
      <c r="D3619">
        <v>110.94</v>
      </c>
    </row>
    <row r="3620" spans="1:4" x14ac:dyDescent="0.25">
      <c r="A3620" s="1">
        <v>44181</v>
      </c>
      <c r="B3620" t="s">
        <v>2810</v>
      </c>
      <c r="C3620" t="s">
        <v>2811</v>
      </c>
      <c r="D3620">
        <v>298.74</v>
      </c>
    </row>
    <row r="3621" spans="1:4" x14ac:dyDescent="0.25">
      <c r="C3621" t="s">
        <v>2812</v>
      </c>
    </row>
    <row r="3622" spans="1:4" x14ac:dyDescent="0.25">
      <c r="C3622" t="s">
        <v>2813</v>
      </c>
    </row>
    <row r="3623" spans="1:4" x14ac:dyDescent="0.25">
      <c r="C3623" t="s">
        <v>2814</v>
      </c>
    </row>
    <row r="3624" spans="1:4" x14ac:dyDescent="0.25">
      <c r="A3624" s="1">
        <v>44181</v>
      </c>
      <c r="B3624" t="s">
        <v>119</v>
      </c>
      <c r="C3624" t="s">
        <v>183</v>
      </c>
      <c r="D3624">
        <v>36.99</v>
      </c>
    </row>
    <row r="3625" spans="1:4" x14ac:dyDescent="0.25">
      <c r="C3625" t="s">
        <v>2815</v>
      </c>
    </row>
    <row r="3626" spans="1:4" x14ac:dyDescent="0.25">
      <c r="A3626" s="1">
        <v>44181</v>
      </c>
      <c r="B3626" t="s">
        <v>186</v>
      </c>
      <c r="C3626" t="s">
        <v>2816</v>
      </c>
      <c r="D3626" s="2">
        <v>2000</v>
      </c>
    </row>
    <row r="3627" spans="1:4" x14ac:dyDescent="0.25">
      <c r="C3627" t="s">
        <v>2817</v>
      </c>
    </row>
    <row r="3628" spans="1:4" x14ac:dyDescent="0.25">
      <c r="C3628" t="s">
        <v>2818</v>
      </c>
    </row>
    <row r="3629" spans="1:4" x14ac:dyDescent="0.25">
      <c r="A3629" s="1">
        <v>44181</v>
      </c>
      <c r="B3629" t="s">
        <v>186</v>
      </c>
      <c r="C3629" t="s">
        <v>2819</v>
      </c>
      <c r="D3629" s="2">
        <v>1000</v>
      </c>
    </row>
    <row r="3630" spans="1:4" x14ac:dyDescent="0.25">
      <c r="C3630" t="s">
        <v>1689</v>
      </c>
    </row>
    <row r="3631" spans="1:4" x14ac:dyDescent="0.25">
      <c r="C3631" t="s">
        <v>2820</v>
      </c>
    </row>
    <row r="3632" spans="1:4" x14ac:dyDescent="0.25">
      <c r="C3632" t="s">
        <v>2821</v>
      </c>
    </row>
    <row r="3633" spans="1:4" x14ac:dyDescent="0.25">
      <c r="A3633" s="1">
        <v>44181</v>
      </c>
      <c r="B3633" t="s">
        <v>194</v>
      </c>
      <c r="C3633" t="s">
        <v>2822</v>
      </c>
      <c r="D3633">
        <v>525</v>
      </c>
    </row>
    <row r="3634" spans="1:4" x14ac:dyDescent="0.25">
      <c r="A3634" s="1">
        <v>44181</v>
      </c>
      <c r="B3634" t="s">
        <v>194</v>
      </c>
      <c r="C3634" t="s">
        <v>2823</v>
      </c>
      <c r="D3634" s="2">
        <v>1050</v>
      </c>
    </row>
    <row r="3635" spans="1:4" x14ac:dyDescent="0.25">
      <c r="C3635" t="s">
        <v>2824</v>
      </c>
    </row>
    <row r="3636" spans="1:4" x14ac:dyDescent="0.25">
      <c r="A3636" s="1">
        <v>44181</v>
      </c>
      <c r="B3636" t="s">
        <v>1413</v>
      </c>
      <c r="C3636" t="s">
        <v>538</v>
      </c>
      <c r="D3636">
        <v>661.63</v>
      </c>
    </row>
    <row r="3637" spans="1:4" x14ac:dyDescent="0.25">
      <c r="A3637" s="1">
        <v>44181</v>
      </c>
      <c r="B3637" t="s">
        <v>740</v>
      </c>
      <c r="C3637" t="s">
        <v>2825</v>
      </c>
      <c r="D3637">
        <v>330</v>
      </c>
    </row>
    <row r="3638" spans="1:4" x14ac:dyDescent="0.25">
      <c r="A3638" s="1">
        <v>44181</v>
      </c>
      <c r="B3638" t="s">
        <v>740</v>
      </c>
      <c r="C3638" t="s">
        <v>741</v>
      </c>
      <c r="D3638">
        <v>350</v>
      </c>
    </row>
    <row r="3639" spans="1:4" x14ac:dyDescent="0.25">
      <c r="A3639" s="1">
        <v>44181</v>
      </c>
      <c r="B3639" t="s">
        <v>124</v>
      </c>
      <c r="C3639" t="s">
        <v>1008</v>
      </c>
      <c r="D3639">
        <v>512.75</v>
      </c>
    </row>
    <row r="3640" spans="1:4" x14ac:dyDescent="0.25">
      <c r="A3640" s="1">
        <v>44181</v>
      </c>
      <c r="B3640" t="s">
        <v>531</v>
      </c>
      <c r="C3640" t="s">
        <v>2826</v>
      </c>
      <c r="D3640" s="2">
        <v>97358.47</v>
      </c>
    </row>
    <row r="3641" spans="1:4" x14ac:dyDescent="0.25">
      <c r="A3641" s="1">
        <v>44181</v>
      </c>
      <c r="B3641" t="s">
        <v>125</v>
      </c>
      <c r="C3641" t="s">
        <v>2827</v>
      </c>
      <c r="D3641" s="2">
        <v>3775.11</v>
      </c>
    </row>
    <row r="3642" spans="1:4" x14ac:dyDescent="0.25">
      <c r="C3642" t="s">
        <v>363</v>
      </c>
    </row>
    <row r="3643" spans="1:4" x14ac:dyDescent="0.25">
      <c r="C3643" t="s">
        <v>364</v>
      </c>
    </row>
    <row r="3644" spans="1:4" x14ac:dyDescent="0.25">
      <c r="C3644" t="s">
        <v>365</v>
      </c>
    </row>
    <row r="3645" spans="1:4" x14ac:dyDescent="0.25">
      <c r="C3645" t="s">
        <v>366</v>
      </c>
    </row>
    <row r="3646" spans="1:4" x14ac:dyDescent="0.25">
      <c r="A3646" s="1">
        <v>44181</v>
      </c>
      <c r="B3646" t="s">
        <v>125</v>
      </c>
      <c r="C3646" t="s">
        <v>1225</v>
      </c>
      <c r="D3646" s="2">
        <v>1215.8499999999999</v>
      </c>
    </row>
    <row r="3647" spans="1:4" x14ac:dyDescent="0.25">
      <c r="C3647" t="s">
        <v>2828</v>
      </c>
    </row>
    <row r="3648" spans="1:4" x14ac:dyDescent="0.25">
      <c r="A3648" s="1">
        <v>44181</v>
      </c>
      <c r="B3648" t="s">
        <v>1232</v>
      </c>
      <c r="C3648" t="s">
        <v>2829</v>
      </c>
      <c r="D3648" s="2">
        <v>1000.5</v>
      </c>
    </row>
    <row r="3649" spans="1:4" x14ac:dyDescent="0.25">
      <c r="A3649" s="1">
        <v>44181</v>
      </c>
      <c r="B3649" t="s">
        <v>2830</v>
      </c>
      <c r="C3649" t="s">
        <v>2831</v>
      </c>
      <c r="D3649">
        <v>118.87</v>
      </c>
    </row>
    <row r="3650" spans="1:4" x14ac:dyDescent="0.25">
      <c r="C3650" t="s">
        <v>2832</v>
      </c>
    </row>
    <row r="3651" spans="1:4" x14ac:dyDescent="0.25">
      <c r="A3651" s="1">
        <v>44181</v>
      </c>
      <c r="B3651" t="s">
        <v>2833</v>
      </c>
      <c r="C3651" t="s">
        <v>2834</v>
      </c>
      <c r="D3651">
        <v>63</v>
      </c>
    </row>
    <row r="3652" spans="1:4" x14ac:dyDescent="0.25">
      <c r="C3652" t="s">
        <v>2835</v>
      </c>
    </row>
    <row r="3653" spans="1:4" x14ac:dyDescent="0.25">
      <c r="C3653" t="s">
        <v>2836</v>
      </c>
    </row>
    <row r="3654" spans="1:4" x14ac:dyDescent="0.25">
      <c r="C3654" s="6">
        <v>14</v>
      </c>
    </row>
    <row r="3655" spans="1:4" x14ac:dyDescent="0.25">
      <c r="A3655" s="1">
        <v>44181</v>
      </c>
      <c r="B3655" t="s">
        <v>33</v>
      </c>
      <c r="C3655" t="s">
        <v>2837</v>
      </c>
      <c r="D3655" s="2">
        <v>1400</v>
      </c>
    </row>
    <row r="3656" spans="1:4" x14ac:dyDescent="0.25">
      <c r="A3656" s="1">
        <v>44181</v>
      </c>
      <c r="B3656" t="s">
        <v>33</v>
      </c>
      <c r="C3656" t="s">
        <v>2838</v>
      </c>
      <c r="D3656">
        <v>75</v>
      </c>
    </row>
    <row r="3657" spans="1:4" x14ac:dyDescent="0.25">
      <c r="A3657" s="1">
        <v>44181</v>
      </c>
      <c r="B3657" t="s">
        <v>33</v>
      </c>
      <c r="C3657" t="s">
        <v>1551</v>
      </c>
      <c r="D3657">
        <v>79</v>
      </c>
    </row>
    <row r="3658" spans="1:4" x14ac:dyDescent="0.25">
      <c r="C3658" t="s">
        <v>1552</v>
      </c>
    </row>
    <row r="3659" spans="1:4" x14ac:dyDescent="0.25">
      <c r="A3659" s="1">
        <v>44181</v>
      </c>
      <c r="B3659" t="s">
        <v>33</v>
      </c>
      <c r="C3659" t="s">
        <v>1551</v>
      </c>
      <c r="D3659">
        <v>104</v>
      </c>
    </row>
    <row r="3660" spans="1:4" x14ac:dyDescent="0.25">
      <c r="C3660" t="s">
        <v>1552</v>
      </c>
    </row>
    <row r="3661" spans="1:4" x14ac:dyDescent="0.25">
      <c r="A3661" s="1">
        <v>44181</v>
      </c>
      <c r="B3661" t="s">
        <v>33</v>
      </c>
      <c r="C3661" t="s">
        <v>1551</v>
      </c>
      <c r="D3661">
        <v>110</v>
      </c>
    </row>
    <row r="3662" spans="1:4" x14ac:dyDescent="0.25">
      <c r="C3662" t="s">
        <v>1552</v>
      </c>
    </row>
    <row r="3663" spans="1:4" x14ac:dyDescent="0.25">
      <c r="A3663" s="1">
        <v>44181</v>
      </c>
      <c r="B3663" t="s">
        <v>33</v>
      </c>
      <c r="C3663" t="s">
        <v>2839</v>
      </c>
      <c r="D3663">
        <v>75</v>
      </c>
    </row>
    <row r="3664" spans="1:4" x14ac:dyDescent="0.25">
      <c r="C3664" t="s">
        <v>2840</v>
      </c>
    </row>
    <row r="3665" spans="1:4" x14ac:dyDescent="0.25">
      <c r="A3665" s="1">
        <v>44181</v>
      </c>
      <c r="B3665" t="s">
        <v>33</v>
      </c>
      <c r="C3665" t="s">
        <v>2841</v>
      </c>
      <c r="D3665" s="2">
        <v>9000</v>
      </c>
    </row>
    <row r="3666" spans="1:4" x14ac:dyDescent="0.25">
      <c r="C3666" t="s">
        <v>2842</v>
      </c>
    </row>
    <row r="3667" spans="1:4" x14ac:dyDescent="0.25">
      <c r="A3667" s="1">
        <v>44181</v>
      </c>
      <c r="B3667" t="s">
        <v>755</v>
      </c>
      <c r="C3667" t="s">
        <v>482</v>
      </c>
      <c r="D3667">
        <v>774.45</v>
      </c>
    </row>
    <row r="3668" spans="1:4" x14ac:dyDescent="0.25">
      <c r="A3668" s="1">
        <v>44181</v>
      </c>
      <c r="B3668" t="s">
        <v>758</v>
      </c>
      <c r="C3668" t="s">
        <v>2843</v>
      </c>
      <c r="D3668" s="2">
        <v>1076</v>
      </c>
    </row>
    <row r="3669" spans="1:4" x14ac:dyDescent="0.25">
      <c r="A3669" s="1">
        <v>44181</v>
      </c>
      <c r="B3669" t="s">
        <v>218</v>
      </c>
      <c r="C3669" t="s">
        <v>2844</v>
      </c>
      <c r="D3669">
        <v>168.32</v>
      </c>
    </row>
    <row r="3670" spans="1:4" x14ac:dyDescent="0.25">
      <c r="A3670" s="1">
        <v>44181</v>
      </c>
      <c r="B3670" t="s">
        <v>218</v>
      </c>
      <c r="C3670" t="s">
        <v>325</v>
      </c>
      <c r="D3670">
        <v>83.72</v>
      </c>
    </row>
    <row r="3671" spans="1:4" x14ac:dyDescent="0.25">
      <c r="A3671" s="1">
        <v>44181</v>
      </c>
      <c r="B3671" t="s">
        <v>218</v>
      </c>
      <c r="C3671" t="s">
        <v>325</v>
      </c>
      <c r="D3671">
        <v>26.99</v>
      </c>
    </row>
    <row r="3672" spans="1:4" x14ac:dyDescent="0.25">
      <c r="A3672" s="1">
        <v>44181</v>
      </c>
      <c r="B3672" t="s">
        <v>218</v>
      </c>
      <c r="C3672" t="s">
        <v>325</v>
      </c>
      <c r="D3672">
        <v>378.47</v>
      </c>
    </row>
    <row r="3673" spans="1:4" x14ac:dyDescent="0.25">
      <c r="A3673" s="1">
        <v>44181</v>
      </c>
      <c r="B3673" t="s">
        <v>218</v>
      </c>
      <c r="C3673" t="s">
        <v>325</v>
      </c>
      <c r="D3673">
        <v>56.68</v>
      </c>
    </row>
    <row r="3674" spans="1:4" x14ac:dyDescent="0.25">
      <c r="A3674" s="1">
        <v>44181</v>
      </c>
      <c r="B3674" t="s">
        <v>1914</v>
      </c>
      <c r="C3674" t="s">
        <v>2845</v>
      </c>
      <c r="D3674">
        <v>240</v>
      </c>
    </row>
    <row r="3675" spans="1:4" x14ac:dyDescent="0.25">
      <c r="C3675" t="s">
        <v>2846</v>
      </c>
    </row>
    <row r="3676" spans="1:4" x14ac:dyDescent="0.25">
      <c r="A3676" s="1">
        <v>44181</v>
      </c>
      <c r="B3676" t="s">
        <v>146</v>
      </c>
      <c r="C3676" t="s">
        <v>2847</v>
      </c>
      <c r="D3676">
        <v>72.5</v>
      </c>
    </row>
    <row r="3677" spans="1:4" x14ac:dyDescent="0.25">
      <c r="C3677" t="s">
        <v>2848</v>
      </c>
    </row>
    <row r="3678" spans="1:4" x14ac:dyDescent="0.25">
      <c r="A3678" s="1">
        <v>44181</v>
      </c>
      <c r="B3678" t="s">
        <v>147</v>
      </c>
      <c r="C3678" t="s">
        <v>47</v>
      </c>
      <c r="D3678">
        <v>300</v>
      </c>
    </row>
    <row r="3679" spans="1:4" x14ac:dyDescent="0.25">
      <c r="A3679" s="1">
        <v>44181</v>
      </c>
      <c r="B3679" t="s">
        <v>147</v>
      </c>
      <c r="C3679" t="s">
        <v>47</v>
      </c>
      <c r="D3679">
        <v>500.69</v>
      </c>
    </row>
    <row r="3680" spans="1:4" x14ac:dyDescent="0.25">
      <c r="A3680" s="1">
        <v>44181</v>
      </c>
      <c r="B3680" t="s">
        <v>1138</v>
      </c>
      <c r="C3680" t="s">
        <v>2849</v>
      </c>
      <c r="D3680">
        <v>494.5</v>
      </c>
    </row>
    <row r="3681" spans="1:4" x14ac:dyDescent="0.25">
      <c r="C3681" t="s">
        <v>2850</v>
      </c>
    </row>
    <row r="3682" spans="1:4" x14ac:dyDescent="0.25">
      <c r="C3682" t="s">
        <v>2851</v>
      </c>
    </row>
    <row r="3683" spans="1:4" x14ac:dyDescent="0.25">
      <c r="A3683" s="1">
        <v>44181</v>
      </c>
      <c r="B3683" t="s">
        <v>148</v>
      </c>
      <c r="C3683" t="s">
        <v>47</v>
      </c>
      <c r="D3683" s="2">
        <v>1047.44</v>
      </c>
    </row>
    <row r="3684" spans="1:4" x14ac:dyDescent="0.25">
      <c r="A3684" s="1">
        <v>44181</v>
      </c>
      <c r="B3684" t="s">
        <v>148</v>
      </c>
      <c r="C3684" t="s">
        <v>47</v>
      </c>
      <c r="D3684" s="2">
        <v>-1047.44</v>
      </c>
    </row>
    <row r="3685" spans="1:4" x14ac:dyDescent="0.25">
      <c r="A3685" s="1">
        <v>44181</v>
      </c>
      <c r="B3685" t="s">
        <v>148</v>
      </c>
      <c r="C3685" t="s">
        <v>47</v>
      </c>
      <c r="D3685" s="2">
        <v>1198.28</v>
      </c>
    </row>
    <row r="3686" spans="1:4" x14ac:dyDescent="0.25">
      <c r="A3686" s="1">
        <v>44181</v>
      </c>
      <c r="B3686" t="s">
        <v>148</v>
      </c>
      <c r="C3686" t="s">
        <v>47</v>
      </c>
      <c r="D3686" s="2">
        <v>1675.04</v>
      </c>
    </row>
    <row r="3687" spans="1:4" x14ac:dyDescent="0.25">
      <c r="A3687" s="1">
        <v>44181</v>
      </c>
      <c r="B3687" t="s">
        <v>148</v>
      </c>
      <c r="C3687" t="s">
        <v>47</v>
      </c>
      <c r="D3687" s="2">
        <v>2593.86</v>
      </c>
    </row>
    <row r="3688" spans="1:4" x14ac:dyDescent="0.25">
      <c r="A3688" s="1">
        <v>44181</v>
      </c>
      <c r="B3688" t="s">
        <v>148</v>
      </c>
      <c r="C3688" t="s">
        <v>47</v>
      </c>
      <c r="D3688">
        <v>-619.54</v>
      </c>
    </row>
    <row r="3689" spans="1:4" x14ac:dyDescent="0.25">
      <c r="A3689" s="1">
        <v>44181</v>
      </c>
      <c r="B3689" t="s">
        <v>148</v>
      </c>
      <c r="C3689" t="s">
        <v>47</v>
      </c>
      <c r="D3689">
        <v>-527.75</v>
      </c>
    </row>
    <row r="3690" spans="1:4" x14ac:dyDescent="0.25">
      <c r="A3690" s="1">
        <v>44181</v>
      </c>
      <c r="B3690" t="s">
        <v>148</v>
      </c>
      <c r="C3690" t="s">
        <v>47</v>
      </c>
      <c r="D3690">
        <v>-527.75</v>
      </c>
    </row>
    <row r="3691" spans="1:4" x14ac:dyDescent="0.25">
      <c r="A3691" s="1">
        <v>44181</v>
      </c>
      <c r="B3691" t="s">
        <v>148</v>
      </c>
      <c r="C3691" t="s">
        <v>47</v>
      </c>
      <c r="D3691">
        <v>-527.75</v>
      </c>
    </row>
    <row r="3692" spans="1:4" x14ac:dyDescent="0.25">
      <c r="A3692" s="1">
        <v>44181</v>
      </c>
      <c r="B3692" t="s">
        <v>148</v>
      </c>
      <c r="C3692" t="s">
        <v>47</v>
      </c>
      <c r="D3692">
        <v>-527.75</v>
      </c>
    </row>
    <row r="3693" spans="1:4" x14ac:dyDescent="0.25">
      <c r="A3693" s="1">
        <v>44181</v>
      </c>
      <c r="B3693" t="s">
        <v>982</v>
      </c>
      <c r="C3693" t="s">
        <v>2852</v>
      </c>
      <c r="D3693">
        <v>275</v>
      </c>
    </row>
    <row r="3694" spans="1:4" x14ac:dyDescent="0.25">
      <c r="A3694" s="1">
        <v>44181</v>
      </c>
      <c r="B3694" t="s">
        <v>986</v>
      </c>
      <c r="C3694" t="s">
        <v>47</v>
      </c>
      <c r="D3694">
        <v>11.45</v>
      </c>
    </row>
    <row r="3695" spans="1:4" x14ac:dyDescent="0.25">
      <c r="A3695" s="1">
        <v>44181</v>
      </c>
      <c r="B3695" t="s">
        <v>288</v>
      </c>
      <c r="C3695" t="s">
        <v>1933</v>
      </c>
      <c r="D3695">
        <v>503.75</v>
      </c>
    </row>
    <row r="3696" spans="1:4" x14ac:dyDescent="0.25">
      <c r="A3696" s="1">
        <v>44181</v>
      </c>
      <c r="B3696" t="s">
        <v>1787</v>
      </c>
      <c r="C3696" t="s">
        <v>2853</v>
      </c>
      <c r="D3696">
        <v>98.63</v>
      </c>
    </row>
    <row r="3697" spans="1:4" x14ac:dyDescent="0.25">
      <c r="A3697" s="1">
        <v>44181</v>
      </c>
      <c r="B3697" t="s">
        <v>1257</v>
      </c>
      <c r="C3697" t="s">
        <v>1008</v>
      </c>
      <c r="D3697" s="2">
        <v>2226.9499999999998</v>
      </c>
    </row>
    <row r="3698" spans="1:4" x14ac:dyDescent="0.25">
      <c r="A3698" s="1">
        <v>44181</v>
      </c>
      <c r="B3698" t="s">
        <v>1623</v>
      </c>
      <c r="C3698" t="s">
        <v>321</v>
      </c>
      <c r="D3698">
        <v>185.99</v>
      </c>
    </row>
    <row r="3699" spans="1:4" x14ac:dyDescent="0.25">
      <c r="A3699" s="1">
        <v>44181</v>
      </c>
      <c r="B3699" t="s">
        <v>1150</v>
      </c>
      <c r="C3699" t="s">
        <v>2854</v>
      </c>
      <c r="D3699">
        <v>200</v>
      </c>
    </row>
    <row r="3700" spans="1:4" x14ac:dyDescent="0.25">
      <c r="A3700" s="1">
        <v>44181</v>
      </c>
      <c r="B3700" t="s">
        <v>1573</v>
      </c>
      <c r="C3700" t="s">
        <v>2855</v>
      </c>
      <c r="D3700">
        <v>420</v>
      </c>
    </row>
    <row r="3701" spans="1:4" x14ac:dyDescent="0.25">
      <c r="C3701" t="s">
        <v>2856</v>
      </c>
    </row>
    <row r="3702" spans="1:4" x14ac:dyDescent="0.25">
      <c r="C3702" t="s">
        <v>2857</v>
      </c>
    </row>
    <row r="3703" spans="1:4" x14ac:dyDescent="0.25">
      <c r="A3703" s="1">
        <v>44181</v>
      </c>
      <c r="B3703" t="s">
        <v>2858</v>
      </c>
      <c r="C3703" t="s">
        <v>2859</v>
      </c>
      <c r="D3703">
        <v>56</v>
      </c>
    </row>
    <row r="3704" spans="1:4" x14ac:dyDescent="0.25">
      <c r="A3704" s="1">
        <v>44181</v>
      </c>
      <c r="B3704" t="s">
        <v>2605</v>
      </c>
      <c r="C3704" t="s">
        <v>2860</v>
      </c>
      <c r="D3704">
        <v>480</v>
      </c>
    </row>
    <row r="3705" spans="1:4" x14ac:dyDescent="0.25">
      <c r="A3705" s="1">
        <v>44181</v>
      </c>
      <c r="B3705" t="s">
        <v>1277</v>
      </c>
      <c r="C3705" t="s">
        <v>1445</v>
      </c>
      <c r="D3705" s="2">
        <v>9095.9</v>
      </c>
    </row>
    <row r="3706" spans="1:4" x14ac:dyDescent="0.25">
      <c r="A3706" s="1">
        <v>44181</v>
      </c>
      <c r="B3706" t="s">
        <v>2861</v>
      </c>
      <c r="C3706" t="s">
        <v>2862</v>
      </c>
      <c r="D3706">
        <v>25</v>
      </c>
    </row>
    <row r="3707" spans="1:4" x14ac:dyDescent="0.25">
      <c r="A3707" s="1">
        <v>44181</v>
      </c>
      <c r="B3707" t="s">
        <v>158</v>
      </c>
      <c r="C3707" t="s">
        <v>47</v>
      </c>
      <c r="D3707">
        <v>718.22</v>
      </c>
    </row>
    <row r="3708" spans="1:4" x14ac:dyDescent="0.25">
      <c r="A3708" s="1">
        <v>44181</v>
      </c>
      <c r="B3708" t="s">
        <v>2863</v>
      </c>
      <c r="C3708" t="s">
        <v>2864</v>
      </c>
      <c r="D3708">
        <v>483</v>
      </c>
    </row>
    <row r="3709" spans="1:4" x14ac:dyDescent="0.25">
      <c r="C3709" t="s">
        <v>2865</v>
      </c>
    </row>
    <row r="3710" spans="1:4" x14ac:dyDescent="0.25">
      <c r="A3710" s="1">
        <v>44181</v>
      </c>
      <c r="B3710" t="s">
        <v>254</v>
      </c>
      <c r="C3710" t="s">
        <v>969</v>
      </c>
      <c r="D3710">
        <v>52.93</v>
      </c>
    </row>
    <row r="3711" spans="1:4" x14ac:dyDescent="0.25">
      <c r="A3711" s="1">
        <v>44181</v>
      </c>
      <c r="B3711" t="s">
        <v>254</v>
      </c>
      <c r="C3711" t="s">
        <v>2866</v>
      </c>
      <c r="D3711">
        <v>13.31</v>
      </c>
    </row>
    <row r="3712" spans="1:4" x14ac:dyDescent="0.25">
      <c r="A3712" s="1">
        <v>44181</v>
      </c>
      <c r="B3712" t="s">
        <v>254</v>
      </c>
      <c r="C3712" t="s">
        <v>2866</v>
      </c>
      <c r="D3712">
        <v>51.75</v>
      </c>
    </row>
    <row r="3713" spans="1:4" x14ac:dyDescent="0.25">
      <c r="A3713" s="1">
        <v>44181</v>
      </c>
      <c r="B3713" t="s">
        <v>2867</v>
      </c>
      <c r="C3713" t="s">
        <v>2868</v>
      </c>
      <c r="D3713">
        <v>314.55</v>
      </c>
    </row>
    <row r="3714" spans="1:4" x14ac:dyDescent="0.25">
      <c r="A3714" s="1">
        <v>44181</v>
      </c>
      <c r="B3714" t="s">
        <v>1584</v>
      </c>
      <c r="C3714" t="s">
        <v>107</v>
      </c>
      <c r="D3714">
        <v>64.459999999999994</v>
      </c>
    </row>
    <row r="3715" spans="1:4" x14ac:dyDescent="0.25">
      <c r="A3715" s="1">
        <v>44181</v>
      </c>
      <c r="B3715" t="s">
        <v>71</v>
      </c>
      <c r="C3715" t="s">
        <v>2869</v>
      </c>
      <c r="D3715">
        <v>123.13</v>
      </c>
    </row>
    <row r="3716" spans="1:4" x14ac:dyDescent="0.25">
      <c r="A3716" s="1">
        <v>44181</v>
      </c>
      <c r="B3716" t="s">
        <v>2870</v>
      </c>
      <c r="C3716" t="s">
        <v>2871</v>
      </c>
      <c r="D3716" s="2">
        <v>5000</v>
      </c>
    </row>
    <row r="3717" spans="1:4" x14ac:dyDescent="0.25">
      <c r="C3717" t="s">
        <v>2872</v>
      </c>
    </row>
    <row r="3718" spans="1:4" x14ac:dyDescent="0.25">
      <c r="C3718" t="s">
        <v>2873</v>
      </c>
    </row>
    <row r="3719" spans="1:4" x14ac:dyDescent="0.25">
      <c r="C3719" t="s">
        <v>2874</v>
      </c>
    </row>
    <row r="3720" spans="1:4" x14ac:dyDescent="0.25">
      <c r="C3720" t="s">
        <v>2875</v>
      </c>
    </row>
    <row r="3721" spans="1:4" x14ac:dyDescent="0.25">
      <c r="A3721" s="1">
        <v>44181</v>
      </c>
      <c r="B3721" t="s">
        <v>536</v>
      </c>
      <c r="C3721" t="s">
        <v>2876</v>
      </c>
      <c r="D3721" s="2">
        <v>1894.75</v>
      </c>
    </row>
    <row r="3722" spans="1:4" x14ac:dyDescent="0.25">
      <c r="C3722" t="s">
        <v>2877</v>
      </c>
    </row>
    <row r="3723" spans="1:4" x14ac:dyDescent="0.25">
      <c r="A3723" s="1">
        <v>44174</v>
      </c>
      <c r="B3723" t="s">
        <v>514</v>
      </c>
      <c r="C3723" t="s">
        <v>515</v>
      </c>
      <c r="D3723">
        <v>802.3</v>
      </c>
    </row>
    <row r="3724" spans="1:4" x14ac:dyDescent="0.25">
      <c r="C3724" t="s">
        <v>2878</v>
      </c>
    </row>
    <row r="3725" spans="1:4" x14ac:dyDescent="0.25">
      <c r="A3725" s="1">
        <v>44174</v>
      </c>
      <c r="B3725" t="s">
        <v>514</v>
      </c>
      <c r="C3725" t="s">
        <v>2879</v>
      </c>
      <c r="D3725">
        <v>49.25</v>
      </c>
    </row>
    <row r="3726" spans="1:4" x14ac:dyDescent="0.25">
      <c r="C3726" t="e">
        <f>- November</f>
        <v>#NAME?</v>
      </c>
    </row>
    <row r="3727" spans="1:4" x14ac:dyDescent="0.25">
      <c r="A3727" s="1">
        <v>44174</v>
      </c>
      <c r="B3727" t="s">
        <v>514</v>
      </c>
      <c r="C3727" t="s">
        <v>2880</v>
      </c>
      <c r="D3727">
        <v>52.5</v>
      </c>
    </row>
    <row r="3728" spans="1:4" x14ac:dyDescent="0.25">
      <c r="C3728" t="s">
        <v>2881</v>
      </c>
    </row>
    <row r="3729" spans="1:4" x14ac:dyDescent="0.25">
      <c r="A3729" s="1">
        <v>44174</v>
      </c>
      <c r="B3729" t="s">
        <v>514</v>
      </c>
      <c r="C3729" t="s">
        <v>2882</v>
      </c>
      <c r="D3729">
        <v>62.95</v>
      </c>
    </row>
    <row r="3730" spans="1:4" x14ac:dyDescent="0.25">
      <c r="C3730" t="s">
        <v>2883</v>
      </c>
    </row>
    <row r="3731" spans="1:4" x14ac:dyDescent="0.25">
      <c r="A3731" s="1">
        <v>44174</v>
      </c>
      <c r="B3731" t="s">
        <v>514</v>
      </c>
      <c r="C3731" t="s">
        <v>2884</v>
      </c>
      <c r="D3731">
        <v>671.56</v>
      </c>
    </row>
    <row r="3732" spans="1:4" x14ac:dyDescent="0.25">
      <c r="C3732" t="s">
        <v>2885</v>
      </c>
    </row>
    <row r="3733" spans="1:4" x14ac:dyDescent="0.25">
      <c r="A3733" s="1">
        <v>44174</v>
      </c>
      <c r="B3733" t="s">
        <v>514</v>
      </c>
      <c r="C3733" t="s">
        <v>2008</v>
      </c>
      <c r="D3733">
        <v>50</v>
      </c>
    </row>
    <row r="3734" spans="1:4" x14ac:dyDescent="0.25">
      <c r="C3734" t="s">
        <v>2886</v>
      </c>
    </row>
    <row r="3735" spans="1:4" x14ac:dyDescent="0.25">
      <c r="C3735" t="s">
        <v>1630</v>
      </c>
    </row>
    <row r="3736" spans="1:4" x14ac:dyDescent="0.25">
      <c r="A3736" s="1">
        <v>44174</v>
      </c>
      <c r="B3736" t="s">
        <v>514</v>
      </c>
      <c r="C3736" t="s">
        <v>2887</v>
      </c>
      <c r="D3736">
        <v>268.3</v>
      </c>
    </row>
    <row r="3737" spans="1:4" x14ac:dyDescent="0.25">
      <c r="A3737" s="1">
        <v>44174</v>
      </c>
      <c r="B3737" t="s">
        <v>514</v>
      </c>
      <c r="C3737" t="s">
        <v>1118</v>
      </c>
      <c r="D3737">
        <v>194.68</v>
      </c>
    </row>
    <row r="3738" spans="1:4" x14ac:dyDescent="0.25">
      <c r="A3738" s="1">
        <v>44183</v>
      </c>
      <c r="B3738" t="s">
        <v>177</v>
      </c>
      <c r="C3738" t="s">
        <v>325</v>
      </c>
      <c r="D3738">
        <v>85.45</v>
      </c>
    </row>
    <row r="3739" spans="1:4" x14ac:dyDescent="0.25">
      <c r="A3739" s="1">
        <v>44183</v>
      </c>
      <c r="B3739" t="s">
        <v>186</v>
      </c>
      <c r="C3739" t="s">
        <v>2888</v>
      </c>
      <c r="D3739">
        <v>500</v>
      </c>
    </row>
    <row r="3740" spans="1:4" x14ac:dyDescent="0.25">
      <c r="C3740" t="s">
        <v>2889</v>
      </c>
    </row>
    <row r="3741" spans="1:4" x14ac:dyDescent="0.25">
      <c r="C3741" t="s">
        <v>2890</v>
      </c>
    </row>
    <row r="3742" spans="1:4" x14ac:dyDescent="0.25">
      <c r="C3742" t="s">
        <v>2891</v>
      </c>
    </row>
    <row r="3743" spans="1:4" x14ac:dyDescent="0.25">
      <c r="C3743" t="s">
        <v>2892</v>
      </c>
    </row>
    <row r="3744" spans="1:4" x14ac:dyDescent="0.25">
      <c r="A3744" s="1">
        <v>44183</v>
      </c>
      <c r="B3744" t="s">
        <v>2893</v>
      </c>
      <c r="C3744" t="s">
        <v>47</v>
      </c>
      <c r="D3744" s="2">
        <v>2938.54</v>
      </c>
    </row>
    <row r="3745" spans="1:4" x14ac:dyDescent="0.25">
      <c r="A3745" s="1">
        <v>44183</v>
      </c>
      <c r="B3745" t="s">
        <v>740</v>
      </c>
      <c r="C3745" t="s">
        <v>741</v>
      </c>
      <c r="D3745">
        <v>225</v>
      </c>
    </row>
    <row r="3746" spans="1:4" x14ac:dyDescent="0.25">
      <c r="A3746" s="1">
        <v>44183</v>
      </c>
      <c r="B3746" t="s">
        <v>740</v>
      </c>
      <c r="C3746" t="s">
        <v>741</v>
      </c>
      <c r="D3746" s="2">
        <v>1270</v>
      </c>
    </row>
    <row r="3747" spans="1:4" x14ac:dyDescent="0.25">
      <c r="A3747" s="1">
        <v>44183</v>
      </c>
      <c r="B3747" t="s">
        <v>740</v>
      </c>
      <c r="C3747" t="s">
        <v>741</v>
      </c>
      <c r="D3747">
        <v>345</v>
      </c>
    </row>
    <row r="3748" spans="1:4" x14ac:dyDescent="0.25">
      <c r="A3748" s="1">
        <v>44183</v>
      </c>
      <c r="B3748" t="s">
        <v>740</v>
      </c>
      <c r="C3748" t="s">
        <v>741</v>
      </c>
      <c r="D3748">
        <v>390</v>
      </c>
    </row>
    <row r="3749" spans="1:4" x14ac:dyDescent="0.25">
      <c r="A3749" s="1">
        <v>44183</v>
      </c>
      <c r="B3749" t="s">
        <v>740</v>
      </c>
      <c r="C3749" t="s">
        <v>741</v>
      </c>
      <c r="D3749" s="2">
        <v>1302</v>
      </c>
    </row>
    <row r="3750" spans="1:4" x14ac:dyDescent="0.25">
      <c r="A3750" s="1">
        <v>44183</v>
      </c>
      <c r="B3750" t="s">
        <v>2894</v>
      </c>
      <c r="C3750" t="s">
        <v>107</v>
      </c>
      <c r="D3750">
        <v>299.47000000000003</v>
      </c>
    </row>
    <row r="3751" spans="1:4" x14ac:dyDescent="0.25">
      <c r="A3751" s="1">
        <v>44183</v>
      </c>
      <c r="B3751" t="s">
        <v>2895</v>
      </c>
      <c r="C3751" t="s">
        <v>70</v>
      </c>
      <c r="D3751">
        <v>251.24</v>
      </c>
    </row>
    <row r="3752" spans="1:4" x14ac:dyDescent="0.25">
      <c r="A3752" s="1">
        <v>44183</v>
      </c>
      <c r="B3752" t="s">
        <v>2895</v>
      </c>
      <c r="C3752" t="s">
        <v>70</v>
      </c>
      <c r="D3752" s="2">
        <v>1167.6400000000001</v>
      </c>
    </row>
    <row r="3753" spans="1:4" x14ac:dyDescent="0.25">
      <c r="A3753" s="1">
        <v>44183</v>
      </c>
      <c r="B3753" t="s">
        <v>2896</v>
      </c>
      <c r="C3753" t="s">
        <v>2897</v>
      </c>
      <c r="D3753">
        <v>150</v>
      </c>
    </row>
    <row r="3754" spans="1:4" x14ac:dyDescent="0.25">
      <c r="A3754" s="1">
        <v>44183</v>
      </c>
      <c r="B3754" t="s">
        <v>2898</v>
      </c>
      <c r="C3754" t="s">
        <v>2310</v>
      </c>
      <c r="D3754">
        <v>210</v>
      </c>
    </row>
    <row r="3755" spans="1:4" x14ac:dyDescent="0.25">
      <c r="A3755" s="1">
        <v>44183</v>
      </c>
      <c r="B3755" t="s">
        <v>37</v>
      </c>
      <c r="C3755" t="s">
        <v>2899</v>
      </c>
      <c r="D3755" s="2">
        <v>1817.25</v>
      </c>
    </row>
    <row r="3756" spans="1:4" x14ac:dyDescent="0.25">
      <c r="A3756" s="1">
        <v>44183</v>
      </c>
      <c r="B3756" t="s">
        <v>218</v>
      </c>
      <c r="C3756" t="s">
        <v>325</v>
      </c>
      <c r="D3756">
        <v>331.4</v>
      </c>
    </row>
    <row r="3757" spans="1:4" x14ac:dyDescent="0.25">
      <c r="A3757" s="1">
        <v>44183</v>
      </c>
      <c r="B3757" t="s">
        <v>218</v>
      </c>
      <c r="C3757" t="s">
        <v>219</v>
      </c>
      <c r="D3757">
        <v>49.43</v>
      </c>
    </row>
    <row r="3758" spans="1:4" x14ac:dyDescent="0.25">
      <c r="A3758" s="1">
        <v>44183</v>
      </c>
      <c r="B3758" t="s">
        <v>218</v>
      </c>
      <c r="C3758" t="s">
        <v>219</v>
      </c>
      <c r="D3758">
        <v>-49.43</v>
      </c>
    </row>
    <row r="3759" spans="1:4" x14ac:dyDescent="0.25">
      <c r="A3759" s="1">
        <v>44183</v>
      </c>
      <c r="B3759" t="s">
        <v>218</v>
      </c>
      <c r="C3759" t="s">
        <v>219</v>
      </c>
      <c r="D3759">
        <v>652.67999999999995</v>
      </c>
    </row>
    <row r="3760" spans="1:4" x14ac:dyDescent="0.25">
      <c r="A3760" s="1">
        <v>44183</v>
      </c>
      <c r="B3760" t="s">
        <v>1756</v>
      </c>
      <c r="C3760" t="s">
        <v>2900</v>
      </c>
      <c r="D3760">
        <v>360</v>
      </c>
    </row>
    <row r="3761" spans="1:4" x14ac:dyDescent="0.25">
      <c r="A3761" s="1">
        <v>44183</v>
      </c>
      <c r="B3761" t="s">
        <v>2901</v>
      </c>
      <c r="C3761" t="s">
        <v>251</v>
      </c>
      <c r="D3761">
        <v>240</v>
      </c>
    </row>
    <row r="3762" spans="1:4" x14ac:dyDescent="0.25">
      <c r="A3762" s="1">
        <v>44183</v>
      </c>
      <c r="B3762" t="s">
        <v>672</v>
      </c>
      <c r="C3762" t="s">
        <v>2902</v>
      </c>
      <c r="D3762" s="2">
        <v>2500</v>
      </c>
    </row>
    <row r="3763" spans="1:4" x14ac:dyDescent="0.25">
      <c r="C3763" t="s">
        <v>2903</v>
      </c>
    </row>
    <row r="3764" spans="1:4" x14ac:dyDescent="0.25">
      <c r="C3764" t="s">
        <v>2904</v>
      </c>
    </row>
    <row r="3765" spans="1:4" x14ac:dyDescent="0.25">
      <c r="C3765" t="s">
        <v>2905</v>
      </c>
    </row>
    <row r="3766" spans="1:4" x14ac:dyDescent="0.25">
      <c r="A3766" s="1">
        <v>44183</v>
      </c>
      <c r="B3766" t="s">
        <v>254</v>
      </c>
      <c r="C3766" t="s">
        <v>517</v>
      </c>
      <c r="D3766">
        <v>74.989999999999995</v>
      </c>
    </row>
    <row r="3767" spans="1:4" x14ac:dyDescent="0.25">
      <c r="A3767" s="1">
        <v>44183</v>
      </c>
      <c r="B3767" t="s">
        <v>1584</v>
      </c>
      <c r="C3767" t="s">
        <v>47</v>
      </c>
      <c r="D3767">
        <v>80.099999999999994</v>
      </c>
    </row>
    <row r="3768" spans="1:4" x14ac:dyDescent="0.25">
      <c r="A3768" s="1">
        <v>44183</v>
      </c>
      <c r="B3768" t="s">
        <v>1178</v>
      </c>
      <c r="C3768" t="s">
        <v>2906</v>
      </c>
      <c r="D3768">
        <v>309.31</v>
      </c>
    </row>
    <row r="3769" spans="1:4" x14ac:dyDescent="0.25">
      <c r="A3769" s="1">
        <v>44183</v>
      </c>
      <c r="B3769" t="s">
        <v>275</v>
      </c>
      <c r="C3769" t="s">
        <v>47</v>
      </c>
      <c r="D3769">
        <v>110.94</v>
      </c>
    </row>
    <row r="3770" spans="1:4" x14ac:dyDescent="0.25">
      <c r="A3770" s="1">
        <v>44183</v>
      </c>
      <c r="B3770" t="s">
        <v>2907</v>
      </c>
      <c r="C3770" t="s">
        <v>2284</v>
      </c>
      <c r="D3770">
        <v>159.97999999999999</v>
      </c>
    </row>
    <row r="3771" spans="1:4" x14ac:dyDescent="0.25">
      <c r="A3771" s="1">
        <v>44183</v>
      </c>
      <c r="B3771" t="s">
        <v>717</v>
      </c>
      <c r="C3771" t="s">
        <v>47</v>
      </c>
      <c r="D3771">
        <v>638.5</v>
      </c>
    </row>
    <row r="3772" spans="1:4" x14ac:dyDescent="0.25">
      <c r="A3772" s="1">
        <v>44174</v>
      </c>
      <c r="B3772" t="s">
        <v>316</v>
      </c>
      <c r="C3772" t="s">
        <v>2908</v>
      </c>
      <c r="D3772">
        <v>132.65</v>
      </c>
    </row>
    <row r="3773" spans="1:4" x14ac:dyDescent="0.25">
      <c r="C3773" t="s">
        <v>2909</v>
      </c>
    </row>
    <row r="3774" spans="1:4" x14ac:dyDescent="0.25">
      <c r="C3774" t="s">
        <v>2910</v>
      </c>
    </row>
    <row r="3775" spans="1:4" x14ac:dyDescent="0.25">
      <c r="C3775" t="s">
        <v>2911</v>
      </c>
    </row>
    <row r="3776" spans="1:4" x14ac:dyDescent="0.25">
      <c r="A3776" s="1">
        <v>44174</v>
      </c>
      <c r="B3776" t="s">
        <v>316</v>
      </c>
      <c r="C3776" t="s">
        <v>2912</v>
      </c>
      <c r="D3776">
        <v>62.6</v>
      </c>
    </row>
    <row r="3777" spans="1:4" x14ac:dyDescent="0.25">
      <c r="C3777">
        <v>455636673878</v>
      </c>
    </row>
    <row r="3778" spans="1:4" x14ac:dyDescent="0.25">
      <c r="A3778" s="1">
        <v>44174</v>
      </c>
      <c r="B3778" t="s">
        <v>316</v>
      </c>
      <c r="C3778" t="s">
        <v>2913</v>
      </c>
      <c r="D3778">
        <v>96.16</v>
      </c>
    </row>
    <row r="3779" spans="1:4" x14ac:dyDescent="0.25">
      <c r="C3779">
        <v>736548998949</v>
      </c>
    </row>
    <row r="3780" spans="1:4" x14ac:dyDescent="0.25">
      <c r="A3780" s="1">
        <v>44174</v>
      </c>
      <c r="B3780" t="s">
        <v>316</v>
      </c>
      <c r="C3780" t="s">
        <v>320</v>
      </c>
      <c r="D3780">
        <v>160.68</v>
      </c>
    </row>
    <row r="3781" spans="1:4" x14ac:dyDescent="0.25">
      <c r="C3781" t="e">
        <f>- KPSF GRANT COCKRELL</f>
        <v>#NAME?</v>
      </c>
    </row>
    <row r="3782" spans="1:4" x14ac:dyDescent="0.25">
      <c r="C3782" t="s">
        <v>2914</v>
      </c>
    </row>
    <row r="3783" spans="1:4" x14ac:dyDescent="0.25">
      <c r="A3783" s="1">
        <v>44174</v>
      </c>
      <c r="B3783" t="s">
        <v>316</v>
      </c>
      <c r="C3783" t="s">
        <v>2915</v>
      </c>
      <c r="D3783">
        <v>155.59</v>
      </c>
    </row>
    <row r="3784" spans="1:4" x14ac:dyDescent="0.25">
      <c r="C3784">
        <v>674465386638</v>
      </c>
    </row>
    <row r="3785" spans="1:4" x14ac:dyDescent="0.25">
      <c r="A3785" s="1">
        <v>44174</v>
      </c>
      <c r="B3785" t="s">
        <v>316</v>
      </c>
      <c r="C3785" t="s">
        <v>2916</v>
      </c>
      <c r="D3785">
        <v>522.16999999999996</v>
      </c>
    </row>
    <row r="3786" spans="1:4" x14ac:dyDescent="0.25">
      <c r="C3786" t="s">
        <v>2917</v>
      </c>
    </row>
    <row r="3787" spans="1:4" x14ac:dyDescent="0.25">
      <c r="C3787" t="s">
        <v>2918</v>
      </c>
    </row>
    <row r="3788" spans="1:4" x14ac:dyDescent="0.25">
      <c r="A3788" s="1">
        <v>44174</v>
      </c>
      <c r="B3788" t="s">
        <v>316</v>
      </c>
      <c r="C3788" t="s">
        <v>2919</v>
      </c>
      <c r="D3788">
        <v>153.68</v>
      </c>
    </row>
    <row r="3789" spans="1:4" x14ac:dyDescent="0.25">
      <c r="C3789" t="s">
        <v>2920</v>
      </c>
    </row>
    <row r="3790" spans="1:4" x14ac:dyDescent="0.25">
      <c r="A3790" s="1">
        <v>44174</v>
      </c>
      <c r="B3790" t="s">
        <v>316</v>
      </c>
      <c r="C3790" t="s">
        <v>2279</v>
      </c>
      <c r="D3790">
        <v>198.88</v>
      </c>
    </row>
    <row r="3791" spans="1:4" x14ac:dyDescent="0.25">
      <c r="C3791" t="s">
        <v>2921</v>
      </c>
    </row>
    <row r="3792" spans="1:4" x14ac:dyDescent="0.25">
      <c r="C3792" t="s">
        <v>2922</v>
      </c>
    </row>
    <row r="3793" spans="1:4" x14ac:dyDescent="0.25">
      <c r="A3793" s="1">
        <v>44174</v>
      </c>
      <c r="B3793" t="s">
        <v>316</v>
      </c>
      <c r="C3793" t="s">
        <v>2923</v>
      </c>
      <c r="D3793">
        <v>299.99</v>
      </c>
    </row>
    <row r="3794" spans="1:4" x14ac:dyDescent="0.25">
      <c r="C3794" t="s">
        <v>2924</v>
      </c>
    </row>
    <row r="3795" spans="1:4" x14ac:dyDescent="0.25">
      <c r="C3795" t="s">
        <v>2925</v>
      </c>
    </row>
    <row r="3796" spans="1:4" x14ac:dyDescent="0.25">
      <c r="A3796" s="1">
        <v>44174</v>
      </c>
      <c r="B3796" t="s">
        <v>316</v>
      </c>
      <c r="C3796" t="s">
        <v>2926</v>
      </c>
      <c r="D3796">
        <v>434.85</v>
      </c>
    </row>
    <row r="3797" spans="1:4" x14ac:dyDescent="0.25">
      <c r="A3797" s="1">
        <v>44174</v>
      </c>
      <c r="B3797" t="s">
        <v>316</v>
      </c>
      <c r="C3797" t="s">
        <v>517</v>
      </c>
      <c r="D3797">
        <v>18.48</v>
      </c>
    </row>
    <row r="3798" spans="1:4" x14ac:dyDescent="0.25">
      <c r="A3798" s="1">
        <v>44174</v>
      </c>
      <c r="B3798" t="s">
        <v>316</v>
      </c>
      <c r="C3798" t="s">
        <v>2927</v>
      </c>
      <c r="D3798">
        <v>93.74</v>
      </c>
    </row>
    <row r="3799" spans="1:4" x14ac:dyDescent="0.25">
      <c r="C3799" t="s">
        <v>2928</v>
      </c>
    </row>
    <row r="3800" spans="1:4" x14ac:dyDescent="0.25">
      <c r="A3800" s="1">
        <v>44174</v>
      </c>
      <c r="B3800" t="s">
        <v>316</v>
      </c>
      <c r="C3800" t="s">
        <v>219</v>
      </c>
      <c r="D3800">
        <v>26</v>
      </c>
    </row>
    <row r="3801" spans="1:4" x14ac:dyDescent="0.25">
      <c r="A3801" s="1">
        <v>44174</v>
      </c>
      <c r="B3801" t="s">
        <v>316</v>
      </c>
      <c r="C3801" t="s">
        <v>2929</v>
      </c>
      <c r="D3801">
        <v>211.21</v>
      </c>
    </row>
    <row r="3802" spans="1:4" x14ac:dyDescent="0.25">
      <c r="C3802" t="s">
        <v>219</v>
      </c>
    </row>
    <row r="3803" spans="1:4" x14ac:dyDescent="0.25">
      <c r="A3803" s="1">
        <v>44174</v>
      </c>
      <c r="B3803" t="s">
        <v>316</v>
      </c>
      <c r="C3803" t="s">
        <v>2307</v>
      </c>
      <c r="D3803">
        <v>76.16</v>
      </c>
    </row>
    <row r="3804" spans="1:4" x14ac:dyDescent="0.25">
      <c r="C3804" t="s">
        <v>2308</v>
      </c>
    </row>
    <row r="3805" spans="1:4" x14ac:dyDescent="0.25">
      <c r="A3805" s="1">
        <v>44174</v>
      </c>
      <c r="B3805" t="s">
        <v>316</v>
      </c>
      <c r="C3805" t="s">
        <v>2930</v>
      </c>
      <c r="D3805">
        <v>5.48</v>
      </c>
    </row>
    <row r="3806" spans="1:4" x14ac:dyDescent="0.25">
      <c r="A3806" s="1">
        <v>44174</v>
      </c>
      <c r="B3806" t="s">
        <v>316</v>
      </c>
      <c r="C3806" t="s">
        <v>2764</v>
      </c>
      <c r="D3806">
        <v>-79.61</v>
      </c>
    </row>
    <row r="3807" spans="1:4" x14ac:dyDescent="0.25">
      <c r="A3807" s="1">
        <v>44202</v>
      </c>
      <c r="B3807" t="s">
        <v>117</v>
      </c>
      <c r="C3807" t="s">
        <v>2931</v>
      </c>
      <c r="D3807">
        <v>92.5</v>
      </c>
    </row>
    <row r="3808" spans="1:4" x14ac:dyDescent="0.25">
      <c r="C3808" t="s">
        <v>2932</v>
      </c>
    </row>
    <row r="3809" spans="1:4" x14ac:dyDescent="0.25">
      <c r="C3809" t="s">
        <v>2933</v>
      </c>
    </row>
    <row r="3810" spans="1:4" x14ac:dyDescent="0.25">
      <c r="A3810" s="1">
        <v>44202</v>
      </c>
      <c r="B3810" t="s">
        <v>2934</v>
      </c>
      <c r="C3810" t="s">
        <v>2935</v>
      </c>
      <c r="D3810" s="2">
        <v>5020</v>
      </c>
    </row>
    <row r="3811" spans="1:4" x14ac:dyDescent="0.25">
      <c r="C3811" t="s">
        <v>2936</v>
      </c>
    </row>
    <row r="3812" spans="1:4" x14ac:dyDescent="0.25">
      <c r="C3812" t="s">
        <v>2937</v>
      </c>
    </row>
    <row r="3813" spans="1:4" x14ac:dyDescent="0.25">
      <c r="C3813" t="s">
        <v>2938</v>
      </c>
    </row>
    <row r="3814" spans="1:4" x14ac:dyDescent="0.25">
      <c r="A3814" s="1">
        <v>44202</v>
      </c>
      <c r="B3814" t="s">
        <v>6</v>
      </c>
      <c r="C3814" t="s">
        <v>2536</v>
      </c>
      <c r="D3814" s="2">
        <v>2940</v>
      </c>
    </row>
    <row r="3815" spans="1:4" x14ac:dyDescent="0.25">
      <c r="A3815" s="1">
        <v>44202</v>
      </c>
      <c r="B3815" t="s">
        <v>119</v>
      </c>
      <c r="C3815" t="s">
        <v>282</v>
      </c>
      <c r="D3815">
        <v>29.99</v>
      </c>
    </row>
    <row r="3816" spans="1:4" x14ac:dyDescent="0.25">
      <c r="A3816" s="1">
        <v>44202</v>
      </c>
      <c r="B3816" t="s">
        <v>119</v>
      </c>
      <c r="C3816" t="s">
        <v>2939</v>
      </c>
      <c r="D3816">
        <v>10.49</v>
      </c>
    </row>
    <row r="3817" spans="1:4" x14ac:dyDescent="0.25">
      <c r="C3817" t="s">
        <v>2940</v>
      </c>
    </row>
    <row r="3818" spans="1:4" x14ac:dyDescent="0.25">
      <c r="A3818" s="1">
        <v>44202</v>
      </c>
      <c r="B3818" t="s">
        <v>119</v>
      </c>
      <c r="C3818" t="s">
        <v>47</v>
      </c>
      <c r="D3818">
        <v>17.989999999999998</v>
      </c>
    </row>
    <row r="3819" spans="1:4" x14ac:dyDescent="0.25">
      <c r="A3819" s="1">
        <v>44202</v>
      </c>
      <c r="B3819" t="s">
        <v>119</v>
      </c>
      <c r="C3819" t="s">
        <v>2941</v>
      </c>
      <c r="D3819">
        <v>138.49</v>
      </c>
    </row>
    <row r="3820" spans="1:4" x14ac:dyDescent="0.25">
      <c r="A3820" s="1">
        <v>44202</v>
      </c>
      <c r="B3820" t="s">
        <v>119</v>
      </c>
      <c r="C3820" t="s">
        <v>2942</v>
      </c>
      <c r="D3820">
        <v>52.45</v>
      </c>
    </row>
    <row r="3821" spans="1:4" x14ac:dyDescent="0.25">
      <c r="A3821" s="1">
        <v>44202</v>
      </c>
      <c r="B3821" t="s">
        <v>186</v>
      </c>
      <c r="C3821" t="s">
        <v>2943</v>
      </c>
      <c r="D3821" s="2">
        <v>1500</v>
      </c>
    </row>
    <row r="3822" spans="1:4" x14ac:dyDescent="0.25">
      <c r="C3822" t="s">
        <v>2944</v>
      </c>
    </row>
    <row r="3823" spans="1:4" x14ac:dyDescent="0.25">
      <c r="C3823" t="s">
        <v>2945</v>
      </c>
    </row>
    <row r="3824" spans="1:4" x14ac:dyDescent="0.25">
      <c r="C3824" t="s">
        <v>2946</v>
      </c>
    </row>
    <row r="3825" spans="1:4" x14ac:dyDescent="0.25">
      <c r="A3825" s="1">
        <v>44202</v>
      </c>
      <c r="B3825" t="s">
        <v>2947</v>
      </c>
      <c r="C3825" t="s">
        <v>2948</v>
      </c>
      <c r="D3825">
        <v>126.5</v>
      </c>
    </row>
    <row r="3826" spans="1:4" x14ac:dyDescent="0.25">
      <c r="A3826" s="1">
        <v>44202</v>
      </c>
      <c r="B3826" t="s">
        <v>2949</v>
      </c>
      <c r="C3826" t="s">
        <v>2950</v>
      </c>
      <c r="D3826">
        <v>315</v>
      </c>
    </row>
    <row r="3827" spans="1:4" x14ac:dyDescent="0.25">
      <c r="A3827" s="1">
        <v>44202</v>
      </c>
      <c r="B3827" t="s">
        <v>531</v>
      </c>
      <c r="C3827" t="s">
        <v>2951</v>
      </c>
      <c r="D3827" s="2">
        <v>110250.29</v>
      </c>
    </row>
    <row r="3828" spans="1:4" x14ac:dyDescent="0.25">
      <c r="A3828" s="1">
        <v>44202</v>
      </c>
      <c r="B3828" t="s">
        <v>125</v>
      </c>
      <c r="C3828" t="s">
        <v>2952</v>
      </c>
      <c r="D3828" s="2">
        <v>5779.38</v>
      </c>
    </row>
    <row r="3829" spans="1:4" x14ac:dyDescent="0.25">
      <c r="C3829" t="s">
        <v>556</v>
      </c>
    </row>
    <row r="3830" spans="1:4" x14ac:dyDescent="0.25">
      <c r="C3830" t="s">
        <v>557</v>
      </c>
    </row>
    <row r="3831" spans="1:4" x14ac:dyDescent="0.25">
      <c r="C3831" t="s">
        <v>558</v>
      </c>
    </row>
    <row r="3832" spans="1:4" x14ac:dyDescent="0.25">
      <c r="C3832" t="s">
        <v>559</v>
      </c>
    </row>
    <row r="3833" spans="1:4" x14ac:dyDescent="0.25">
      <c r="C3833" t="s">
        <v>560</v>
      </c>
    </row>
    <row r="3834" spans="1:4" x14ac:dyDescent="0.25">
      <c r="C3834" t="s">
        <v>561</v>
      </c>
    </row>
    <row r="3835" spans="1:4" x14ac:dyDescent="0.25">
      <c r="C3835" t="s">
        <v>1228</v>
      </c>
    </row>
    <row r="3836" spans="1:4" x14ac:dyDescent="0.25">
      <c r="C3836" t="s">
        <v>563</v>
      </c>
    </row>
    <row r="3837" spans="1:4" x14ac:dyDescent="0.25">
      <c r="C3837" t="s">
        <v>564</v>
      </c>
    </row>
    <row r="3838" spans="1:4" x14ac:dyDescent="0.25">
      <c r="C3838" t="s">
        <v>565</v>
      </c>
    </row>
    <row r="3839" spans="1:4" x14ac:dyDescent="0.25">
      <c r="A3839" s="1">
        <v>44202</v>
      </c>
      <c r="B3839" t="s">
        <v>125</v>
      </c>
      <c r="C3839" t="s">
        <v>2953</v>
      </c>
      <c r="D3839" s="2">
        <v>1209.3599999999999</v>
      </c>
    </row>
    <row r="3840" spans="1:4" x14ac:dyDescent="0.25">
      <c r="C3840" t="s">
        <v>2372</v>
      </c>
    </row>
    <row r="3841" spans="1:4" x14ac:dyDescent="0.25">
      <c r="C3841" t="s">
        <v>129</v>
      </c>
    </row>
    <row r="3842" spans="1:4" x14ac:dyDescent="0.25">
      <c r="C3842" t="s">
        <v>130</v>
      </c>
    </row>
    <row r="3843" spans="1:4" x14ac:dyDescent="0.25">
      <c r="A3843" s="1">
        <v>44202</v>
      </c>
      <c r="B3843" t="s">
        <v>2895</v>
      </c>
      <c r="C3843" t="s">
        <v>2954</v>
      </c>
      <c r="D3843">
        <v>167.64</v>
      </c>
    </row>
    <row r="3844" spans="1:4" x14ac:dyDescent="0.25">
      <c r="C3844" t="s">
        <v>2955</v>
      </c>
    </row>
    <row r="3845" spans="1:4" x14ac:dyDescent="0.25">
      <c r="A3845" s="1">
        <v>44202</v>
      </c>
      <c r="B3845" t="s">
        <v>2895</v>
      </c>
      <c r="C3845" t="s">
        <v>325</v>
      </c>
      <c r="D3845">
        <v>760</v>
      </c>
    </row>
    <row r="3846" spans="1:4" x14ac:dyDescent="0.25">
      <c r="A3846" s="1">
        <v>44202</v>
      </c>
      <c r="B3846" t="s">
        <v>2895</v>
      </c>
      <c r="C3846" t="s">
        <v>325</v>
      </c>
      <c r="D3846">
        <v>583.79999999999995</v>
      </c>
    </row>
    <row r="3847" spans="1:4" x14ac:dyDescent="0.25">
      <c r="A3847" s="1">
        <v>44202</v>
      </c>
      <c r="B3847" t="s">
        <v>2956</v>
      </c>
      <c r="C3847" t="s">
        <v>2862</v>
      </c>
      <c r="D3847">
        <v>41.44</v>
      </c>
    </row>
    <row r="3848" spans="1:4" x14ac:dyDescent="0.25">
      <c r="A3848" s="1">
        <v>44202</v>
      </c>
      <c r="B3848" t="s">
        <v>31</v>
      </c>
      <c r="C3848" t="s">
        <v>2957</v>
      </c>
      <c r="D3848" s="2">
        <v>87046</v>
      </c>
    </row>
    <row r="3849" spans="1:4" x14ac:dyDescent="0.25">
      <c r="A3849" s="1">
        <v>44202</v>
      </c>
      <c r="B3849" t="s">
        <v>2958</v>
      </c>
      <c r="C3849" t="s">
        <v>1307</v>
      </c>
      <c r="D3849">
        <v>299.99</v>
      </c>
    </row>
    <row r="3850" spans="1:4" x14ac:dyDescent="0.25">
      <c r="C3850" t="s">
        <v>2959</v>
      </c>
    </row>
    <row r="3851" spans="1:4" x14ac:dyDescent="0.25">
      <c r="A3851" s="1">
        <v>44202</v>
      </c>
      <c r="B3851" t="s">
        <v>46</v>
      </c>
      <c r="C3851" t="s">
        <v>47</v>
      </c>
      <c r="D3851">
        <v>294.76</v>
      </c>
    </row>
    <row r="3852" spans="1:4" x14ac:dyDescent="0.25">
      <c r="A3852" s="1">
        <v>44202</v>
      </c>
      <c r="B3852" t="s">
        <v>46</v>
      </c>
      <c r="C3852" t="s">
        <v>47</v>
      </c>
      <c r="D3852">
        <v>127.23</v>
      </c>
    </row>
    <row r="3853" spans="1:4" x14ac:dyDescent="0.25">
      <c r="A3853" s="1">
        <v>44202</v>
      </c>
      <c r="B3853" t="s">
        <v>2960</v>
      </c>
      <c r="C3853" t="s">
        <v>325</v>
      </c>
      <c r="D3853">
        <v>390</v>
      </c>
    </row>
    <row r="3854" spans="1:4" x14ac:dyDescent="0.25">
      <c r="A3854" s="1">
        <v>44202</v>
      </c>
      <c r="B3854" t="s">
        <v>1758</v>
      </c>
      <c r="C3854" t="s">
        <v>2961</v>
      </c>
      <c r="D3854">
        <v>570</v>
      </c>
    </row>
    <row r="3855" spans="1:4" x14ac:dyDescent="0.25">
      <c r="A3855" s="1">
        <v>44202</v>
      </c>
      <c r="B3855" t="s">
        <v>146</v>
      </c>
      <c r="C3855" t="s">
        <v>2962</v>
      </c>
      <c r="D3855">
        <v>890</v>
      </c>
    </row>
    <row r="3856" spans="1:4" x14ac:dyDescent="0.25">
      <c r="C3856" t="s">
        <v>2963</v>
      </c>
    </row>
    <row r="3857" spans="1:4" x14ac:dyDescent="0.25">
      <c r="A3857" s="1">
        <v>44202</v>
      </c>
      <c r="B3857" t="s">
        <v>146</v>
      </c>
      <c r="C3857" t="s">
        <v>2964</v>
      </c>
      <c r="D3857" s="2">
        <v>1100.3800000000001</v>
      </c>
    </row>
    <row r="3858" spans="1:4" x14ac:dyDescent="0.25">
      <c r="A3858" s="1">
        <v>44202</v>
      </c>
      <c r="B3858" t="s">
        <v>146</v>
      </c>
      <c r="C3858" t="s">
        <v>2311</v>
      </c>
      <c r="D3858">
        <v>230.39</v>
      </c>
    </row>
    <row r="3859" spans="1:4" x14ac:dyDescent="0.25">
      <c r="C3859" t="s">
        <v>2965</v>
      </c>
    </row>
    <row r="3860" spans="1:4" x14ac:dyDescent="0.25">
      <c r="A3860" s="1">
        <v>44202</v>
      </c>
      <c r="B3860" t="s">
        <v>1563</v>
      </c>
      <c r="C3860" t="s">
        <v>2966</v>
      </c>
      <c r="D3860" s="2">
        <v>1094.93</v>
      </c>
    </row>
    <row r="3861" spans="1:4" x14ac:dyDescent="0.25">
      <c r="C3861" t="s">
        <v>2967</v>
      </c>
    </row>
    <row r="3862" spans="1:4" x14ac:dyDescent="0.25">
      <c r="A3862" s="1">
        <v>44202</v>
      </c>
      <c r="B3862" t="s">
        <v>53</v>
      </c>
      <c r="C3862" t="s">
        <v>2968</v>
      </c>
      <c r="D3862">
        <v>54.1</v>
      </c>
    </row>
    <row r="3863" spans="1:4" x14ac:dyDescent="0.25">
      <c r="A3863" s="1">
        <v>44202</v>
      </c>
      <c r="B3863" t="s">
        <v>2969</v>
      </c>
      <c r="C3863" t="s">
        <v>70</v>
      </c>
      <c r="D3863" s="2">
        <v>2500</v>
      </c>
    </row>
    <row r="3864" spans="1:4" x14ac:dyDescent="0.25">
      <c r="A3864" s="1">
        <v>44202</v>
      </c>
      <c r="B3864" t="s">
        <v>782</v>
      </c>
      <c r="C3864" t="s">
        <v>2970</v>
      </c>
      <c r="D3864">
        <v>292.99</v>
      </c>
    </row>
    <row r="3865" spans="1:4" x14ac:dyDescent="0.25">
      <c r="A3865" s="1">
        <v>44202</v>
      </c>
      <c r="B3865" t="s">
        <v>1569</v>
      </c>
      <c r="C3865" t="s">
        <v>2971</v>
      </c>
      <c r="D3865">
        <v>586</v>
      </c>
    </row>
    <row r="3866" spans="1:4" x14ac:dyDescent="0.25">
      <c r="A3866" s="1">
        <v>44202</v>
      </c>
      <c r="B3866" t="s">
        <v>1569</v>
      </c>
      <c r="C3866" t="s">
        <v>2972</v>
      </c>
      <c r="D3866" s="2">
        <v>1804.5</v>
      </c>
    </row>
    <row r="3867" spans="1:4" x14ac:dyDescent="0.25">
      <c r="A3867" s="1">
        <v>44202</v>
      </c>
      <c r="B3867" t="s">
        <v>2973</v>
      </c>
      <c r="C3867" t="s">
        <v>2974</v>
      </c>
      <c r="D3867">
        <v>150</v>
      </c>
    </row>
    <row r="3868" spans="1:4" x14ac:dyDescent="0.25">
      <c r="C3868" t="s">
        <v>2975</v>
      </c>
    </row>
    <row r="3869" spans="1:4" x14ac:dyDescent="0.25">
      <c r="A3869" s="1">
        <v>44202</v>
      </c>
      <c r="B3869" t="s">
        <v>2976</v>
      </c>
      <c r="C3869" t="s">
        <v>2977</v>
      </c>
      <c r="D3869">
        <v>279.23</v>
      </c>
    </row>
    <row r="3870" spans="1:4" x14ac:dyDescent="0.25">
      <c r="A3870" s="1">
        <v>44202</v>
      </c>
      <c r="B3870" t="s">
        <v>2978</v>
      </c>
      <c r="C3870" t="s">
        <v>2979</v>
      </c>
      <c r="D3870">
        <v>276.12</v>
      </c>
    </row>
    <row r="3871" spans="1:4" x14ac:dyDescent="0.25">
      <c r="A3871" s="1">
        <v>44202</v>
      </c>
      <c r="B3871" t="s">
        <v>65</v>
      </c>
      <c r="C3871" t="s">
        <v>47</v>
      </c>
      <c r="D3871">
        <v>720.52</v>
      </c>
    </row>
    <row r="3872" spans="1:4" x14ac:dyDescent="0.25">
      <c r="A3872" s="1">
        <v>44202</v>
      </c>
      <c r="B3872" t="s">
        <v>67</v>
      </c>
      <c r="C3872" t="s">
        <v>68</v>
      </c>
      <c r="D3872">
        <v>72.45</v>
      </c>
    </row>
    <row r="3873" spans="1:4" x14ac:dyDescent="0.25">
      <c r="A3873" s="1">
        <v>44202</v>
      </c>
      <c r="B3873" t="s">
        <v>2980</v>
      </c>
      <c r="C3873" t="s">
        <v>2981</v>
      </c>
      <c r="D3873">
        <v>250</v>
      </c>
    </row>
    <row r="3874" spans="1:4" x14ac:dyDescent="0.25">
      <c r="A3874" s="1">
        <v>44202</v>
      </c>
      <c r="B3874" t="s">
        <v>159</v>
      </c>
      <c r="C3874" t="s">
        <v>2982</v>
      </c>
      <c r="D3874">
        <v>42</v>
      </c>
    </row>
    <row r="3875" spans="1:4" x14ac:dyDescent="0.25">
      <c r="C3875" t="s">
        <v>2983</v>
      </c>
    </row>
    <row r="3876" spans="1:4" x14ac:dyDescent="0.25">
      <c r="C3876">
        <v>10000003080657</v>
      </c>
    </row>
    <row r="3877" spans="1:4" x14ac:dyDescent="0.25">
      <c r="A3877" s="1">
        <v>44202</v>
      </c>
      <c r="B3877" t="s">
        <v>2984</v>
      </c>
      <c r="C3877" t="s">
        <v>2985</v>
      </c>
      <c r="D3877">
        <v>278.87</v>
      </c>
    </row>
    <row r="3878" spans="1:4" x14ac:dyDescent="0.25">
      <c r="A3878" s="1">
        <v>44202</v>
      </c>
      <c r="B3878" t="s">
        <v>2986</v>
      </c>
      <c r="C3878" t="s">
        <v>321</v>
      </c>
      <c r="D3878">
        <v>338.5</v>
      </c>
    </row>
    <row r="3879" spans="1:4" x14ac:dyDescent="0.25">
      <c r="A3879" s="1">
        <v>44202</v>
      </c>
      <c r="B3879" t="s">
        <v>1953</v>
      </c>
      <c r="C3879" t="s">
        <v>2987</v>
      </c>
      <c r="D3879">
        <v>620</v>
      </c>
    </row>
    <row r="3880" spans="1:4" x14ac:dyDescent="0.25">
      <c r="A3880" s="1">
        <v>44202</v>
      </c>
      <c r="B3880" t="s">
        <v>1282</v>
      </c>
      <c r="C3880" t="s">
        <v>2769</v>
      </c>
      <c r="D3880">
        <v>48.4</v>
      </c>
    </row>
    <row r="3881" spans="1:4" x14ac:dyDescent="0.25">
      <c r="A3881" s="1">
        <v>44202</v>
      </c>
      <c r="B3881" t="s">
        <v>1017</v>
      </c>
      <c r="C3881" t="s">
        <v>2988</v>
      </c>
      <c r="D3881">
        <v>654.87</v>
      </c>
    </row>
    <row r="3882" spans="1:4" x14ac:dyDescent="0.25">
      <c r="C3882" t="s">
        <v>2989</v>
      </c>
    </row>
    <row r="3883" spans="1:4" x14ac:dyDescent="0.25">
      <c r="A3883" s="1">
        <v>44202</v>
      </c>
      <c r="B3883" t="s">
        <v>1017</v>
      </c>
      <c r="C3883" t="s">
        <v>2990</v>
      </c>
      <c r="D3883">
        <v>215.19</v>
      </c>
    </row>
    <row r="3884" spans="1:4" x14ac:dyDescent="0.25">
      <c r="A3884" s="1">
        <v>44202</v>
      </c>
      <c r="B3884" t="s">
        <v>1017</v>
      </c>
      <c r="C3884" t="s">
        <v>2990</v>
      </c>
      <c r="D3884">
        <v>654.87</v>
      </c>
    </row>
    <row r="3885" spans="1:4" x14ac:dyDescent="0.25">
      <c r="A3885" s="1">
        <v>44202</v>
      </c>
      <c r="B3885" t="s">
        <v>71</v>
      </c>
      <c r="C3885" t="s">
        <v>2991</v>
      </c>
      <c r="D3885">
        <v>40.49</v>
      </c>
    </row>
    <row r="3886" spans="1:4" x14ac:dyDescent="0.25">
      <c r="A3886" s="1">
        <v>44202</v>
      </c>
      <c r="B3886" t="s">
        <v>71</v>
      </c>
      <c r="C3886" t="s">
        <v>2991</v>
      </c>
      <c r="D3886">
        <v>199.99</v>
      </c>
    </row>
    <row r="3887" spans="1:4" x14ac:dyDescent="0.25">
      <c r="A3887" s="1">
        <v>44202</v>
      </c>
      <c r="B3887" t="s">
        <v>71</v>
      </c>
      <c r="C3887" t="s">
        <v>2991</v>
      </c>
      <c r="D3887">
        <v>39.93</v>
      </c>
    </row>
    <row r="3888" spans="1:4" x14ac:dyDescent="0.25">
      <c r="A3888" s="1">
        <v>44202</v>
      </c>
      <c r="B3888" t="s">
        <v>71</v>
      </c>
      <c r="C3888" t="s">
        <v>2991</v>
      </c>
      <c r="D3888">
        <v>26.34</v>
      </c>
    </row>
    <row r="3889" spans="1:4" x14ac:dyDescent="0.25">
      <c r="A3889" s="1">
        <v>44202</v>
      </c>
      <c r="B3889" t="s">
        <v>71</v>
      </c>
      <c r="C3889" t="s">
        <v>517</v>
      </c>
      <c r="D3889">
        <v>45.89</v>
      </c>
    </row>
    <row r="3890" spans="1:4" x14ac:dyDescent="0.25">
      <c r="A3890" s="1">
        <v>44202</v>
      </c>
      <c r="B3890" t="s">
        <v>71</v>
      </c>
      <c r="C3890" t="s">
        <v>517</v>
      </c>
      <c r="D3890">
        <v>291.70999999999998</v>
      </c>
    </row>
    <row r="3891" spans="1:4" x14ac:dyDescent="0.25">
      <c r="A3891" s="1">
        <v>44202</v>
      </c>
      <c r="B3891" t="s">
        <v>71</v>
      </c>
      <c r="C3891" t="s">
        <v>219</v>
      </c>
      <c r="D3891">
        <v>98.1</v>
      </c>
    </row>
    <row r="3892" spans="1:4" x14ac:dyDescent="0.25">
      <c r="A3892" s="1">
        <v>44202</v>
      </c>
      <c r="B3892" t="s">
        <v>2870</v>
      </c>
      <c r="C3892" t="s">
        <v>2992</v>
      </c>
      <c r="D3892">
        <v>500</v>
      </c>
    </row>
    <row r="3893" spans="1:4" x14ac:dyDescent="0.25">
      <c r="C3893" t="s">
        <v>2993</v>
      </c>
    </row>
    <row r="3894" spans="1:4" x14ac:dyDescent="0.25">
      <c r="C3894" t="s">
        <v>2994</v>
      </c>
    </row>
    <row r="3895" spans="1:4" x14ac:dyDescent="0.25">
      <c r="A3895" s="1">
        <v>44202</v>
      </c>
      <c r="B3895" t="s">
        <v>73</v>
      </c>
      <c r="C3895" t="s">
        <v>2995</v>
      </c>
      <c r="D3895">
        <v>201.1</v>
      </c>
    </row>
    <row r="3896" spans="1:4" x14ac:dyDescent="0.25">
      <c r="C3896" t="s">
        <v>2996</v>
      </c>
    </row>
    <row r="3897" spans="1:4" x14ac:dyDescent="0.25">
      <c r="A3897" s="1">
        <v>44202</v>
      </c>
      <c r="B3897" t="s">
        <v>1821</v>
      </c>
      <c r="C3897" t="s">
        <v>320</v>
      </c>
      <c r="D3897">
        <v>210.09</v>
      </c>
    </row>
    <row r="3898" spans="1:4" x14ac:dyDescent="0.25">
      <c r="C3898" t="e">
        <f>- KPSF GRANT- ALVAREZ</f>
        <v>#NAME?</v>
      </c>
    </row>
    <row r="3899" spans="1:4" x14ac:dyDescent="0.25">
      <c r="A3899" s="1">
        <v>44202</v>
      </c>
      <c r="B3899" t="s">
        <v>719</v>
      </c>
      <c r="C3899" t="s">
        <v>325</v>
      </c>
      <c r="D3899" s="2">
        <v>2305</v>
      </c>
    </row>
    <row r="3900" spans="1:4" x14ac:dyDescent="0.25">
      <c r="A3900" s="1">
        <v>44202</v>
      </c>
      <c r="B3900" t="s">
        <v>577</v>
      </c>
      <c r="C3900" t="s">
        <v>2997</v>
      </c>
      <c r="D3900" s="2">
        <v>4010</v>
      </c>
    </row>
    <row r="3901" spans="1:4" x14ac:dyDescent="0.25">
      <c r="A3901" s="1">
        <v>44202</v>
      </c>
      <c r="B3901" t="s">
        <v>88</v>
      </c>
      <c r="C3901" t="s">
        <v>705</v>
      </c>
      <c r="D3901">
        <v>195</v>
      </c>
    </row>
    <row r="3902" spans="1:4" x14ac:dyDescent="0.25">
      <c r="C3902" t="s">
        <v>2481</v>
      </c>
    </row>
    <row r="3903" spans="1:4" x14ac:dyDescent="0.25">
      <c r="A3903" s="1">
        <v>44202</v>
      </c>
      <c r="B3903" t="s">
        <v>447</v>
      </c>
      <c r="C3903" t="s">
        <v>2998</v>
      </c>
      <c r="D3903">
        <v>876.65</v>
      </c>
    </row>
    <row r="3904" spans="1:4" x14ac:dyDescent="0.25">
      <c r="A3904" s="1">
        <v>44202</v>
      </c>
      <c r="B3904" t="s">
        <v>2779</v>
      </c>
      <c r="C3904" t="s">
        <v>2999</v>
      </c>
      <c r="D3904">
        <v>75</v>
      </c>
    </row>
    <row r="3905" spans="1:4" x14ac:dyDescent="0.25">
      <c r="A3905" s="1">
        <v>44202</v>
      </c>
      <c r="B3905" t="s">
        <v>102</v>
      </c>
      <c r="C3905" t="s">
        <v>2145</v>
      </c>
      <c r="D3905">
        <v>920</v>
      </c>
    </row>
    <row r="3906" spans="1:4" x14ac:dyDescent="0.25">
      <c r="C3906" t="s">
        <v>3000</v>
      </c>
    </row>
    <row r="3907" spans="1:4" x14ac:dyDescent="0.25">
      <c r="C3907" s="4">
        <v>45644</v>
      </c>
    </row>
    <row r="3908" spans="1:4" x14ac:dyDescent="0.25">
      <c r="A3908" s="1">
        <v>44202</v>
      </c>
      <c r="B3908" t="s">
        <v>106</v>
      </c>
      <c r="C3908" t="s">
        <v>70</v>
      </c>
      <c r="D3908" s="2">
        <v>1045.68</v>
      </c>
    </row>
    <row r="3909" spans="1:4" x14ac:dyDescent="0.25">
      <c r="A3909" s="1">
        <v>44202</v>
      </c>
      <c r="B3909" t="s">
        <v>481</v>
      </c>
      <c r="C3909" t="s">
        <v>3001</v>
      </c>
      <c r="D3909" s="2">
        <v>2250</v>
      </c>
    </row>
    <row r="3910" spans="1:4" x14ac:dyDescent="0.25">
      <c r="A3910" s="1">
        <v>44202</v>
      </c>
      <c r="B3910" t="s">
        <v>2487</v>
      </c>
      <c r="C3910" t="s">
        <v>95</v>
      </c>
      <c r="D3910">
        <v>95</v>
      </c>
    </row>
    <row r="3911" spans="1:4" x14ac:dyDescent="0.25">
      <c r="A3911" s="1">
        <v>44202</v>
      </c>
      <c r="B3911" t="s">
        <v>2650</v>
      </c>
      <c r="C3911" t="s">
        <v>1793</v>
      </c>
      <c r="D3911">
        <v>250.48</v>
      </c>
    </row>
    <row r="3912" spans="1:4" x14ac:dyDescent="0.25">
      <c r="A3912" s="1">
        <v>44202</v>
      </c>
      <c r="B3912" t="s">
        <v>1852</v>
      </c>
      <c r="C3912" t="s">
        <v>2961</v>
      </c>
      <c r="D3912">
        <v>540</v>
      </c>
    </row>
    <row r="3913" spans="1:4" x14ac:dyDescent="0.25">
      <c r="A3913" s="1">
        <v>44202</v>
      </c>
      <c r="B3913" t="s">
        <v>113</v>
      </c>
      <c r="C3913" t="s">
        <v>3002</v>
      </c>
      <c r="D3913" s="2">
        <v>10693.62</v>
      </c>
    </row>
    <row r="3914" spans="1:4" x14ac:dyDescent="0.25">
      <c r="A3914" s="1">
        <v>44174</v>
      </c>
      <c r="B3914" t="s">
        <v>3003</v>
      </c>
      <c r="C3914" t="s">
        <v>3004</v>
      </c>
      <c r="D3914">
        <v>353</v>
      </c>
    </row>
    <row r="3915" spans="1:4" x14ac:dyDescent="0.25">
      <c r="A3915" s="1">
        <v>44203</v>
      </c>
      <c r="B3915" t="s">
        <v>79</v>
      </c>
      <c r="C3915" t="s">
        <v>3005</v>
      </c>
      <c r="D3915" s="2">
        <v>3377.5</v>
      </c>
    </row>
    <row r="3916" spans="1:4" x14ac:dyDescent="0.25">
      <c r="C3916" t="s">
        <v>3006</v>
      </c>
    </row>
    <row r="3917" spans="1:4" x14ac:dyDescent="0.25">
      <c r="C3917" t="s">
        <v>3007</v>
      </c>
    </row>
    <row r="3918" spans="1:4" x14ac:dyDescent="0.25">
      <c r="A3918" s="1">
        <v>44174</v>
      </c>
      <c r="B3918" t="s">
        <v>547</v>
      </c>
      <c r="C3918" t="s">
        <v>1245</v>
      </c>
      <c r="D3918">
        <v>478.23</v>
      </c>
    </row>
    <row r="3919" spans="1:4" x14ac:dyDescent="0.25">
      <c r="A3919" s="1">
        <v>44174</v>
      </c>
      <c r="B3919" t="s">
        <v>547</v>
      </c>
      <c r="C3919" t="s">
        <v>47</v>
      </c>
      <c r="D3919">
        <v>182.69</v>
      </c>
    </row>
    <row r="3920" spans="1:4" x14ac:dyDescent="0.25">
      <c r="A3920" s="1">
        <v>44174</v>
      </c>
      <c r="B3920" t="s">
        <v>547</v>
      </c>
      <c r="C3920" t="s">
        <v>325</v>
      </c>
      <c r="D3920">
        <v>378.8</v>
      </c>
    </row>
    <row r="3921" spans="1:4" x14ac:dyDescent="0.25">
      <c r="A3921" s="1">
        <v>44174</v>
      </c>
      <c r="B3921" t="s">
        <v>547</v>
      </c>
      <c r="C3921" t="s">
        <v>2216</v>
      </c>
      <c r="D3921">
        <v>96.98</v>
      </c>
    </row>
    <row r="3922" spans="1:4" x14ac:dyDescent="0.25">
      <c r="A3922" s="1">
        <v>44174</v>
      </c>
      <c r="B3922" t="s">
        <v>547</v>
      </c>
      <c r="C3922" t="s">
        <v>320</v>
      </c>
      <c r="D3922">
        <v>252.02</v>
      </c>
    </row>
    <row r="3923" spans="1:4" x14ac:dyDescent="0.25">
      <c r="C3923" t="s">
        <v>1022</v>
      </c>
    </row>
    <row r="3924" spans="1:4" x14ac:dyDescent="0.25">
      <c r="A3924" s="1">
        <v>44174</v>
      </c>
      <c r="B3924" t="s">
        <v>547</v>
      </c>
      <c r="C3924" t="s">
        <v>1351</v>
      </c>
      <c r="D3924">
        <v>24.7</v>
      </c>
    </row>
    <row r="3925" spans="1:4" x14ac:dyDescent="0.25">
      <c r="A3925" s="1">
        <v>44174</v>
      </c>
      <c r="B3925" t="s">
        <v>547</v>
      </c>
      <c r="C3925" t="s">
        <v>3008</v>
      </c>
      <c r="D3925">
        <v>100.62</v>
      </c>
    </row>
    <row r="3926" spans="1:4" x14ac:dyDescent="0.25">
      <c r="A3926" s="1">
        <v>44174</v>
      </c>
      <c r="B3926" t="s">
        <v>547</v>
      </c>
      <c r="C3926" t="s">
        <v>3008</v>
      </c>
      <c r="D3926">
        <v>117.68</v>
      </c>
    </row>
    <row r="3927" spans="1:4" x14ac:dyDescent="0.25">
      <c r="A3927" s="1">
        <v>44174</v>
      </c>
      <c r="B3927" t="s">
        <v>547</v>
      </c>
      <c r="C3927" t="s">
        <v>321</v>
      </c>
      <c r="D3927">
        <v>25.6</v>
      </c>
    </row>
    <row r="3928" spans="1:4" x14ac:dyDescent="0.25">
      <c r="A3928" s="1">
        <v>44174</v>
      </c>
      <c r="B3928" t="s">
        <v>547</v>
      </c>
      <c r="C3928" t="s">
        <v>320</v>
      </c>
      <c r="D3928">
        <v>38.130000000000003</v>
      </c>
    </row>
    <row r="3929" spans="1:4" x14ac:dyDescent="0.25">
      <c r="C3929" t="s">
        <v>3009</v>
      </c>
    </row>
    <row r="3930" spans="1:4" x14ac:dyDescent="0.25">
      <c r="A3930" s="1">
        <v>44174</v>
      </c>
      <c r="B3930" t="s">
        <v>547</v>
      </c>
      <c r="C3930" t="s">
        <v>325</v>
      </c>
      <c r="D3930">
        <v>247.15</v>
      </c>
    </row>
    <row r="3931" spans="1:4" x14ac:dyDescent="0.25">
      <c r="A3931" s="1">
        <v>44174</v>
      </c>
      <c r="B3931" t="s">
        <v>547</v>
      </c>
      <c r="C3931" t="s">
        <v>321</v>
      </c>
      <c r="D3931">
        <v>15.25</v>
      </c>
    </row>
    <row r="3932" spans="1:4" x14ac:dyDescent="0.25">
      <c r="A3932" s="1">
        <v>44174</v>
      </c>
      <c r="B3932" t="s">
        <v>547</v>
      </c>
      <c r="C3932" t="s">
        <v>3010</v>
      </c>
      <c r="D3932">
        <v>103.5</v>
      </c>
    </row>
    <row r="3933" spans="1:4" x14ac:dyDescent="0.25">
      <c r="A3933" s="1">
        <v>44174</v>
      </c>
      <c r="B3933" t="s">
        <v>547</v>
      </c>
      <c r="C3933" t="s">
        <v>3011</v>
      </c>
      <c r="D3933">
        <v>43.17</v>
      </c>
    </row>
    <row r="3934" spans="1:4" x14ac:dyDescent="0.25">
      <c r="C3934" t="s">
        <v>3012</v>
      </c>
    </row>
    <row r="3935" spans="1:4" x14ac:dyDescent="0.25">
      <c r="A3935" s="1">
        <v>44174</v>
      </c>
      <c r="B3935" t="s">
        <v>547</v>
      </c>
      <c r="C3935" t="s">
        <v>1335</v>
      </c>
      <c r="D3935">
        <v>97.62</v>
      </c>
    </row>
    <row r="3936" spans="1:4" x14ac:dyDescent="0.25">
      <c r="A3936" s="1">
        <v>44174</v>
      </c>
      <c r="B3936" t="s">
        <v>547</v>
      </c>
      <c r="C3936" t="s">
        <v>3013</v>
      </c>
      <c r="D3936">
        <v>49.47</v>
      </c>
    </row>
    <row r="3937" spans="1:4" x14ac:dyDescent="0.25">
      <c r="C3937" t="s">
        <v>3014</v>
      </c>
    </row>
    <row r="3938" spans="1:4" x14ac:dyDescent="0.25">
      <c r="A3938" s="1">
        <v>44174</v>
      </c>
      <c r="B3938" t="s">
        <v>547</v>
      </c>
      <c r="C3938" t="s">
        <v>3015</v>
      </c>
      <c r="D3938">
        <v>244.82</v>
      </c>
    </row>
    <row r="3939" spans="1:4" x14ac:dyDescent="0.25">
      <c r="A3939" s="1">
        <v>44174</v>
      </c>
      <c r="B3939" t="s">
        <v>547</v>
      </c>
      <c r="C3939" t="s">
        <v>3016</v>
      </c>
      <c r="D3939">
        <v>329.7</v>
      </c>
    </row>
    <row r="3940" spans="1:4" x14ac:dyDescent="0.25">
      <c r="A3940" s="1">
        <v>44174</v>
      </c>
      <c r="B3940" t="s">
        <v>547</v>
      </c>
      <c r="C3940" t="s">
        <v>52</v>
      </c>
      <c r="D3940">
        <v>200</v>
      </c>
    </row>
    <row r="3941" spans="1:4" x14ac:dyDescent="0.25">
      <c r="A3941" s="1">
        <v>44174</v>
      </c>
      <c r="B3941" t="s">
        <v>547</v>
      </c>
      <c r="C3941" t="s">
        <v>3008</v>
      </c>
      <c r="D3941">
        <v>341.54</v>
      </c>
    </row>
    <row r="3942" spans="1:4" x14ac:dyDescent="0.25">
      <c r="A3942" s="1">
        <v>44174</v>
      </c>
      <c r="B3942" t="s">
        <v>547</v>
      </c>
      <c r="C3942" t="s">
        <v>3017</v>
      </c>
      <c r="D3942">
        <v>24.77</v>
      </c>
    </row>
    <row r="3943" spans="1:4" x14ac:dyDescent="0.25">
      <c r="A3943" s="1">
        <v>44174</v>
      </c>
      <c r="B3943" t="s">
        <v>547</v>
      </c>
      <c r="C3943" t="s">
        <v>3018</v>
      </c>
      <c r="D3943">
        <v>25.82</v>
      </c>
    </row>
    <row r="3944" spans="1:4" x14ac:dyDescent="0.25">
      <c r="A3944" s="1">
        <v>44174</v>
      </c>
      <c r="B3944" t="s">
        <v>547</v>
      </c>
      <c r="C3944" t="s">
        <v>3011</v>
      </c>
      <c r="D3944">
        <v>44.78</v>
      </c>
    </row>
    <row r="3945" spans="1:4" x14ac:dyDescent="0.25">
      <c r="C3945" t="s">
        <v>3019</v>
      </c>
    </row>
    <row r="3946" spans="1:4" x14ac:dyDescent="0.25">
      <c r="A3946" s="1">
        <v>44174</v>
      </c>
      <c r="B3946" t="s">
        <v>547</v>
      </c>
      <c r="C3946" t="s">
        <v>3011</v>
      </c>
      <c r="D3946">
        <v>44.17</v>
      </c>
    </row>
    <row r="3947" spans="1:4" x14ac:dyDescent="0.25">
      <c r="C3947" t="s">
        <v>3020</v>
      </c>
    </row>
    <row r="3948" spans="1:4" x14ac:dyDescent="0.25">
      <c r="A3948" s="1">
        <v>44174</v>
      </c>
      <c r="B3948" t="s">
        <v>547</v>
      </c>
      <c r="C3948" t="s">
        <v>3013</v>
      </c>
      <c r="D3948">
        <v>46.93</v>
      </c>
    </row>
    <row r="3949" spans="1:4" x14ac:dyDescent="0.25">
      <c r="C3949" t="s">
        <v>3021</v>
      </c>
    </row>
    <row r="3950" spans="1:4" x14ac:dyDescent="0.25">
      <c r="A3950" s="1">
        <v>44174</v>
      </c>
      <c r="B3950" t="s">
        <v>547</v>
      </c>
      <c r="C3950" t="s">
        <v>3022</v>
      </c>
      <c r="D3950">
        <v>145.35</v>
      </c>
    </row>
    <row r="3951" spans="1:4" x14ac:dyDescent="0.25">
      <c r="C3951" t="s">
        <v>2333</v>
      </c>
    </row>
    <row r="3952" spans="1:4" x14ac:dyDescent="0.25">
      <c r="A3952" s="1">
        <v>44174</v>
      </c>
      <c r="B3952" t="s">
        <v>547</v>
      </c>
      <c r="C3952" t="s">
        <v>3023</v>
      </c>
      <c r="D3952">
        <v>47.86</v>
      </c>
    </row>
    <row r="3953" spans="1:4" x14ac:dyDescent="0.25">
      <c r="C3953" t="s">
        <v>3024</v>
      </c>
    </row>
    <row r="3954" spans="1:4" x14ac:dyDescent="0.25">
      <c r="A3954" s="1">
        <v>44174</v>
      </c>
      <c r="B3954" t="s">
        <v>547</v>
      </c>
      <c r="C3954" t="s">
        <v>3008</v>
      </c>
      <c r="D3954">
        <v>50.04</v>
      </c>
    </row>
    <row r="3955" spans="1:4" x14ac:dyDescent="0.25">
      <c r="A3955" s="1">
        <v>44174</v>
      </c>
      <c r="B3955" t="s">
        <v>547</v>
      </c>
      <c r="C3955" t="s">
        <v>3025</v>
      </c>
      <c r="D3955">
        <v>79</v>
      </c>
    </row>
    <row r="3956" spans="1:4" x14ac:dyDescent="0.25">
      <c r="A3956" s="1">
        <v>44174</v>
      </c>
      <c r="B3956" t="s">
        <v>547</v>
      </c>
      <c r="C3956" t="s">
        <v>3026</v>
      </c>
      <c r="D3956">
        <v>139.97</v>
      </c>
    </row>
    <row r="3957" spans="1:4" x14ac:dyDescent="0.25">
      <c r="A3957" s="1">
        <v>44174</v>
      </c>
      <c r="B3957" t="s">
        <v>547</v>
      </c>
      <c r="C3957" t="s">
        <v>3027</v>
      </c>
      <c r="D3957">
        <v>143.80000000000001</v>
      </c>
    </row>
    <row r="3958" spans="1:4" x14ac:dyDescent="0.25">
      <c r="C3958" t="s">
        <v>219</v>
      </c>
    </row>
    <row r="3959" spans="1:4" x14ac:dyDescent="0.25">
      <c r="A3959" s="1">
        <v>44174</v>
      </c>
      <c r="B3959" t="s">
        <v>547</v>
      </c>
      <c r="C3959" t="s">
        <v>3028</v>
      </c>
      <c r="D3959">
        <v>226.92</v>
      </c>
    </row>
    <row r="3960" spans="1:4" x14ac:dyDescent="0.25">
      <c r="A3960" s="1">
        <v>44174</v>
      </c>
      <c r="B3960" t="s">
        <v>547</v>
      </c>
      <c r="C3960" t="s">
        <v>219</v>
      </c>
      <c r="D3960">
        <v>140.38</v>
      </c>
    </row>
    <row r="3961" spans="1:4" x14ac:dyDescent="0.25">
      <c r="A3961" s="1">
        <v>44174</v>
      </c>
      <c r="B3961" t="s">
        <v>547</v>
      </c>
      <c r="C3961" t="s">
        <v>3011</v>
      </c>
      <c r="D3961">
        <v>49.37</v>
      </c>
    </row>
    <row r="3962" spans="1:4" x14ac:dyDescent="0.25">
      <c r="C3962" t="s">
        <v>3029</v>
      </c>
    </row>
    <row r="3963" spans="1:4" x14ac:dyDescent="0.25">
      <c r="A3963" s="1">
        <v>44174</v>
      </c>
      <c r="B3963" t="s">
        <v>547</v>
      </c>
      <c r="C3963" t="s">
        <v>3030</v>
      </c>
      <c r="D3963">
        <v>140.52000000000001</v>
      </c>
    </row>
    <row r="3964" spans="1:4" x14ac:dyDescent="0.25">
      <c r="A3964" s="1">
        <v>44174</v>
      </c>
      <c r="B3964" t="s">
        <v>547</v>
      </c>
      <c r="C3964" t="s">
        <v>3011</v>
      </c>
      <c r="D3964">
        <v>50.57</v>
      </c>
    </row>
    <row r="3965" spans="1:4" x14ac:dyDescent="0.25">
      <c r="C3965" t="s">
        <v>3031</v>
      </c>
    </row>
    <row r="3966" spans="1:4" x14ac:dyDescent="0.25">
      <c r="A3966" s="1">
        <v>44174</v>
      </c>
      <c r="B3966" t="s">
        <v>547</v>
      </c>
      <c r="C3966" t="s">
        <v>3013</v>
      </c>
      <c r="D3966">
        <v>52.77</v>
      </c>
    </row>
    <row r="3967" spans="1:4" x14ac:dyDescent="0.25">
      <c r="C3967" t="s">
        <v>3032</v>
      </c>
    </row>
    <row r="3968" spans="1:4" x14ac:dyDescent="0.25">
      <c r="A3968" s="1">
        <v>44174</v>
      </c>
      <c r="B3968" t="s">
        <v>547</v>
      </c>
      <c r="C3968" t="s">
        <v>3033</v>
      </c>
      <c r="D3968">
        <v>27.76</v>
      </c>
    </row>
    <row r="3969" spans="1:4" x14ac:dyDescent="0.25">
      <c r="A3969" s="1">
        <v>44174</v>
      </c>
      <c r="B3969" t="s">
        <v>547</v>
      </c>
      <c r="C3969" t="s">
        <v>320</v>
      </c>
      <c r="D3969">
        <v>149.84</v>
      </c>
    </row>
    <row r="3970" spans="1:4" x14ac:dyDescent="0.25">
      <c r="C3970" t="e">
        <f>- STEM LAB KOENIG</f>
        <v>#NAME?</v>
      </c>
    </row>
    <row r="3971" spans="1:4" x14ac:dyDescent="0.25">
      <c r="A3971" s="1">
        <v>44174</v>
      </c>
      <c r="B3971" t="s">
        <v>547</v>
      </c>
      <c r="C3971" t="s">
        <v>3034</v>
      </c>
      <c r="D3971">
        <v>148.66999999999999</v>
      </c>
    </row>
    <row r="3972" spans="1:4" x14ac:dyDescent="0.25">
      <c r="A3972" s="1">
        <v>44174</v>
      </c>
      <c r="B3972" t="s">
        <v>547</v>
      </c>
      <c r="C3972" t="s">
        <v>3008</v>
      </c>
      <c r="D3972">
        <v>48.42</v>
      </c>
    </row>
    <row r="3973" spans="1:4" x14ac:dyDescent="0.25">
      <c r="A3973" s="1">
        <v>44174</v>
      </c>
      <c r="B3973" t="s">
        <v>547</v>
      </c>
      <c r="C3973" t="s">
        <v>3035</v>
      </c>
      <c r="D3973">
        <v>39.85</v>
      </c>
    </row>
    <row r="3974" spans="1:4" x14ac:dyDescent="0.25">
      <c r="A3974" s="1">
        <v>44174</v>
      </c>
      <c r="B3974" t="s">
        <v>547</v>
      </c>
      <c r="C3974" t="s">
        <v>325</v>
      </c>
      <c r="D3974">
        <v>99.77</v>
      </c>
    </row>
    <row r="3975" spans="1:4" x14ac:dyDescent="0.25">
      <c r="A3975" s="1">
        <v>44174</v>
      </c>
      <c r="B3975" t="s">
        <v>547</v>
      </c>
      <c r="C3975" t="s">
        <v>1335</v>
      </c>
      <c r="D3975">
        <v>185.2</v>
      </c>
    </row>
    <row r="3976" spans="1:4" x14ac:dyDescent="0.25">
      <c r="A3976" s="1">
        <v>44174</v>
      </c>
      <c r="B3976" t="s">
        <v>547</v>
      </c>
      <c r="C3976" t="s">
        <v>2511</v>
      </c>
      <c r="D3976">
        <v>49.95</v>
      </c>
    </row>
    <row r="3977" spans="1:4" x14ac:dyDescent="0.25">
      <c r="C3977" t="s">
        <v>3036</v>
      </c>
    </row>
    <row r="3978" spans="1:4" x14ac:dyDescent="0.25">
      <c r="A3978" s="1">
        <v>44174</v>
      </c>
      <c r="B3978" t="s">
        <v>547</v>
      </c>
      <c r="C3978" t="s">
        <v>1919</v>
      </c>
      <c r="D3978">
        <v>192.48</v>
      </c>
    </row>
    <row r="3979" spans="1:4" x14ac:dyDescent="0.25">
      <c r="C3979" t="s">
        <v>3037</v>
      </c>
    </row>
    <row r="3980" spans="1:4" x14ac:dyDescent="0.25">
      <c r="A3980" s="1">
        <v>44174</v>
      </c>
      <c r="B3980" t="s">
        <v>547</v>
      </c>
      <c r="C3980" t="s">
        <v>1335</v>
      </c>
      <c r="D3980">
        <v>150</v>
      </c>
    </row>
    <row r="3981" spans="1:4" x14ac:dyDescent="0.25">
      <c r="A3981" s="1">
        <v>44174</v>
      </c>
      <c r="B3981" t="s">
        <v>547</v>
      </c>
      <c r="C3981" t="s">
        <v>3038</v>
      </c>
      <c r="D3981">
        <v>184.22</v>
      </c>
    </row>
    <row r="3982" spans="1:4" x14ac:dyDescent="0.25">
      <c r="A3982" s="1">
        <v>44174</v>
      </c>
      <c r="B3982" t="s">
        <v>547</v>
      </c>
      <c r="C3982" t="s">
        <v>2325</v>
      </c>
      <c r="D3982">
        <v>61.35</v>
      </c>
    </row>
    <row r="3983" spans="1:4" x14ac:dyDescent="0.25">
      <c r="C3983" t="s">
        <v>3039</v>
      </c>
    </row>
    <row r="3984" spans="1:4" x14ac:dyDescent="0.25">
      <c r="A3984" s="1">
        <v>44174</v>
      </c>
      <c r="B3984" t="s">
        <v>547</v>
      </c>
      <c r="C3984" t="s">
        <v>2325</v>
      </c>
      <c r="D3984">
        <v>60.28</v>
      </c>
    </row>
    <row r="3985" spans="1:4" x14ac:dyDescent="0.25">
      <c r="C3985" t="s">
        <v>3040</v>
      </c>
    </row>
    <row r="3986" spans="1:4" x14ac:dyDescent="0.25">
      <c r="A3986" s="1">
        <v>44174</v>
      </c>
      <c r="B3986" t="s">
        <v>547</v>
      </c>
      <c r="C3986" t="s">
        <v>3041</v>
      </c>
      <c r="D3986">
        <v>51.3</v>
      </c>
    </row>
    <row r="3987" spans="1:4" x14ac:dyDescent="0.25">
      <c r="C3987" t="s">
        <v>3031</v>
      </c>
    </row>
    <row r="3988" spans="1:4" x14ac:dyDescent="0.25">
      <c r="A3988" s="1">
        <v>44207</v>
      </c>
      <c r="B3988" t="s">
        <v>117</v>
      </c>
      <c r="C3988" t="s">
        <v>3042</v>
      </c>
      <c r="D3988" s="2">
        <v>5184</v>
      </c>
    </row>
    <row r="3989" spans="1:4" x14ac:dyDescent="0.25">
      <c r="C3989" t="s">
        <v>3043</v>
      </c>
    </row>
    <row r="3990" spans="1:4" x14ac:dyDescent="0.25">
      <c r="A3990" s="1">
        <v>44207</v>
      </c>
      <c r="B3990" t="s">
        <v>119</v>
      </c>
      <c r="C3990" t="s">
        <v>183</v>
      </c>
      <c r="D3990">
        <v>9.5</v>
      </c>
    </row>
    <row r="3991" spans="1:4" x14ac:dyDescent="0.25">
      <c r="C3991" t="s">
        <v>3044</v>
      </c>
    </row>
    <row r="3992" spans="1:4" x14ac:dyDescent="0.25">
      <c r="A3992" s="1">
        <v>44207</v>
      </c>
      <c r="B3992" t="s">
        <v>119</v>
      </c>
      <c r="C3992" t="s">
        <v>183</v>
      </c>
      <c r="D3992">
        <v>33.47</v>
      </c>
    </row>
    <row r="3993" spans="1:4" x14ac:dyDescent="0.25">
      <c r="C3993" t="s">
        <v>3045</v>
      </c>
    </row>
    <row r="3994" spans="1:4" x14ac:dyDescent="0.25">
      <c r="A3994" s="1">
        <v>44207</v>
      </c>
      <c r="B3994" t="s">
        <v>1410</v>
      </c>
      <c r="C3994" t="s">
        <v>3046</v>
      </c>
      <c r="D3994">
        <v>40</v>
      </c>
    </row>
    <row r="3995" spans="1:4" x14ac:dyDescent="0.25">
      <c r="A3995" s="1">
        <v>44207</v>
      </c>
      <c r="B3995" t="s">
        <v>1410</v>
      </c>
      <c r="C3995" t="s">
        <v>3047</v>
      </c>
      <c r="D3995">
        <v>200</v>
      </c>
    </row>
    <row r="3996" spans="1:4" x14ac:dyDescent="0.25">
      <c r="A3996" s="1">
        <v>44207</v>
      </c>
      <c r="B3996" t="s">
        <v>194</v>
      </c>
      <c r="C3996" t="s">
        <v>3048</v>
      </c>
      <c r="D3996">
        <v>735</v>
      </c>
    </row>
    <row r="3997" spans="1:4" x14ac:dyDescent="0.25">
      <c r="A3997" s="1">
        <v>44207</v>
      </c>
      <c r="B3997" t="s">
        <v>2895</v>
      </c>
      <c r="C3997" t="s">
        <v>325</v>
      </c>
      <c r="D3997" s="2">
        <v>1225.5</v>
      </c>
    </row>
    <row r="3998" spans="1:4" x14ac:dyDescent="0.25">
      <c r="A3998" s="1">
        <v>44207</v>
      </c>
      <c r="B3998" t="s">
        <v>31</v>
      </c>
      <c r="C3998" t="s">
        <v>3049</v>
      </c>
      <c r="D3998" s="2">
        <v>3172.71</v>
      </c>
    </row>
    <row r="3999" spans="1:4" x14ac:dyDescent="0.25">
      <c r="C3999" t="s">
        <v>3050</v>
      </c>
    </row>
    <row r="4000" spans="1:4" x14ac:dyDescent="0.25">
      <c r="C4000" t="s">
        <v>3051</v>
      </c>
    </row>
    <row r="4001" spans="1:4" x14ac:dyDescent="0.25">
      <c r="C4001" t="s">
        <v>3052</v>
      </c>
    </row>
    <row r="4002" spans="1:4" x14ac:dyDescent="0.25">
      <c r="A4002" s="1">
        <v>44207</v>
      </c>
      <c r="B4002" t="s">
        <v>31</v>
      </c>
      <c r="C4002" t="s">
        <v>322</v>
      </c>
      <c r="D4002">
        <v>827</v>
      </c>
    </row>
    <row r="4003" spans="1:4" x14ac:dyDescent="0.25">
      <c r="A4003" s="1">
        <v>44207</v>
      </c>
      <c r="B4003" t="s">
        <v>31</v>
      </c>
      <c r="C4003" t="s">
        <v>322</v>
      </c>
      <c r="D4003">
        <v>153</v>
      </c>
    </row>
    <row r="4004" spans="1:4" x14ac:dyDescent="0.25">
      <c r="A4004" s="1">
        <v>44207</v>
      </c>
      <c r="B4004" t="s">
        <v>649</v>
      </c>
      <c r="C4004" t="s">
        <v>3053</v>
      </c>
      <c r="D4004">
        <v>184.29</v>
      </c>
    </row>
    <row r="4005" spans="1:4" x14ac:dyDescent="0.25">
      <c r="C4005" t="s">
        <v>3054</v>
      </c>
    </row>
    <row r="4006" spans="1:4" x14ac:dyDescent="0.25">
      <c r="C4006" t="s">
        <v>3055</v>
      </c>
    </row>
    <row r="4007" spans="1:4" x14ac:dyDescent="0.25">
      <c r="A4007" s="1">
        <v>44207</v>
      </c>
      <c r="B4007" t="s">
        <v>1138</v>
      </c>
      <c r="C4007" t="s">
        <v>3056</v>
      </c>
      <c r="D4007">
        <v>408.5</v>
      </c>
    </row>
    <row r="4008" spans="1:4" x14ac:dyDescent="0.25">
      <c r="C4008" t="s">
        <v>3057</v>
      </c>
    </row>
    <row r="4009" spans="1:4" x14ac:dyDescent="0.25">
      <c r="C4009" s="1">
        <v>44203</v>
      </c>
    </row>
    <row r="4010" spans="1:4" x14ac:dyDescent="0.25">
      <c r="A4010" s="1">
        <v>44207</v>
      </c>
      <c r="B4010" t="s">
        <v>986</v>
      </c>
      <c r="C4010" t="s">
        <v>47</v>
      </c>
      <c r="D4010">
        <v>14.69</v>
      </c>
    </row>
    <row r="4011" spans="1:4" x14ac:dyDescent="0.25">
      <c r="A4011" s="1">
        <v>44207</v>
      </c>
      <c r="B4011" t="s">
        <v>241</v>
      </c>
      <c r="C4011" t="s">
        <v>3058</v>
      </c>
      <c r="D4011">
        <v>118.75</v>
      </c>
    </row>
    <row r="4012" spans="1:4" x14ac:dyDescent="0.25">
      <c r="C4012">
        <v>2020</v>
      </c>
    </row>
    <row r="4013" spans="1:4" x14ac:dyDescent="0.25">
      <c r="A4013" s="1">
        <v>44207</v>
      </c>
      <c r="B4013" t="s">
        <v>2118</v>
      </c>
      <c r="C4013" t="s">
        <v>3059</v>
      </c>
      <c r="D4013" s="2">
        <v>5130</v>
      </c>
    </row>
    <row r="4014" spans="1:4" x14ac:dyDescent="0.25">
      <c r="A4014" s="1">
        <v>44207</v>
      </c>
      <c r="B4014" t="s">
        <v>1170</v>
      </c>
      <c r="C4014" t="s">
        <v>3060</v>
      </c>
      <c r="D4014" s="2">
        <v>1500</v>
      </c>
    </row>
    <row r="4015" spans="1:4" x14ac:dyDescent="0.25">
      <c r="A4015" s="1">
        <v>44207</v>
      </c>
      <c r="B4015" t="s">
        <v>1170</v>
      </c>
      <c r="C4015" t="s">
        <v>3061</v>
      </c>
      <c r="D4015">
        <v>450</v>
      </c>
    </row>
    <row r="4016" spans="1:4" x14ac:dyDescent="0.25">
      <c r="C4016" t="s">
        <v>3062</v>
      </c>
    </row>
    <row r="4017" spans="1:4" x14ac:dyDescent="0.25">
      <c r="A4017" s="1">
        <v>44207</v>
      </c>
      <c r="B4017" t="s">
        <v>805</v>
      </c>
      <c r="C4017" t="s">
        <v>3063</v>
      </c>
      <c r="D4017">
        <v>114.59</v>
      </c>
    </row>
    <row r="4018" spans="1:4" x14ac:dyDescent="0.25">
      <c r="A4018" s="1">
        <v>44207</v>
      </c>
      <c r="B4018" t="s">
        <v>805</v>
      </c>
      <c r="C4018" t="s">
        <v>3063</v>
      </c>
      <c r="D4018">
        <v>242.16</v>
      </c>
    </row>
    <row r="4019" spans="1:4" x14ac:dyDescent="0.25">
      <c r="A4019" s="1">
        <v>44207</v>
      </c>
      <c r="B4019" t="s">
        <v>1178</v>
      </c>
      <c r="C4019" t="s">
        <v>1299</v>
      </c>
      <c r="D4019">
        <v>5.7</v>
      </c>
    </row>
    <row r="4020" spans="1:4" x14ac:dyDescent="0.25">
      <c r="A4020" s="1">
        <v>44207</v>
      </c>
      <c r="B4020" t="s">
        <v>167</v>
      </c>
      <c r="C4020" t="s">
        <v>70</v>
      </c>
      <c r="D4020">
        <v>85.41</v>
      </c>
    </row>
    <row r="4021" spans="1:4" x14ac:dyDescent="0.25">
      <c r="A4021" s="1">
        <v>44207</v>
      </c>
      <c r="B4021" t="s">
        <v>79</v>
      </c>
      <c r="C4021" t="s">
        <v>3064</v>
      </c>
      <c r="D4021">
        <v>122.5</v>
      </c>
    </row>
    <row r="4022" spans="1:4" x14ac:dyDescent="0.25">
      <c r="C4022" t="s">
        <v>3065</v>
      </c>
    </row>
    <row r="4023" spans="1:4" x14ac:dyDescent="0.25">
      <c r="C4023" t="s">
        <v>3066</v>
      </c>
    </row>
    <row r="4024" spans="1:4" x14ac:dyDescent="0.25">
      <c r="A4024" s="1">
        <v>44207</v>
      </c>
      <c r="B4024" t="s">
        <v>295</v>
      </c>
      <c r="C4024" t="s">
        <v>3067</v>
      </c>
      <c r="D4024">
        <v>429.85</v>
      </c>
    </row>
    <row r="4025" spans="1:4" x14ac:dyDescent="0.25">
      <c r="A4025" s="1">
        <v>44207</v>
      </c>
      <c r="B4025" t="s">
        <v>699</v>
      </c>
      <c r="C4025" t="s">
        <v>517</v>
      </c>
      <c r="D4025">
        <v>777.4</v>
      </c>
    </row>
    <row r="4026" spans="1:4" x14ac:dyDescent="0.25">
      <c r="A4026" s="1">
        <v>44207</v>
      </c>
      <c r="B4026" t="s">
        <v>447</v>
      </c>
      <c r="C4026" t="s">
        <v>3068</v>
      </c>
      <c r="D4026" s="2">
        <v>8776.66</v>
      </c>
    </row>
    <row r="4027" spans="1:4" x14ac:dyDescent="0.25">
      <c r="A4027" s="1">
        <v>44207</v>
      </c>
      <c r="B4027" t="s">
        <v>583</v>
      </c>
      <c r="C4027" t="s">
        <v>3069</v>
      </c>
      <c r="D4027">
        <v>35</v>
      </c>
    </row>
    <row r="4028" spans="1:4" x14ac:dyDescent="0.25">
      <c r="C4028" s="5">
        <v>44136</v>
      </c>
    </row>
    <row r="4029" spans="1:4" x14ac:dyDescent="0.25">
      <c r="A4029" s="1">
        <v>44207</v>
      </c>
      <c r="B4029" t="s">
        <v>483</v>
      </c>
      <c r="C4029" t="s">
        <v>3070</v>
      </c>
      <c r="D4029">
        <v>175</v>
      </c>
    </row>
    <row r="4030" spans="1:4" x14ac:dyDescent="0.25">
      <c r="C4030" s="3">
        <v>44286</v>
      </c>
    </row>
    <row r="4031" spans="1:4" x14ac:dyDescent="0.25">
      <c r="A4031" s="1">
        <v>44207</v>
      </c>
      <c r="B4031" t="s">
        <v>830</v>
      </c>
      <c r="C4031" t="s">
        <v>3071</v>
      </c>
      <c r="D4031" s="2">
        <v>1600</v>
      </c>
    </row>
    <row r="4032" spans="1:4" x14ac:dyDescent="0.25">
      <c r="C4032" t="s">
        <v>3072</v>
      </c>
    </row>
    <row r="4033" spans="1:4" x14ac:dyDescent="0.25">
      <c r="A4033" s="1">
        <v>44209</v>
      </c>
      <c r="B4033" t="s">
        <v>528</v>
      </c>
      <c r="C4033" t="s">
        <v>70</v>
      </c>
      <c r="D4033" s="2">
        <v>2008</v>
      </c>
    </row>
    <row r="4034" spans="1:4" x14ac:dyDescent="0.25">
      <c r="A4034" s="1">
        <v>44209</v>
      </c>
      <c r="B4034" t="s">
        <v>528</v>
      </c>
      <c r="C4034" t="s">
        <v>47</v>
      </c>
      <c r="D4034" s="2">
        <v>3816</v>
      </c>
    </row>
    <row r="4035" spans="1:4" x14ac:dyDescent="0.25">
      <c r="A4035" s="1">
        <v>44209</v>
      </c>
      <c r="B4035" t="s">
        <v>121</v>
      </c>
      <c r="C4035" t="s">
        <v>70</v>
      </c>
      <c r="D4035">
        <v>150.29</v>
      </c>
    </row>
    <row r="4036" spans="1:4" x14ac:dyDescent="0.25">
      <c r="A4036" s="1">
        <v>44209</v>
      </c>
      <c r="B4036" t="s">
        <v>197</v>
      </c>
      <c r="C4036" t="s">
        <v>1703</v>
      </c>
      <c r="D4036">
        <v>15</v>
      </c>
    </row>
    <row r="4037" spans="1:4" x14ac:dyDescent="0.25">
      <c r="A4037" s="1">
        <v>44209</v>
      </c>
      <c r="B4037" t="s">
        <v>1116</v>
      </c>
      <c r="C4037" t="s">
        <v>3073</v>
      </c>
      <c r="D4037">
        <v>791.29</v>
      </c>
    </row>
    <row r="4038" spans="1:4" x14ac:dyDescent="0.25">
      <c r="A4038" s="1">
        <v>44209</v>
      </c>
      <c r="B4038" t="s">
        <v>11</v>
      </c>
      <c r="C4038" t="s">
        <v>3074</v>
      </c>
      <c r="D4038">
        <v>62.5</v>
      </c>
    </row>
    <row r="4039" spans="1:4" x14ac:dyDescent="0.25">
      <c r="A4039" s="1">
        <v>44209</v>
      </c>
      <c r="B4039" t="s">
        <v>11</v>
      </c>
      <c r="C4039" t="s">
        <v>3074</v>
      </c>
      <c r="D4039">
        <v>125</v>
      </c>
    </row>
    <row r="4040" spans="1:4" x14ac:dyDescent="0.25">
      <c r="A4040" s="1">
        <v>44209</v>
      </c>
      <c r="B4040" t="s">
        <v>11</v>
      </c>
      <c r="C4040" t="s">
        <v>3074</v>
      </c>
      <c r="D4040">
        <v>321</v>
      </c>
    </row>
    <row r="4041" spans="1:4" x14ac:dyDescent="0.25">
      <c r="A4041" s="1">
        <v>44209</v>
      </c>
      <c r="B4041" t="s">
        <v>11</v>
      </c>
      <c r="C4041" t="s">
        <v>3074</v>
      </c>
      <c r="D4041">
        <v>31.25</v>
      </c>
    </row>
    <row r="4042" spans="1:4" x14ac:dyDescent="0.25">
      <c r="A4042" s="1">
        <v>44209</v>
      </c>
      <c r="B4042" t="s">
        <v>740</v>
      </c>
      <c r="C4042" t="s">
        <v>107</v>
      </c>
      <c r="D4042" s="2">
        <v>2730</v>
      </c>
    </row>
    <row r="4043" spans="1:4" x14ac:dyDescent="0.25">
      <c r="A4043" s="1">
        <v>44209</v>
      </c>
      <c r="B4043" t="s">
        <v>740</v>
      </c>
      <c r="C4043" t="s">
        <v>741</v>
      </c>
      <c r="D4043">
        <v>264.5</v>
      </c>
    </row>
    <row r="4044" spans="1:4" x14ac:dyDescent="0.25">
      <c r="A4044" s="1">
        <v>44209</v>
      </c>
      <c r="B4044" t="s">
        <v>740</v>
      </c>
      <c r="C4044" t="s">
        <v>741</v>
      </c>
      <c r="D4044">
        <v>231</v>
      </c>
    </row>
    <row r="4045" spans="1:4" x14ac:dyDescent="0.25">
      <c r="A4045" s="1">
        <v>44209</v>
      </c>
      <c r="B4045" t="s">
        <v>123</v>
      </c>
      <c r="C4045" t="s">
        <v>47</v>
      </c>
      <c r="D4045">
        <v>426.42</v>
      </c>
    </row>
    <row r="4046" spans="1:4" x14ac:dyDescent="0.25">
      <c r="A4046" s="1">
        <v>44209</v>
      </c>
      <c r="B4046" t="s">
        <v>123</v>
      </c>
      <c r="C4046" t="s">
        <v>47</v>
      </c>
      <c r="D4046">
        <v>34.5</v>
      </c>
    </row>
    <row r="4047" spans="1:4" x14ac:dyDescent="0.25">
      <c r="A4047" s="1">
        <v>44209</v>
      </c>
      <c r="B4047" t="s">
        <v>124</v>
      </c>
      <c r="C4047" t="s">
        <v>47</v>
      </c>
      <c r="D4047">
        <v>232.03</v>
      </c>
    </row>
    <row r="4048" spans="1:4" x14ac:dyDescent="0.25">
      <c r="A4048" s="1">
        <v>44209</v>
      </c>
      <c r="B4048" t="s">
        <v>124</v>
      </c>
      <c r="C4048" t="s">
        <v>1008</v>
      </c>
      <c r="D4048">
        <v>178.74</v>
      </c>
    </row>
    <row r="4049" spans="1:4" x14ac:dyDescent="0.25">
      <c r="A4049" s="1">
        <v>44209</v>
      </c>
      <c r="B4049" t="s">
        <v>3075</v>
      </c>
      <c r="C4049" t="s">
        <v>3076</v>
      </c>
      <c r="D4049" s="2">
        <v>2071.2600000000002</v>
      </c>
    </row>
    <row r="4050" spans="1:4" x14ac:dyDescent="0.25">
      <c r="C4050" t="s">
        <v>3077</v>
      </c>
    </row>
    <row r="4051" spans="1:4" x14ac:dyDescent="0.25">
      <c r="A4051" s="1">
        <v>44209</v>
      </c>
      <c r="B4051" t="s">
        <v>125</v>
      </c>
      <c r="C4051" t="s">
        <v>3078</v>
      </c>
      <c r="D4051" s="2">
        <v>4025.56</v>
      </c>
    </row>
    <row r="4052" spans="1:4" x14ac:dyDescent="0.25">
      <c r="C4052" t="s">
        <v>1125</v>
      </c>
    </row>
    <row r="4053" spans="1:4" x14ac:dyDescent="0.25">
      <c r="C4053" t="s">
        <v>1126</v>
      </c>
    </row>
    <row r="4054" spans="1:4" x14ac:dyDescent="0.25">
      <c r="C4054" t="s">
        <v>1127</v>
      </c>
    </row>
    <row r="4055" spans="1:4" x14ac:dyDescent="0.25">
      <c r="A4055" s="1">
        <v>44209</v>
      </c>
      <c r="B4055" t="s">
        <v>125</v>
      </c>
      <c r="C4055" t="s">
        <v>3079</v>
      </c>
      <c r="D4055">
        <v>520.15</v>
      </c>
    </row>
    <row r="4056" spans="1:4" x14ac:dyDescent="0.25">
      <c r="C4056" t="s">
        <v>3080</v>
      </c>
    </row>
    <row r="4057" spans="1:4" x14ac:dyDescent="0.25">
      <c r="A4057" s="1">
        <v>44209</v>
      </c>
      <c r="B4057" t="s">
        <v>3081</v>
      </c>
      <c r="C4057" t="s">
        <v>3082</v>
      </c>
      <c r="D4057">
        <v>118.33</v>
      </c>
    </row>
    <row r="4058" spans="1:4" x14ac:dyDescent="0.25">
      <c r="C4058" t="s">
        <v>3083</v>
      </c>
    </row>
    <row r="4059" spans="1:4" x14ac:dyDescent="0.25">
      <c r="A4059" s="1">
        <v>44209</v>
      </c>
      <c r="B4059" t="s">
        <v>1716</v>
      </c>
      <c r="C4059" t="s">
        <v>47</v>
      </c>
      <c r="D4059">
        <v>89.24</v>
      </c>
    </row>
    <row r="4060" spans="1:4" x14ac:dyDescent="0.25">
      <c r="A4060" s="1">
        <v>44209</v>
      </c>
      <c r="B4060" t="s">
        <v>3084</v>
      </c>
      <c r="C4060" t="s">
        <v>3085</v>
      </c>
      <c r="D4060">
        <v>900</v>
      </c>
    </row>
    <row r="4061" spans="1:4" x14ac:dyDescent="0.25">
      <c r="A4061" s="1">
        <v>44209</v>
      </c>
      <c r="B4061" t="s">
        <v>131</v>
      </c>
      <c r="C4061" t="s">
        <v>47</v>
      </c>
      <c r="D4061">
        <v>500</v>
      </c>
    </row>
    <row r="4062" spans="1:4" x14ac:dyDescent="0.25">
      <c r="A4062" s="1">
        <v>44209</v>
      </c>
      <c r="B4062" t="s">
        <v>131</v>
      </c>
      <c r="C4062" t="s">
        <v>47</v>
      </c>
      <c r="D4062">
        <v>730.75</v>
      </c>
    </row>
    <row r="4063" spans="1:4" x14ac:dyDescent="0.25">
      <c r="A4063" s="1">
        <v>44209</v>
      </c>
      <c r="B4063" t="s">
        <v>142</v>
      </c>
      <c r="C4063" t="s">
        <v>47</v>
      </c>
      <c r="D4063" s="2">
        <v>16616.77</v>
      </c>
    </row>
    <row r="4064" spans="1:4" x14ac:dyDescent="0.25">
      <c r="A4064" s="1">
        <v>44209</v>
      </c>
      <c r="B4064" t="s">
        <v>3086</v>
      </c>
      <c r="C4064" t="s">
        <v>3087</v>
      </c>
      <c r="D4064">
        <v>104.4</v>
      </c>
    </row>
    <row r="4065" spans="1:4" x14ac:dyDescent="0.25">
      <c r="A4065" s="1">
        <v>44209</v>
      </c>
      <c r="B4065" t="s">
        <v>143</v>
      </c>
      <c r="C4065" t="s">
        <v>2076</v>
      </c>
      <c r="D4065">
        <v>106.71</v>
      </c>
    </row>
    <row r="4066" spans="1:4" x14ac:dyDescent="0.25">
      <c r="A4066" s="1">
        <v>44209</v>
      </c>
      <c r="B4066" t="s">
        <v>143</v>
      </c>
      <c r="C4066" t="s">
        <v>47</v>
      </c>
      <c r="D4066">
        <v>100</v>
      </c>
    </row>
    <row r="4067" spans="1:4" x14ac:dyDescent="0.25">
      <c r="A4067" s="1">
        <v>44209</v>
      </c>
      <c r="B4067" t="s">
        <v>144</v>
      </c>
      <c r="C4067" t="s">
        <v>47</v>
      </c>
      <c r="D4067">
        <v>679.16</v>
      </c>
    </row>
    <row r="4068" spans="1:4" x14ac:dyDescent="0.25">
      <c r="A4068" s="1">
        <v>44209</v>
      </c>
      <c r="B4068" t="s">
        <v>144</v>
      </c>
      <c r="C4068" t="s">
        <v>47</v>
      </c>
      <c r="D4068">
        <v>12.76</v>
      </c>
    </row>
    <row r="4069" spans="1:4" x14ac:dyDescent="0.25">
      <c r="A4069" s="1">
        <v>44209</v>
      </c>
      <c r="B4069" t="s">
        <v>144</v>
      </c>
      <c r="C4069" t="s">
        <v>3088</v>
      </c>
      <c r="D4069">
        <v>317.10000000000002</v>
      </c>
    </row>
    <row r="4070" spans="1:4" x14ac:dyDescent="0.25">
      <c r="C4070" t="s">
        <v>3089</v>
      </c>
    </row>
    <row r="4071" spans="1:4" x14ac:dyDescent="0.25">
      <c r="C4071" t="s">
        <v>3090</v>
      </c>
    </row>
    <row r="4072" spans="1:4" x14ac:dyDescent="0.25">
      <c r="A4072" s="1">
        <v>44209</v>
      </c>
      <c r="B4072" t="s">
        <v>2960</v>
      </c>
      <c r="C4072" t="s">
        <v>70</v>
      </c>
      <c r="D4072">
        <v>445</v>
      </c>
    </row>
    <row r="4073" spans="1:4" x14ac:dyDescent="0.25">
      <c r="A4073" s="1">
        <v>44209</v>
      </c>
      <c r="B4073" t="s">
        <v>2960</v>
      </c>
      <c r="C4073" t="s">
        <v>3091</v>
      </c>
      <c r="D4073">
        <v>395</v>
      </c>
    </row>
    <row r="4074" spans="1:4" x14ac:dyDescent="0.25">
      <c r="A4074" s="1">
        <v>44209</v>
      </c>
      <c r="B4074" t="s">
        <v>3092</v>
      </c>
      <c r="C4074" t="s">
        <v>280</v>
      </c>
      <c r="D4074">
        <v>105.59</v>
      </c>
    </row>
    <row r="4075" spans="1:4" x14ac:dyDescent="0.25">
      <c r="A4075" s="1">
        <v>44209</v>
      </c>
      <c r="B4075" t="s">
        <v>223</v>
      </c>
      <c r="C4075" t="s">
        <v>3093</v>
      </c>
      <c r="D4075">
        <v>200</v>
      </c>
    </row>
    <row r="4076" spans="1:4" x14ac:dyDescent="0.25">
      <c r="A4076" s="1">
        <v>44209</v>
      </c>
      <c r="B4076" t="s">
        <v>3094</v>
      </c>
      <c r="C4076" t="s">
        <v>3095</v>
      </c>
      <c r="D4076">
        <v>154.68</v>
      </c>
    </row>
    <row r="4077" spans="1:4" x14ac:dyDescent="0.25">
      <c r="A4077" s="1">
        <v>44209</v>
      </c>
      <c r="B4077" t="s">
        <v>2087</v>
      </c>
      <c r="C4077" t="s">
        <v>3096</v>
      </c>
      <c r="D4077">
        <v>174.35</v>
      </c>
    </row>
    <row r="4078" spans="1:4" x14ac:dyDescent="0.25">
      <c r="A4078" s="1">
        <v>44209</v>
      </c>
      <c r="B4078" t="s">
        <v>2087</v>
      </c>
      <c r="C4078" t="s">
        <v>3097</v>
      </c>
      <c r="D4078">
        <v>78.099999999999994</v>
      </c>
    </row>
    <row r="4079" spans="1:4" x14ac:dyDescent="0.25">
      <c r="A4079" s="1">
        <v>44209</v>
      </c>
      <c r="B4079" t="s">
        <v>2087</v>
      </c>
      <c r="C4079" t="s">
        <v>3098</v>
      </c>
      <c r="D4079">
        <v>368</v>
      </c>
    </row>
    <row r="4080" spans="1:4" x14ac:dyDescent="0.25">
      <c r="C4080" t="s">
        <v>3099</v>
      </c>
    </row>
    <row r="4081" spans="1:4" x14ac:dyDescent="0.25">
      <c r="A4081" s="1">
        <v>44209</v>
      </c>
      <c r="B4081" t="s">
        <v>147</v>
      </c>
      <c r="C4081" t="s">
        <v>47</v>
      </c>
      <c r="D4081">
        <v>312.02</v>
      </c>
    </row>
    <row r="4082" spans="1:4" x14ac:dyDescent="0.25">
      <c r="A4082" s="1">
        <v>44209</v>
      </c>
      <c r="B4082" t="s">
        <v>233</v>
      </c>
      <c r="C4082" t="s">
        <v>3100</v>
      </c>
      <c r="D4082">
        <v>375</v>
      </c>
    </row>
    <row r="4083" spans="1:4" x14ac:dyDescent="0.25">
      <c r="C4083" t="s">
        <v>3101</v>
      </c>
    </row>
    <row r="4084" spans="1:4" x14ac:dyDescent="0.25">
      <c r="C4084" t="s">
        <v>3102</v>
      </c>
    </row>
    <row r="4085" spans="1:4" x14ac:dyDescent="0.25">
      <c r="A4085" s="1">
        <v>44209</v>
      </c>
      <c r="B4085" t="s">
        <v>233</v>
      </c>
      <c r="C4085" t="s">
        <v>3100</v>
      </c>
      <c r="D4085">
        <v>60</v>
      </c>
    </row>
    <row r="4086" spans="1:4" x14ac:dyDescent="0.25">
      <c r="C4086" t="s">
        <v>3101</v>
      </c>
    </row>
    <row r="4087" spans="1:4" x14ac:dyDescent="0.25">
      <c r="C4087" t="s">
        <v>3102</v>
      </c>
    </row>
    <row r="4088" spans="1:4" x14ac:dyDescent="0.25">
      <c r="A4088" s="1">
        <v>44209</v>
      </c>
      <c r="B4088" t="s">
        <v>2901</v>
      </c>
      <c r="C4088" t="s">
        <v>251</v>
      </c>
      <c r="D4088">
        <v>15</v>
      </c>
    </row>
    <row r="4089" spans="1:4" x14ac:dyDescent="0.25">
      <c r="A4089" s="1">
        <v>44209</v>
      </c>
      <c r="B4089" t="s">
        <v>2901</v>
      </c>
      <c r="C4089" t="s">
        <v>214</v>
      </c>
      <c r="D4089">
        <v>15</v>
      </c>
    </row>
    <row r="4090" spans="1:4" x14ac:dyDescent="0.25">
      <c r="A4090" s="1">
        <v>44209</v>
      </c>
      <c r="B4090" t="s">
        <v>148</v>
      </c>
      <c r="C4090" t="s">
        <v>47</v>
      </c>
      <c r="D4090">
        <v>32.08</v>
      </c>
    </row>
    <row r="4091" spans="1:4" x14ac:dyDescent="0.25">
      <c r="A4091" s="1">
        <v>44209</v>
      </c>
      <c r="B4091" t="s">
        <v>1266</v>
      </c>
      <c r="C4091" t="s">
        <v>3103</v>
      </c>
      <c r="D4091">
        <v>444.9</v>
      </c>
    </row>
    <row r="4092" spans="1:4" x14ac:dyDescent="0.25">
      <c r="C4092" t="s">
        <v>3104</v>
      </c>
    </row>
    <row r="4093" spans="1:4" x14ac:dyDescent="0.25">
      <c r="C4093" t="s">
        <v>3105</v>
      </c>
    </row>
    <row r="4094" spans="1:4" x14ac:dyDescent="0.25">
      <c r="C4094" t="s">
        <v>3106</v>
      </c>
    </row>
    <row r="4095" spans="1:4" x14ac:dyDescent="0.25">
      <c r="C4095" t="s">
        <v>3107</v>
      </c>
    </row>
    <row r="4096" spans="1:4" x14ac:dyDescent="0.25">
      <c r="A4096" s="1">
        <v>44209</v>
      </c>
      <c r="B4096" t="s">
        <v>149</v>
      </c>
      <c r="C4096" t="s">
        <v>3108</v>
      </c>
      <c r="D4096">
        <v>474.45</v>
      </c>
    </row>
    <row r="4097" spans="1:4" x14ac:dyDescent="0.25">
      <c r="C4097" t="s">
        <v>3109</v>
      </c>
    </row>
    <row r="4098" spans="1:4" x14ac:dyDescent="0.25">
      <c r="C4098" t="s">
        <v>2032</v>
      </c>
    </row>
    <row r="4099" spans="1:4" x14ac:dyDescent="0.25">
      <c r="A4099" s="1">
        <v>44209</v>
      </c>
      <c r="B4099" t="s">
        <v>149</v>
      </c>
      <c r="C4099" t="s">
        <v>3110</v>
      </c>
      <c r="D4099">
        <v>166.8</v>
      </c>
    </row>
    <row r="4100" spans="1:4" x14ac:dyDescent="0.25">
      <c r="A4100" s="1">
        <v>44209</v>
      </c>
      <c r="B4100" t="s">
        <v>149</v>
      </c>
      <c r="C4100" t="s">
        <v>47</v>
      </c>
      <c r="D4100">
        <v>187.92</v>
      </c>
    </row>
    <row r="4101" spans="1:4" x14ac:dyDescent="0.25">
      <c r="A4101" s="1">
        <v>44209</v>
      </c>
      <c r="B4101" t="s">
        <v>3111</v>
      </c>
      <c r="C4101" t="s">
        <v>3112</v>
      </c>
      <c r="D4101">
        <v>650</v>
      </c>
    </row>
    <row r="4102" spans="1:4" x14ac:dyDescent="0.25">
      <c r="A4102" s="1">
        <v>44209</v>
      </c>
      <c r="B4102" t="s">
        <v>3113</v>
      </c>
      <c r="C4102" t="s">
        <v>3114</v>
      </c>
      <c r="D4102">
        <v>550</v>
      </c>
    </row>
    <row r="4103" spans="1:4" x14ac:dyDescent="0.25">
      <c r="A4103" s="1">
        <v>44209</v>
      </c>
      <c r="B4103" t="s">
        <v>155</v>
      </c>
      <c r="C4103" t="s">
        <v>47</v>
      </c>
      <c r="D4103">
        <v>70.599999999999994</v>
      </c>
    </row>
    <row r="4104" spans="1:4" x14ac:dyDescent="0.25">
      <c r="A4104" s="1">
        <v>44209</v>
      </c>
      <c r="B4104" t="s">
        <v>1004</v>
      </c>
      <c r="C4104" t="s">
        <v>3115</v>
      </c>
      <c r="D4104">
        <v>405</v>
      </c>
    </row>
    <row r="4105" spans="1:4" x14ac:dyDescent="0.25">
      <c r="C4105" t="s">
        <v>3116</v>
      </c>
    </row>
    <row r="4106" spans="1:4" x14ac:dyDescent="0.25">
      <c r="A4106" s="1">
        <v>44209</v>
      </c>
      <c r="B4106" t="s">
        <v>3117</v>
      </c>
      <c r="C4106" t="s">
        <v>3118</v>
      </c>
      <c r="D4106">
        <v>280</v>
      </c>
    </row>
    <row r="4107" spans="1:4" x14ac:dyDescent="0.25">
      <c r="A4107" s="1">
        <v>44209</v>
      </c>
      <c r="B4107" t="s">
        <v>3117</v>
      </c>
      <c r="C4107" t="s">
        <v>3118</v>
      </c>
      <c r="D4107">
        <v>210</v>
      </c>
    </row>
    <row r="4108" spans="1:4" x14ac:dyDescent="0.25">
      <c r="A4108" s="1">
        <v>44209</v>
      </c>
      <c r="B4108" t="s">
        <v>3117</v>
      </c>
      <c r="C4108" t="s">
        <v>3119</v>
      </c>
      <c r="D4108">
        <v>35</v>
      </c>
    </row>
    <row r="4109" spans="1:4" x14ac:dyDescent="0.25">
      <c r="A4109" s="1">
        <v>44209</v>
      </c>
      <c r="B4109" t="s">
        <v>3117</v>
      </c>
      <c r="C4109" t="s">
        <v>3120</v>
      </c>
      <c r="D4109">
        <v>70</v>
      </c>
    </row>
    <row r="4110" spans="1:4" x14ac:dyDescent="0.25">
      <c r="A4110" s="1">
        <v>44209</v>
      </c>
      <c r="B4110" t="s">
        <v>3117</v>
      </c>
      <c r="C4110" t="s">
        <v>3121</v>
      </c>
      <c r="D4110">
        <v>565</v>
      </c>
    </row>
    <row r="4111" spans="1:4" x14ac:dyDescent="0.25">
      <c r="A4111" s="1">
        <v>44209</v>
      </c>
      <c r="B4111" t="s">
        <v>3117</v>
      </c>
      <c r="C4111" t="s">
        <v>3122</v>
      </c>
      <c r="D4111">
        <v>35</v>
      </c>
    </row>
    <row r="4112" spans="1:4" x14ac:dyDescent="0.25">
      <c r="A4112" s="1">
        <v>44209</v>
      </c>
      <c r="B4112" t="s">
        <v>158</v>
      </c>
      <c r="C4112" t="s">
        <v>47</v>
      </c>
      <c r="D4112">
        <v>497.66</v>
      </c>
    </row>
    <row r="4113" spans="1:4" x14ac:dyDescent="0.25">
      <c r="A4113" s="1">
        <v>44209</v>
      </c>
      <c r="B4113" t="s">
        <v>3123</v>
      </c>
      <c r="C4113" t="s">
        <v>3124</v>
      </c>
      <c r="D4113">
        <v>394</v>
      </c>
    </row>
    <row r="4114" spans="1:4" x14ac:dyDescent="0.25">
      <c r="A4114" s="1">
        <v>44209</v>
      </c>
      <c r="B4114" t="s">
        <v>73</v>
      </c>
      <c r="C4114" t="s">
        <v>3125</v>
      </c>
      <c r="D4114">
        <v>150</v>
      </c>
    </row>
    <row r="4115" spans="1:4" x14ac:dyDescent="0.25">
      <c r="C4115" t="s">
        <v>3126</v>
      </c>
    </row>
    <row r="4116" spans="1:4" x14ac:dyDescent="0.25">
      <c r="A4116" s="1">
        <v>44209</v>
      </c>
      <c r="B4116" t="s">
        <v>1175</v>
      </c>
      <c r="C4116" t="s">
        <v>1176</v>
      </c>
      <c r="D4116">
        <v>155</v>
      </c>
    </row>
    <row r="4117" spans="1:4" x14ac:dyDescent="0.25">
      <c r="A4117" s="1">
        <v>44209</v>
      </c>
      <c r="B4117" t="s">
        <v>77</v>
      </c>
      <c r="C4117" t="s">
        <v>3127</v>
      </c>
      <c r="D4117">
        <v>40</v>
      </c>
    </row>
    <row r="4118" spans="1:4" x14ac:dyDescent="0.25">
      <c r="A4118" s="1">
        <v>44209</v>
      </c>
      <c r="B4118" t="s">
        <v>441</v>
      </c>
      <c r="C4118" t="s">
        <v>3128</v>
      </c>
      <c r="D4118">
        <v>106</v>
      </c>
    </row>
    <row r="4119" spans="1:4" x14ac:dyDescent="0.25">
      <c r="A4119" s="1">
        <v>44209</v>
      </c>
      <c r="B4119" t="s">
        <v>810</v>
      </c>
      <c r="C4119" t="s">
        <v>3129</v>
      </c>
      <c r="D4119">
        <v>169</v>
      </c>
    </row>
    <row r="4120" spans="1:4" x14ac:dyDescent="0.25">
      <c r="A4120" s="1">
        <v>44209</v>
      </c>
      <c r="B4120" t="s">
        <v>2779</v>
      </c>
      <c r="C4120" t="s">
        <v>2780</v>
      </c>
      <c r="D4120">
        <v>135</v>
      </c>
    </row>
    <row r="4121" spans="1:4" x14ac:dyDescent="0.25">
      <c r="C4121" t="s">
        <v>3130</v>
      </c>
    </row>
    <row r="4122" spans="1:4" x14ac:dyDescent="0.25">
      <c r="C4122" t="s">
        <v>3131</v>
      </c>
    </row>
    <row r="4123" spans="1:4" x14ac:dyDescent="0.25">
      <c r="A4123" s="1">
        <v>44209</v>
      </c>
      <c r="B4123" t="s">
        <v>813</v>
      </c>
      <c r="C4123" t="s">
        <v>3132</v>
      </c>
      <c r="D4123">
        <v>264</v>
      </c>
    </row>
    <row r="4124" spans="1:4" x14ac:dyDescent="0.25">
      <c r="C4124" t="s">
        <v>3133</v>
      </c>
    </row>
    <row r="4125" spans="1:4" x14ac:dyDescent="0.25">
      <c r="C4125" t="s">
        <v>3134</v>
      </c>
    </row>
    <row r="4126" spans="1:4" x14ac:dyDescent="0.25">
      <c r="A4126" s="1">
        <v>44209</v>
      </c>
      <c r="B4126" t="s">
        <v>1841</v>
      </c>
      <c r="C4126" t="s">
        <v>47</v>
      </c>
      <c r="D4126">
        <v>28.51</v>
      </c>
    </row>
    <row r="4127" spans="1:4" x14ac:dyDescent="0.25">
      <c r="A4127" s="1">
        <v>44209</v>
      </c>
      <c r="B4127" t="s">
        <v>3135</v>
      </c>
      <c r="C4127" t="s">
        <v>3136</v>
      </c>
      <c r="D4127">
        <v>52</v>
      </c>
    </row>
    <row r="4128" spans="1:4" x14ac:dyDescent="0.25">
      <c r="C4128" t="s">
        <v>3137</v>
      </c>
    </row>
    <row r="4129" spans="1:4" x14ac:dyDescent="0.25">
      <c r="C4129" t="s">
        <v>3138</v>
      </c>
    </row>
    <row r="4130" spans="1:4" x14ac:dyDescent="0.25">
      <c r="A4130" s="1">
        <v>44209</v>
      </c>
      <c r="B4130" t="s">
        <v>171</v>
      </c>
      <c r="C4130" t="s">
        <v>47</v>
      </c>
      <c r="D4130" s="2">
        <v>1000</v>
      </c>
    </row>
    <row r="4131" spans="1:4" x14ac:dyDescent="0.25">
      <c r="A4131" s="1">
        <v>44209</v>
      </c>
      <c r="B4131" t="s">
        <v>172</v>
      </c>
      <c r="C4131" t="s">
        <v>1989</v>
      </c>
      <c r="D4131">
        <v>101.47</v>
      </c>
    </row>
    <row r="4132" spans="1:4" x14ac:dyDescent="0.25">
      <c r="A4132" s="1">
        <v>44209</v>
      </c>
      <c r="B4132" t="s">
        <v>99</v>
      </c>
      <c r="C4132" t="s">
        <v>3139</v>
      </c>
      <c r="D4132" s="2">
        <v>1755</v>
      </c>
    </row>
    <row r="4133" spans="1:4" x14ac:dyDescent="0.25">
      <c r="C4133" t="s">
        <v>3140</v>
      </c>
    </row>
    <row r="4134" spans="1:4" x14ac:dyDescent="0.25">
      <c r="A4134" s="1">
        <v>44209</v>
      </c>
      <c r="B4134" t="s">
        <v>108</v>
      </c>
      <c r="C4134" t="s">
        <v>3141</v>
      </c>
      <c r="D4134" s="2">
        <v>2590</v>
      </c>
    </row>
    <row r="4135" spans="1:4" x14ac:dyDescent="0.25">
      <c r="C4135" t="s">
        <v>3142</v>
      </c>
    </row>
    <row r="4136" spans="1:4" x14ac:dyDescent="0.25">
      <c r="A4136" s="1">
        <v>44209</v>
      </c>
      <c r="B4136" t="s">
        <v>3143</v>
      </c>
      <c r="C4136" t="s">
        <v>3144</v>
      </c>
      <c r="D4136">
        <v>240</v>
      </c>
    </row>
    <row r="4137" spans="1:4" x14ac:dyDescent="0.25">
      <c r="A4137" s="1">
        <v>44209</v>
      </c>
      <c r="B4137" t="s">
        <v>488</v>
      </c>
      <c r="C4137" t="s">
        <v>3145</v>
      </c>
      <c r="D4137">
        <v>235.52</v>
      </c>
    </row>
    <row r="4138" spans="1:4" x14ac:dyDescent="0.25">
      <c r="C4138" t="s">
        <v>1328</v>
      </c>
    </row>
    <row r="4139" spans="1:4" x14ac:dyDescent="0.25">
      <c r="A4139" s="1">
        <v>44209</v>
      </c>
      <c r="B4139" t="s">
        <v>488</v>
      </c>
      <c r="C4139" t="s">
        <v>3146</v>
      </c>
      <c r="D4139">
        <v>33.69</v>
      </c>
    </row>
    <row r="4140" spans="1:4" x14ac:dyDescent="0.25">
      <c r="C4140" t="s">
        <v>3147</v>
      </c>
    </row>
    <row r="4141" spans="1:4" x14ac:dyDescent="0.25">
      <c r="A4141" s="1">
        <v>44209</v>
      </c>
      <c r="B4141" t="s">
        <v>488</v>
      </c>
      <c r="C4141" t="s">
        <v>3148</v>
      </c>
      <c r="D4141">
        <v>1.58</v>
      </c>
    </row>
    <row r="4142" spans="1:4" x14ac:dyDescent="0.25">
      <c r="C4142" t="s">
        <v>1207</v>
      </c>
    </row>
    <row r="4143" spans="1:4" x14ac:dyDescent="0.25">
      <c r="A4143" s="1">
        <v>44209</v>
      </c>
      <c r="B4143" t="s">
        <v>488</v>
      </c>
      <c r="C4143" t="s">
        <v>3149</v>
      </c>
      <c r="D4143">
        <v>5.26</v>
      </c>
    </row>
    <row r="4144" spans="1:4" x14ac:dyDescent="0.25">
      <c r="C4144" t="s">
        <v>3150</v>
      </c>
    </row>
    <row r="4145" spans="1:4" x14ac:dyDescent="0.25">
      <c r="A4145" s="1">
        <v>44209</v>
      </c>
      <c r="B4145" t="s">
        <v>488</v>
      </c>
      <c r="C4145" t="s">
        <v>3150</v>
      </c>
      <c r="D4145">
        <v>51.47</v>
      </c>
    </row>
    <row r="4146" spans="1:4" x14ac:dyDescent="0.25">
      <c r="C4146" t="s">
        <v>3151</v>
      </c>
    </row>
    <row r="4147" spans="1:4" x14ac:dyDescent="0.25">
      <c r="A4147" s="1">
        <v>44209</v>
      </c>
      <c r="B4147" t="s">
        <v>488</v>
      </c>
      <c r="C4147" t="s">
        <v>491</v>
      </c>
      <c r="D4147">
        <v>6.78</v>
      </c>
    </row>
    <row r="4148" spans="1:4" x14ac:dyDescent="0.25">
      <c r="C4148" t="s">
        <v>492</v>
      </c>
    </row>
    <row r="4149" spans="1:4" x14ac:dyDescent="0.25">
      <c r="C4149" t="s">
        <v>3150</v>
      </c>
    </row>
    <row r="4150" spans="1:4" x14ac:dyDescent="0.25">
      <c r="A4150" s="1">
        <v>44209</v>
      </c>
      <c r="B4150" t="s">
        <v>488</v>
      </c>
      <c r="C4150" t="s">
        <v>498</v>
      </c>
      <c r="D4150" s="2">
        <v>3731.37</v>
      </c>
    </row>
    <row r="4151" spans="1:4" x14ac:dyDescent="0.25">
      <c r="C4151" t="s">
        <v>499</v>
      </c>
    </row>
    <row r="4152" spans="1:4" x14ac:dyDescent="0.25">
      <c r="C4152" t="s">
        <v>3150</v>
      </c>
    </row>
    <row r="4153" spans="1:4" x14ac:dyDescent="0.25">
      <c r="A4153" s="1">
        <v>44208</v>
      </c>
      <c r="B4153" t="s">
        <v>1476</v>
      </c>
      <c r="C4153" t="s">
        <v>1445</v>
      </c>
      <c r="D4153">
        <v>212.23</v>
      </c>
    </row>
    <row r="4154" spans="1:4" x14ac:dyDescent="0.25">
      <c r="A4154" s="1">
        <v>44208</v>
      </c>
      <c r="B4154" t="s">
        <v>1476</v>
      </c>
      <c r="C4154" t="s">
        <v>3152</v>
      </c>
      <c r="D4154">
        <v>178.94</v>
      </c>
    </row>
    <row r="4155" spans="1:4" x14ac:dyDescent="0.25">
      <c r="A4155" s="1">
        <v>44208</v>
      </c>
      <c r="B4155" t="s">
        <v>316</v>
      </c>
      <c r="C4155" t="s">
        <v>3153</v>
      </c>
      <c r="D4155">
        <v>215.3</v>
      </c>
    </row>
    <row r="4156" spans="1:4" x14ac:dyDescent="0.25">
      <c r="C4156" t="s">
        <v>3154</v>
      </c>
    </row>
    <row r="4157" spans="1:4" x14ac:dyDescent="0.25">
      <c r="C4157" t="s">
        <v>3155</v>
      </c>
    </row>
    <row r="4158" spans="1:4" x14ac:dyDescent="0.25">
      <c r="C4158" t="s">
        <v>3156</v>
      </c>
    </row>
    <row r="4159" spans="1:4" x14ac:dyDescent="0.25">
      <c r="C4159" t="s">
        <v>3157</v>
      </c>
    </row>
    <row r="4160" spans="1:4" x14ac:dyDescent="0.25">
      <c r="C4160" t="s">
        <v>3158</v>
      </c>
    </row>
    <row r="4161" spans="1:4" x14ac:dyDescent="0.25">
      <c r="A4161" s="1">
        <v>44208</v>
      </c>
      <c r="B4161" t="s">
        <v>316</v>
      </c>
      <c r="C4161" t="s">
        <v>3159</v>
      </c>
      <c r="D4161">
        <v>209.94</v>
      </c>
    </row>
    <row r="4162" spans="1:4" x14ac:dyDescent="0.25">
      <c r="C4162">
        <v>54667587733</v>
      </c>
    </row>
    <row r="4163" spans="1:4" x14ac:dyDescent="0.25">
      <c r="A4163" s="1">
        <v>44208</v>
      </c>
      <c r="B4163" t="s">
        <v>316</v>
      </c>
      <c r="C4163" t="s">
        <v>3160</v>
      </c>
      <c r="D4163">
        <v>143.16</v>
      </c>
    </row>
    <row r="4164" spans="1:4" x14ac:dyDescent="0.25">
      <c r="C4164" t="s">
        <v>3161</v>
      </c>
    </row>
    <row r="4165" spans="1:4" x14ac:dyDescent="0.25">
      <c r="C4165" t="s">
        <v>3162</v>
      </c>
    </row>
    <row r="4166" spans="1:4" x14ac:dyDescent="0.25">
      <c r="C4166">
        <v>938367968543</v>
      </c>
    </row>
    <row r="4167" spans="1:4" x14ac:dyDescent="0.25">
      <c r="A4167" s="1">
        <v>44208</v>
      </c>
      <c r="B4167" t="s">
        <v>316</v>
      </c>
      <c r="C4167" t="s">
        <v>47</v>
      </c>
      <c r="D4167">
        <v>337.45</v>
      </c>
    </row>
    <row r="4168" spans="1:4" x14ac:dyDescent="0.25">
      <c r="A4168" s="1">
        <v>44208</v>
      </c>
      <c r="B4168" t="s">
        <v>316</v>
      </c>
      <c r="C4168" t="s">
        <v>3163</v>
      </c>
      <c r="D4168">
        <v>171</v>
      </c>
    </row>
    <row r="4169" spans="1:4" x14ac:dyDescent="0.25">
      <c r="C4169" t="s">
        <v>3164</v>
      </c>
    </row>
    <row r="4170" spans="1:4" x14ac:dyDescent="0.25">
      <c r="C4170" t="s">
        <v>3165</v>
      </c>
    </row>
    <row r="4171" spans="1:4" x14ac:dyDescent="0.25">
      <c r="C4171">
        <v>659866656637</v>
      </c>
    </row>
    <row r="4172" spans="1:4" x14ac:dyDescent="0.25">
      <c r="A4172" s="1">
        <v>44208</v>
      </c>
      <c r="B4172" t="s">
        <v>316</v>
      </c>
      <c r="C4172" t="s">
        <v>3166</v>
      </c>
      <c r="D4172">
        <v>77.91</v>
      </c>
    </row>
    <row r="4173" spans="1:4" x14ac:dyDescent="0.25">
      <c r="C4173" t="s">
        <v>3167</v>
      </c>
    </row>
    <row r="4174" spans="1:4" x14ac:dyDescent="0.25">
      <c r="C4174">
        <v>454746675444</v>
      </c>
    </row>
    <row r="4175" spans="1:4" x14ac:dyDescent="0.25">
      <c r="A4175" s="1">
        <v>44208</v>
      </c>
      <c r="B4175" t="s">
        <v>316</v>
      </c>
      <c r="C4175" t="s">
        <v>3168</v>
      </c>
      <c r="D4175">
        <v>85.34</v>
      </c>
    </row>
    <row r="4176" spans="1:4" x14ac:dyDescent="0.25">
      <c r="A4176" s="1">
        <v>44208</v>
      </c>
      <c r="B4176" t="s">
        <v>316</v>
      </c>
      <c r="C4176" t="s">
        <v>3169</v>
      </c>
      <c r="D4176">
        <v>242.97</v>
      </c>
    </row>
    <row r="4177" spans="1:4" x14ac:dyDescent="0.25">
      <c r="C4177" t="s">
        <v>3170</v>
      </c>
    </row>
    <row r="4178" spans="1:4" x14ac:dyDescent="0.25">
      <c r="C4178" t="s">
        <v>3171</v>
      </c>
    </row>
    <row r="4179" spans="1:4" x14ac:dyDescent="0.25">
      <c r="C4179" t="s">
        <v>3172</v>
      </c>
    </row>
    <row r="4180" spans="1:4" x14ac:dyDescent="0.25">
      <c r="A4180" s="1">
        <v>44208</v>
      </c>
      <c r="B4180" t="s">
        <v>316</v>
      </c>
      <c r="C4180" t="s">
        <v>3173</v>
      </c>
      <c r="D4180">
        <v>37.68</v>
      </c>
    </row>
    <row r="4181" spans="1:4" x14ac:dyDescent="0.25">
      <c r="C4181" t="s">
        <v>3174</v>
      </c>
    </row>
    <row r="4182" spans="1:4" x14ac:dyDescent="0.25">
      <c r="A4182" s="1">
        <v>44208</v>
      </c>
      <c r="B4182" t="s">
        <v>316</v>
      </c>
      <c r="C4182" t="s">
        <v>3175</v>
      </c>
      <c r="D4182">
        <v>535.76</v>
      </c>
    </row>
    <row r="4183" spans="1:4" x14ac:dyDescent="0.25">
      <c r="C4183" t="s">
        <v>3104</v>
      </c>
    </row>
    <row r="4184" spans="1:4" x14ac:dyDescent="0.25">
      <c r="C4184" t="s">
        <v>3176</v>
      </c>
    </row>
    <row r="4185" spans="1:4" x14ac:dyDescent="0.25">
      <c r="C4185" t="s">
        <v>3177</v>
      </c>
    </row>
    <row r="4186" spans="1:4" x14ac:dyDescent="0.25">
      <c r="A4186" s="1">
        <v>44208</v>
      </c>
      <c r="B4186" t="s">
        <v>316</v>
      </c>
      <c r="C4186" t="s">
        <v>3178</v>
      </c>
      <c r="D4186">
        <v>131.96</v>
      </c>
    </row>
    <row r="4187" spans="1:4" x14ac:dyDescent="0.25">
      <c r="C4187" t="s">
        <v>3179</v>
      </c>
    </row>
    <row r="4188" spans="1:4" x14ac:dyDescent="0.25">
      <c r="A4188" s="1">
        <v>44208</v>
      </c>
      <c r="B4188" t="s">
        <v>316</v>
      </c>
      <c r="C4188" t="s">
        <v>3180</v>
      </c>
      <c r="D4188">
        <v>68.819999999999993</v>
      </c>
    </row>
    <row r="4189" spans="1:4" x14ac:dyDescent="0.25">
      <c r="A4189" s="1">
        <v>44208</v>
      </c>
      <c r="B4189" t="s">
        <v>316</v>
      </c>
      <c r="C4189" t="s">
        <v>3181</v>
      </c>
      <c r="D4189">
        <v>32.450000000000003</v>
      </c>
    </row>
    <row r="4190" spans="1:4" x14ac:dyDescent="0.25">
      <c r="A4190" s="1">
        <v>44208</v>
      </c>
      <c r="B4190" t="s">
        <v>316</v>
      </c>
      <c r="C4190" t="s">
        <v>3182</v>
      </c>
      <c r="D4190">
        <v>130.1</v>
      </c>
    </row>
    <row r="4191" spans="1:4" x14ac:dyDescent="0.25">
      <c r="C4191" t="s">
        <v>3183</v>
      </c>
    </row>
    <row r="4192" spans="1:4" x14ac:dyDescent="0.25">
      <c r="C4192" t="s">
        <v>517</v>
      </c>
    </row>
    <row r="4193" spans="1:4" x14ac:dyDescent="0.25">
      <c r="A4193" s="1">
        <v>44208</v>
      </c>
      <c r="B4193" t="s">
        <v>316</v>
      </c>
      <c r="C4193" t="s">
        <v>107</v>
      </c>
      <c r="D4193">
        <v>58.83</v>
      </c>
    </row>
    <row r="4194" spans="1:4" x14ac:dyDescent="0.25">
      <c r="A4194" s="1">
        <v>44208</v>
      </c>
      <c r="B4194" t="s">
        <v>316</v>
      </c>
      <c r="C4194" t="s">
        <v>3184</v>
      </c>
      <c r="D4194">
        <v>80.77</v>
      </c>
    </row>
    <row r="4195" spans="1:4" x14ac:dyDescent="0.25">
      <c r="C4195" t="s">
        <v>3185</v>
      </c>
    </row>
    <row r="4196" spans="1:4" x14ac:dyDescent="0.25">
      <c r="A4196" s="1">
        <v>44208</v>
      </c>
      <c r="B4196" t="s">
        <v>316</v>
      </c>
      <c r="C4196" t="s">
        <v>3186</v>
      </c>
      <c r="D4196">
        <v>145.63</v>
      </c>
    </row>
    <row r="4197" spans="1:4" x14ac:dyDescent="0.25">
      <c r="C4197" t="s">
        <v>3187</v>
      </c>
    </row>
    <row r="4198" spans="1:4" x14ac:dyDescent="0.25">
      <c r="A4198" s="1">
        <v>44208</v>
      </c>
      <c r="B4198" t="s">
        <v>316</v>
      </c>
      <c r="C4198" t="s">
        <v>3188</v>
      </c>
      <c r="D4198">
        <v>28.99</v>
      </c>
    </row>
    <row r="4199" spans="1:4" x14ac:dyDescent="0.25">
      <c r="A4199" s="1">
        <v>44208</v>
      </c>
      <c r="B4199" t="s">
        <v>316</v>
      </c>
      <c r="C4199" t="s">
        <v>3189</v>
      </c>
      <c r="D4199">
        <v>40.98</v>
      </c>
    </row>
    <row r="4200" spans="1:4" x14ac:dyDescent="0.25">
      <c r="A4200" s="1">
        <v>44208</v>
      </c>
      <c r="B4200" t="s">
        <v>316</v>
      </c>
      <c r="C4200" t="s">
        <v>3190</v>
      </c>
      <c r="D4200">
        <v>39</v>
      </c>
    </row>
    <row r="4201" spans="1:4" x14ac:dyDescent="0.25">
      <c r="C4201" t="s">
        <v>3191</v>
      </c>
    </row>
    <row r="4202" spans="1:4" x14ac:dyDescent="0.25">
      <c r="A4202" s="1">
        <v>44208</v>
      </c>
      <c r="B4202" t="s">
        <v>316</v>
      </c>
      <c r="C4202" t="s">
        <v>1664</v>
      </c>
      <c r="D4202">
        <v>107.55</v>
      </c>
    </row>
    <row r="4203" spans="1:4" x14ac:dyDescent="0.25">
      <c r="C4203" t="s">
        <v>1665</v>
      </c>
    </row>
    <row r="4204" spans="1:4" x14ac:dyDescent="0.25">
      <c r="C4204" t="s">
        <v>1666</v>
      </c>
    </row>
    <row r="4205" spans="1:4" x14ac:dyDescent="0.25">
      <c r="C4205" t="s">
        <v>1667</v>
      </c>
    </row>
    <row r="4206" spans="1:4" x14ac:dyDescent="0.25">
      <c r="C4206" t="s">
        <v>1668</v>
      </c>
    </row>
    <row r="4207" spans="1:4" x14ac:dyDescent="0.25">
      <c r="C4207" t="s">
        <v>3192</v>
      </c>
    </row>
    <row r="4208" spans="1:4" x14ac:dyDescent="0.25">
      <c r="A4208" s="1">
        <v>44208</v>
      </c>
      <c r="B4208" t="s">
        <v>316</v>
      </c>
      <c r="C4208" t="s">
        <v>3193</v>
      </c>
      <c r="D4208">
        <v>243.5</v>
      </c>
    </row>
    <row r="4209" spans="1:4" x14ac:dyDescent="0.25">
      <c r="C4209" t="s">
        <v>3194</v>
      </c>
    </row>
    <row r="4210" spans="1:4" x14ac:dyDescent="0.25">
      <c r="C4210" t="s">
        <v>2315</v>
      </c>
    </row>
    <row r="4211" spans="1:4" x14ac:dyDescent="0.25">
      <c r="A4211" s="1">
        <v>44215</v>
      </c>
      <c r="B4211" t="s">
        <v>1444</v>
      </c>
      <c r="C4211" t="s">
        <v>70</v>
      </c>
      <c r="D4211" s="2">
        <v>6358</v>
      </c>
    </row>
    <row r="4212" spans="1:4" x14ac:dyDescent="0.25">
      <c r="A4212" s="1">
        <v>44215</v>
      </c>
      <c r="B4212" t="s">
        <v>1444</v>
      </c>
      <c r="C4212" t="s">
        <v>3195</v>
      </c>
      <c r="D4212">
        <v>19.03</v>
      </c>
    </row>
    <row r="4213" spans="1:4" x14ac:dyDescent="0.25">
      <c r="C4213" t="s">
        <v>3196</v>
      </c>
    </row>
    <row r="4214" spans="1:4" x14ac:dyDescent="0.25">
      <c r="C4214" t="s">
        <v>3197</v>
      </c>
    </row>
    <row r="4215" spans="1:4" x14ac:dyDescent="0.25">
      <c r="A4215" s="1">
        <v>44215</v>
      </c>
      <c r="B4215" t="s">
        <v>1444</v>
      </c>
      <c r="C4215" t="s">
        <v>2044</v>
      </c>
      <c r="D4215">
        <v>450</v>
      </c>
    </row>
    <row r="4216" spans="1:4" x14ac:dyDescent="0.25">
      <c r="A4216" s="1">
        <v>44215</v>
      </c>
      <c r="B4216" t="s">
        <v>1444</v>
      </c>
      <c r="C4216" t="s">
        <v>1245</v>
      </c>
      <c r="D4216">
        <v>851.23</v>
      </c>
    </row>
    <row r="4217" spans="1:4" x14ac:dyDescent="0.25">
      <c r="A4217" s="1">
        <v>44215</v>
      </c>
      <c r="B4217" t="s">
        <v>1444</v>
      </c>
      <c r="C4217" t="s">
        <v>3198</v>
      </c>
      <c r="D4217" s="2">
        <v>3632</v>
      </c>
    </row>
    <row r="4218" spans="1:4" x14ac:dyDescent="0.25">
      <c r="C4218" t="s">
        <v>3199</v>
      </c>
    </row>
    <row r="4219" spans="1:4" x14ac:dyDescent="0.25">
      <c r="A4219" s="1">
        <v>44215</v>
      </c>
      <c r="B4219" t="s">
        <v>1444</v>
      </c>
      <c r="C4219" t="s">
        <v>3200</v>
      </c>
      <c r="D4219">
        <v>120</v>
      </c>
    </row>
    <row r="4220" spans="1:4" x14ac:dyDescent="0.25">
      <c r="C4220" t="s">
        <v>3201</v>
      </c>
    </row>
    <row r="4221" spans="1:4" x14ac:dyDescent="0.25">
      <c r="A4221" s="1">
        <v>44215</v>
      </c>
      <c r="B4221" t="s">
        <v>1444</v>
      </c>
      <c r="C4221" t="s">
        <v>3202</v>
      </c>
      <c r="D4221">
        <v>377.82</v>
      </c>
    </row>
    <row r="4222" spans="1:4" x14ac:dyDescent="0.25">
      <c r="A4222" s="1">
        <v>44215</v>
      </c>
      <c r="B4222" t="s">
        <v>1444</v>
      </c>
      <c r="C4222" t="s">
        <v>3203</v>
      </c>
      <c r="D4222">
        <v>12.95</v>
      </c>
    </row>
    <row r="4223" spans="1:4" x14ac:dyDescent="0.25">
      <c r="C4223" t="s">
        <v>3204</v>
      </c>
    </row>
    <row r="4224" spans="1:4" x14ac:dyDescent="0.25">
      <c r="A4224" s="1">
        <v>44215</v>
      </c>
      <c r="B4224" t="s">
        <v>1444</v>
      </c>
      <c r="C4224" t="s">
        <v>741</v>
      </c>
      <c r="D4224">
        <v>460.81</v>
      </c>
    </row>
    <row r="4225" spans="1:4" x14ac:dyDescent="0.25">
      <c r="A4225" s="1">
        <v>44215</v>
      </c>
      <c r="B4225" t="s">
        <v>1444</v>
      </c>
      <c r="C4225" t="s">
        <v>741</v>
      </c>
      <c r="D4225">
        <v>354.26</v>
      </c>
    </row>
    <row r="4226" spans="1:4" x14ac:dyDescent="0.25">
      <c r="A4226" s="1">
        <v>44215</v>
      </c>
      <c r="B4226" t="s">
        <v>1444</v>
      </c>
      <c r="C4226" t="s">
        <v>1468</v>
      </c>
      <c r="D4226" s="2">
        <v>2483.3200000000002</v>
      </c>
    </row>
    <row r="4227" spans="1:4" x14ac:dyDescent="0.25">
      <c r="A4227" s="1">
        <v>44215</v>
      </c>
      <c r="B4227" t="s">
        <v>1444</v>
      </c>
      <c r="C4227" t="s">
        <v>3205</v>
      </c>
      <c r="D4227">
        <v>49</v>
      </c>
    </row>
    <row r="4228" spans="1:4" x14ac:dyDescent="0.25">
      <c r="A4228" s="1">
        <v>44215</v>
      </c>
      <c r="B4228" t="s">
        <v>1444</v>
      </c>
      <c r="C4228" t="s">
        <v>1468</v>
      </c>
      <c r="D4228" s="2">
        <v>1162.3</v>
      </c>
    </row>
    <row r="4229" spans="1:4" x14ac:dyDescent="0.25">
      <c r="A4229" s="1">
        <v>44215</v>
      </c>
      <c r="B4229" t="s">
        <v>1444</v>
      </c>
      <c r="C4229" t="s">
        <v>47</v>
      </c>
      <c r="D4229">
        <v>213.77</v>
      </c>
    </row>
    <row r="4230" spans="1:4" x14ac:dyDescent="0.25">
      <c r="A4230" s="1">
        <v>44215</v>
      </c>
      <c r="B4230" t="s">
        <v>1444</v>
      </c>
      <c r="C4230" t="s">
        <v>919</v>
      </c>
      <c r="D4230">
        <v>100</v>
      </c>
    </row>
    <row r="4231" spans="1:4" x14ac:dyDescent="0.25">
      <c r="A4231" s="1">
        <v>44215</v>
      </c>
      <c r="B4231" t="s">
        <v>1444</v>
      </c>
      <c r="C4231" t="s">
        <v>3206</v>
      </c>
      <c r="D4231">
        <v>126.95</v>
      </c>
    </row>
    <row r="4232" spans="1:4" x14ac:dyDescent="0.25">
      <c r="C4232" t="s">
        <v>3207</v>
      </c>
    </row>
    <row r="4233" spans="1:4" x14ac:dyDescent="0.25">
      <c r="A4233" s="1">
        <v>44215</v>
      </c>
      <c r="B4233" t="s">
        <v>1444</v>
      </c>
      <c r="C4233" t="s">
        <v>47</v>
      </c>
      <c r="D4233">
        <v>121.42</v>
      </c>
    </row>
    <row r="4234" spans="1:4" x14ac:dyDescent="0.25">
      <c r="A4234" s="1">
        <v>44215</v>
      </c>
      <c r="B4234" t="s">
        <v>1444</v>
      </c>
      <c r="C4234" t="s">
        <v>47</v>
      </c>
      <c r="D4234">
        <v>665</v>
      </c>
    </row>
    <row r="4235" spans="1:4" x14ac:dyDescent="0.25">
      <c r="A4235" s="1">
        <v>44215</v>
      </c>
      <c r="B4235" t="s">
        <v>1444</v>
      </c>
      <c r="C4235" t="s">
        <v>1245</v>
      </c>
      <c r="D4235">
        <v>375.74</v>
      </c>
    </row>
    <row r="4236" spans="1:4" x14ac:dyDescent="0.25">
      <c r="A4236" s="1">
        <v>44215</v>
      </c>
      <c r="B4236" t="s">
        <v>1444</v>
      </c>
      <c r="C4236" t="s">
        <v>3208</v>
      </c>
      <c r="D4236" s="2">
        <v>1036.5999999999999</v>
      </c>
    </row>
    <row r="4237" spans="1:4" x14ac:dyDescent="0.25">
      <c r="A4237" s="1">
        <v>44215</v>
      </c>
      <c r="B4237" t="s">
        <v>1444</v>
      </c>
      <c r="C4237" t="s">
        <v>1504</v>
      </c>
      <c r="D4237">
        <v>45.91</v>
      </c>
    </row>
    <row r="4238" spans="1:4" x14ac:dyDescent="0.25">
      <c r="C4238" t="s">
        <v>3209</v>
      </c>
    </row>
    <row r="4239" spans="1:4" x14ac:dyDescent="0.25">
      <c r="C4239" t="s">
        <v>3210</v>
      </c>
    </row>
    <row r="4240" spans="1:4" x14ac:dyDescent="0.25">
      <c r="C4240" t="s">
        <v>3211</v>
      </c>
    </row>
    <row r="4241" spans="1:4" x14ac:dyDescent="0.25">
      <c r="A4241" s="1">
        <v>44215</v>
      </c>
      <c r="B4241" t="s">
        <v>1444</v>
      </c>
      <c r="C4241" t="s">
        <v>3212</v>
      </c>
      <c r="D4241" s="2">
        <v>2137.04</v>
      </c>
    </row>
    <row r="4242" spans="1:4" x14ac:dyDescent="0.25">
      <c r="A4242" s="1">
        <v>44215</v>
      </c>
      <c r="B4242" t="s">
        <v>1444</v>
      </c>
      <c r="C4242" t="s">
        <v>3213</v>
      </c>
      <c r="D4242">
        <v>172.75</v>
      </c>
    </row>
    <row r="4243" spans="1:4" x14ac:dyDescent="0.25">
      <c r="A4243" s="1">
        <v>44215</v>
      </c>
      <c r="B4243" t="s">
        <v>1444</v>
      </c>
      <c r="C4243" t="s">
        <v>47</v>
      </c>
      <c r="D4243" s="2">
        <v>4731.01</v>
      </c>
    </row>
    <row r="4244" spans="1:4" x14ac:dyDescent="0.25">
      <c r="A4244" s="1">
        <v>44215</v>
      </c>
      <c r="B4244" t="s">
        <v>1444</v>
      </c>
      <c r="C4244" t="s">
        <v>47</v>
      </c>
      <c r="D4244" s="2">
        <v>1003.8</v>
      </c>
    </row>
    <row r="4245" spans="1:4" x14ac:dyDescent="0.25">
      <c r="A4245" s="1">
        <v>44215</v>
      </c>
      <c r="B4245" t="s">
        <v>1444</v>
      </c>
      <c r="C4245" t="s">
        <v>66</v>
      </c>
      <c r="D4245" s="2">
        <v>8389.4</v>
      </c>
    </row>
    <row r="4246" spans="1:4" x14ac:dyDescent="0.25">
      <c r="A4246" s="1">
        <v>44215</v>
      </c>
      <c r="B4246" t="s">
        <v>1444</v>
      </c>
      <c r="C4246" t="s">
        <v>66</v>
      </c>
      <c r="D4246" s="2">
        <v>9072.5300000000007</v>
      </c>
    </row>
    <row r="4247" spans="1:4" x14ac:dyDescent="0.25">
      <c r="A4247" s="1">
        <v>44216</v>
      </c>
      <c r="B4247" t="s">
        <v>117</v>
      </c>
      <c r="C4247" t="s">
        <v>338</v>
      </c>
      <c r="D4247">
        <v>348.8</v>
      </c>
    </row>
    <row r="4248" spans="1:4" x14ac:dyDescent="0.25">
      <c r="A4248" s="1">
        <v>44216</v>
      </c>
      <c r="B4248" t="s">
        <v>117</v>
      </c>
      <c r="C4248" t="s">
        <v>338</v>
      </c>
      <c r="D4248">
        <v>325.5</v>
      </c>
    </row>
    <row r="4249" spans="1:4" x14ac:dyDescent="0.25">
      <c r="A4249" s="1">
        <v>44216</v>
      </c>
      <c r="B4249" t="s">
        <v>3214</v>
      </c>
      <c r="C4249" t="s">
        <v>70</v>
      </c>
      <c r="D4249" s="2">
        <v>3394.25</v>
      </c>
    </row>
    <row r="4250" spans="1:4" x14ac:dyDescent="0.25">
      <c r="A4250" s="1">
        <v>44216</v>
      </c>
      <c r="B4250" t="s">
        <v>902</v>
      </c>
      <c r="C4250" t="s">
        <v>1008</v>
      </c>
      <c r="D4250">
        <v>365</v>
      </c>
    </row>
    <row r="4251" spans="1:4" x14ac:dyDescent="0.25">
      <c r="A4251" s="1">
        <v>44216</v>
      </c>
      <c r="B4251" t="s">
        <v>6</v>
      </c>
      <c r="C4251" t="s">
        <v>3215</v>
      </c>
      <c r="D4251" s="2">
        <v>3192</v>
      </c>
    </row>
    <row r="4252" spans="1:4" x14ac:dyDescent="0.25">
      <c r="C4252" t="s">
        <v>3216</v>
      </c>
    </row>
    <row r="4253" spans="1:4" x14ac:dyDescent="0.25">
      <c r="C4253" t="s">
        <v>3217</v>
      </c>
    </row>
    <row r="4254" spans="1:4" x14ac:dyDescent="0.25">
      <c r="C4254">
        <v>2104584279</v>
      </c>
    </row>
    <row r="4255" spans="1:4" x14ac:dyDescent="0.25">
      <c r="A4255" s="1">
        <v>44216</v>
      </c>
      <c r="B4255" t="s">
        <v>6</v>
      </c>
      <c r="C4255" t="s">
        <v>3215</v>
      </c>
      <c r="D4255">
        <v>140</v>
      </c>
    </row>
    <row r="4256" spans="1:4" x14ac:dyDescent="0.25">
      <c r="C4256" t="s">
        <v>3216</v>
      </c>
    </row>
    <row r="4257" spans="1:4" x14ac:dyDescent="0.25">
      <c r="C4257" t="s">
        <v>3217</v>
      </c>
    </row>
    <row r="4258" spans="1:4" x14ac:dyDescent="0.25">
      <c r="C4258">
        <v>2104584279</v>
      </c>
    </row>
    <row r="4259" spans="1:4" x14ac:dyDescent="0.25">
      <c r="A4259" s="1">
        <v>44216</v>
      </c>
      <c r="B4259" t="s">
        <v>186</v>
      </c>
      <c r="C4259" t="s">
        <v>3218</v>
      </c>
      <c r="D4259" s="2">
        <v>2000</v>
      </c>
    </row>
    <row r="4260" spans="1:4" x14ac:dyDescent="0.25">
      <c r="C4260" t="s">
        <v>3219</v>
      </c>
    </row>
    <row r="4261" spans="1:4" x14ac:dyDescent="0.25">
      <c r="C4261" t="s">
        <v>3220</v>
      </c>
    </row>
    <row r="4262" spans="1:4" x14ac:dyDescent="0.25">
      <c r="C4262" t="s">
        <v>3221</v>
      </c>
    </row>
    <row r="4263" spans="1:4" x14ac:dyDescent="0.25">
      <c r="A4263" s="1">
        <v>44216</v>
      </c>
      <c r="B4263" t="s">
        <v>186</v>
      </c>
      <c r="C4263" t="s">
        <v>3222</v>
      </c>
      <c r="D4263" s="2">
        <v>1000</v>
      </c>
    </row>
    <row r="4264" spans="1:4" x14ac:dyDescent="0.25">
      <c r="C4264" t="s">
        <v>3223</v>
      </c>
    </row>
    <row r="4265" spans="1:4" x14ac:dyDescent="0.25">
      <c r="C4265" t="s">
        <v>3224</v>
      </c>
    </row>
    <row r="4266" spans="1:4" x14ac:dyDescent="0.25">
      <c r="A4266" s="1">
        <v>44216</v>
      </c>
      <c r="B4266" t="s">
        <v>121</v>
      </c>
      <c r="C4266" t="s">
        <v>70</v>
      </c>
      <c r="D4266">
        <v>739.79</v>
      </c>
    </row>
    <row r="4267" spans="1:4" x14ac:dyDescent="0.25">
      <c r="A4267" s="1">
        <v>44216</v>
      </c>
      <c r="B4267" t="s">
        <v>529</v>
      </c>
      <c r="C4267" t="s">
        <v>1109</v>
      </c>
      <c r="D4267" s="2">
        <v>1890</v>
      </c>
    </row>
    <row r="4268" spans="1:4" x14ac:dyDescent="0.25">
      <c r="C4268" t="s">
        <v>1110</v>
      </c>
    </row>
    <row r="4269" spans="1:4" x14ac:dyDescent="0.25">
      <c r="A4269" s="1">
        <v>44216</v>
      </c>
      <c r="B4269" t="s">
        <v>1410</v>
      </c>
      <c r="C4269" t="s">
        <v>3225</v>
      </c>
      <c r="D4269">
        <v>84.69</v>
      </c>
    </row>
    <row r="4270" spans="1:4" x14ac:dyDescent="0.25">
      <c r="A4270" s="1">
        <v>44216</v>
      </c>
      <c r="B4270" t="s">
        <v>1410</v>
      </c>
      <c r="C4270" t="s">
        <v>3225</v>
      </c>
      <c r="D4270">
        <v>169.38</v>
      </c>
    </row>
    <row r="4271" spans="1:4" x14ac:dyDescent="0.25">
      <c r="A4271" s="1">
        <v>44216</v>
      </c>
      <c r="B4271" t="s">
        <v>3226</v>
      </c>
      <c r="C4271" t="s">
        <v>3227</v>
      </c>
      <c r="D4271">
        <v>205</v>
      </c>
    </row>
    <row r="4272" spans="1:4" x14ac:dyDescent="0.25">
      <c r="A4272" s="1">
        <v>44216</v>
      </c>
      <c r="B4272" t="s">
        <v>3228</v>
      </c>
      <c r="C4272" t="s">
        <v>3229</v>
      </c>
      <c r="D4272">
        <v>55</v>
      </c>
    </row>
    <row r="4273" spans="1:4" x14ac:dyDescent="0.25">
      <c r="C4273" t="s">
        <v>3230</v>
      </c>
    </row>
    <row r="4274" spans="1:4" x14ac:dyDescent="0.25">
      <c r="A4274" s="1">
        <v>44216</v>
      </c>
      <c r="B4274" t="s">
        <v>740</v>
      </c>
      <c r="C4274" t="s">
        <v>741</v>
      </c>
      <c r="D4274">
        <v>735</v>
      </c>
    </row>
    <row r="4275" spans="1:4" x14ac:dyDescent="0.25">
      <c r="A4275" s="1">
        <v>44216</v>
      </c>
      <c r="B4275" t="s">
        <v>740</v>
      </c>
      <c r="C4275" t="s">
        <v>3231</v>
      </c>
      <c r="D4275">
        <v>641</v>
      </c>
    </row>
    <row r="4276" spans="1:4" x14ac:dyDescent="0.25">
      <c r="A4276" s="1">
        <v>44216</v>
      </c>
      <c r="B4276" t="s">
        <v>740</v>
      </c>
      <c r="C4276" t="s">
        <v>3231</v>
      </c>
      <c r="D4276">
        <v>160</v>
      </c>
    </row>
    <row r="4277" spans="1:4" x14ac:dyDescent="0.25">
      <c r="A4277" s="1">
        <v>44216</v>
      </c>
      <c r="B4277" t="s">
        <v>740</v>
      </c>
      <c r="C4277" t="s">
        <v>3231</v>
      </c>
      <c r="D4277">
        <v>480</v>
      </c>
    </row>
    <row r="4278" spans="1:4" x14ac:dyDescent="0.25">
      <c r="A4278" s="1">
        <v>44216</v>
      </c>
      <c r="B4278" t="s">
        <v>740</v>
      </c>
      <c r="C4278" t="s">
        <v>741</v>
      </c>
      <c r="D4278">
        <v>710</v>
      </c>
    </row>
    <row r="4279" spans="1:4" x14ac:dyDescent="0.25">
      <c r="A4279" s="1">
        <v>44216</v>
      </c>
      <c r="B4279" t="s">
        <v>740</v>
      </c>
      <c r="C4279" t="s">
        <v>741</v>
      </c>
      <c r="D4279">
        <v>362</v>
      </c>
    </row>
    <row r="4280" spans="1:4" x14ac:dyDescent="0.25">
      <c r="A4280" s="1">
        <v>44216</v>
      </c>
      <c r="B4280" t="s">
        <v>3232</v>
      </c>
      <c r="C4280" t="s">
        <v>280</v>
      </c>
      <c r="D4280">
        <v>21.5</v>
      </c>
    </row>
    <row r="4281" spans="1:4" x14ac:dyDescent="0.25">
      <c r="A4281" s="1">
        <v>44216</v>
      </c>
      <c r="B4281" t="s">
        <v>3233</v>
      </c>
      <c r="C4281" t="s">
        <v>3234</v>
      </c>
      <c r="D4281">
        <v>30</v>
      </c>
    </row>
    <row r="4282" spans="1:4" x14ac:dyDescent="0.25">
      <c r="C4282" t="s">
        <v>3230</v>
      </c>
    </row>
    <row r="4283" spans="1:4" x14ac:dyDescent="0.25">
      <c r="A4283" s="1">
        <v>44216</v>
      </c>
      <c r="B4283" t="s">
        <v>629</v>
      </c>
      <c r="C4283" t="s">
        <v>3235</v>
      </c>
      <c r="D4283">
        <v>650</v>
      </c>
    </row>
    <row r="4284" spans="1:4" x14ac:dyDescent="0.25">
      <c r="A4284" s="1">
        <v>44216</v>
      </c>
      <c r="B4284" t="s">
        <v>3236</v>
      </c>
      <c r="C4284" t="s">
        <v>3237</v>
      </c>
      <c r="D4284">
        <v>55</v>
      </c>
    </row>
    <row r="4285" spans="1:4" x14ac:dyDescent="0.25">
      <c r="C4285" t="s">
        <v>3238</v>
      </c>
    </row>
    <row r="4286" spans="1:4" x14ac:dyDescent="0.25">
      <c r="A4286" s="1">
        <v>44216</v>
      </c>
      <c r="B4286" t="s">
        <v>141</v>
      </c>
      <c r="C4286" t="s">
        <v>47</v>
      </c>
      <c r="D4286" s="2">
        <v>1002.14</v>
      </c>
    </row>
    <row r="4287" spans="1:4" x14ac:dyDescent="0.25">
      <c r="A4287" s="1">
        <v>44216</v>
      </c>
      <c r="B4287" t="s">
        <v>141</v>
      </c>
      <c r="C4287" t="s">
        <v>47</v>
      </c>
      <c r="D4287">
        <v>253.1</v>
      </c>
    </row>
    <row r="4288" spans="1:4" x14ac:dyDescent="0.25">
      <c r="A4288" s="1">
        <v>44216</v>
      </c>
      <c r="B4288" t="s">
        <v>3239</v>
      </c>
      <c r="C4288" t="s">
        <v>3240</v>
      </c>
      <c r="D4288">
        <v>94</v>
      </c>
    </row>
    <row r="4289" spans="1:4" x14ac:dyDescent="0.25">
      <c r="A4289" s="1">
        <v>44216</v>
      </c>
      <c r="B4289" t="s">
        <v>218</v>
      </c>
      <c r="C4289" t="s">
        <v>325</v>
      </c>
      <c r="D4289">
        <v>70.94</v>
      </c>
    </row>
    <row r="4290" spans="1:4" x14ac:dyDescent="0.25">
      <c r="A4290" s="1">
        <v>44216</v>
      </c>
      <c r="B4290" t="s">
        <v>218</v>
      </c>
      <c r="C4290" t="s">
        <v>185</v>
      </c>
      <c r="D4290">
        <v>56.48</v>
      </c>
    </row>
    <row r="4291" spans="1:4" x14ac:dyDescent="0.25">
      <c r="A4291" s="1">
        <v>44216</v>
      </c>
      <c r="B4291" t="s">
        <v>1135</v>
      </c>
      <c r="C4291" t="s">
        <v>3241</v>
      </c>
      <c r="D4291">
        <v>420</v>
      </c>
    </row>
    <row r="4292" spans="1:4" x14ac:dyDescent="0.25">
      <c r="C4292" t="s">
        <v>3242</v>
      </c>
    </row>
    <row r="4293" spans="1:4" x14ac:dyDescent="0.25">
      <c r="A4293" s="1">
        <v>44216</v>
      </c>
      <c r="B4293" t="s">
        <v>3243</v>
      </c>
      <c r="C4293" t="s">
        <v>372</v>
      </c>
      <c r="D4293">
        <v>38.299999999999997</v>
      </c>
    </row>
    <row r="4294" spans="1:4" x14ac:dyDescent="0.25">
      <c r="A4294" s="1">
        <v>44216</v>
      </c>
      <c r="B4294" t="s">
        <v>223</v>
      </c>
      <c r="C4294" t="s">
        <v>320</v>
      </c>
      <c r="D4294">
        <v>100</v>
      </c>
    </row>
    <row r="4295" spans="1:4" x14ac:dyDescent="0.25">
      <c r="C4295" t="s">
        <v>1019</v>
      </c>
    </row>
    <row r="4296" spans="1:4" x14ac:dyDescent="0.25">
      <c r="A4296" s="1">
        <v>44216</v>
      </c>
      <c r="B4296" t="s">
        <v>3244</v>
      </c>
      <c r="C4296" t="s">
        <v>3245</v>
      </c>
      <c r="D4296">
        <v>85</v>
      </c>
    </row>
    <row r="4297" spans="1:4" x14ac:dyDescent="0.25">
      <c r="C4297" t="s">
        <v>3246</v>
      </c>
    </row>
    <row r="4298" spans="1:4" x14ac:dyDescent="0.25">
      <c r="A4298" s="1">
        <v>44216</v>
      </c>
      <c r="B4298" t="s">
        <v>147</v>
      </c>
      <c r="C4298" t="s">
        <v>3247</v>
      </c>
      <c r="D4298">
        <v>330</v>
      </c>
    </row>
    <row r="4299" spans="1:4" x14ac:dyDescent="0.25">
      <c r="A4299" s="1">
        <v>44216</v>
      </c>
      <c r="B4299" t="s">
        <v>3248</v>
      </c>
      <c r="C4299" t="s">
        <v>3249</v>
      </c>
      <c r="D4299">
        <v>15</v>
      </c>
    </row>
    <row r="4300" spans="1:4" x14ac:dyDescent="0.25">
      <c r="C4300" t="s">
        <v>3230</v>
      </c>
    </row>
    <row r="4301" spans="1:4" x14ac:dyDescent="0.25">
      <c r="A4301" s="1">
        <v>44216</v>
      </c>
      <c r="B4301" t="s">
        <v>237</v>
      </c>
      <c r="C4301" t="s">
        <v>3250</v>
      </c>
      <c r="D4301" s="2">
        <v>1250</v>
      </c>
    </row>
    <row r="4302" spans="1:4" x14ac:dyDescent="0.25">
      <c r="A4302" s="1">
        <v>44216</v>
      </c>
      <c r="B4302" t="s">
        <v>406</v>
      </c>
      <c r="C4302" t="s">
        <v>3251</v>
      </c>
      <c r="D4302">
        <v>600</v>
      </c>
    </row>
    <row r="4303" spans="1:4" x14ac:dyDescent="0.25">
      <c r="A4303" s="1">
        <v>44216</v>
      </c>
      <c r="B4303" t="s">
        <v>782</v>
      </c>
      <c r="C4303" t="s">
        <v>3252</v>
      </c>
      <c r="D4303">
        <v>256.99</v>
      </c>
    </row>
    <row r="4304" spans="1:4" x14ac:dyDescent="0.25">
      <c r="A4304" s="1">
        <v>44216</v>
      </c>
      <c r="B4304" t="s">
        <v>782</v>
      </c>
      <c r="C4304" t="s">
        <v>3252</v>
      </c>
      <c r="D4304">
        <v>3</v>
      </c>
    </row>
    <row r="4305" spans="1:4" x14ac:dyDescent="0.25">
      <c r="A4305" s="1">
        <v>44216</v>
      </c>
      <c r="B4305" t="s">
        <v>1569</v>
      </c>
      <c r="C4305" t="s">
        <v>3253</v>
      </c>
      <c r="D4305">
        <v>260</v>
      </c>
    </row>
    <row r="4306" spans="1:4" x14ac:dyDescent="0.25">
      <c r="A4306" s="1">
        <v>44216</v>
      </c>
      <c r="B4306" t="s">
        <v>1569</v>
      </c>
      <c r="C4306" t="s">
        <v>1931</v>
      </c>
      <c r="D4306">
        <v>297.5</v>
      </c>
    </row>
    <row r="4307" spans="1:4" x14ac:dyDescent="0.25">
      <c r="A4307" s="1">
        <v>44216</v>
      </c>
      <c r="B4307" t="s">
        <v>241</v>
      </c>
      <c r="C4307" t="s">
        <v>3254</v>
      </c>
      <c r="D4307">
        <v>188.5</v>
      </c>
    </row>
    <row r="4308" spans="1:4" x14ac:dyDescent="0.25">
      <c r="A4308" s="1">
        <v>44216</v>
      </c>
      <c r="B4308" t="s">
        <v>3255</v>
      </c>
      <c r="C4308" t="s">
        <v>3256</v>
      </c>
      <c r="D4308">
        <v>83.97</v>
      </c>
    </row>
    <row r="4309" spans="1:4" x14ac:dyDescent="0.25">
      <c r="C4309" t="s">
        <v>3257</v>
      </c>
    </row>
    <row r="4310" spans="1:4" x14ac:dyDescent="0.25">
      <c r="C4310" t="s">
        <v>3258</v>
      </c>
    </row>
    <row r="4311" spans="1:4" x14ac:dyDescent="0.25">
      <c r="C4311" s="1">
        <v>44202</v>
      </c>
    </row>
    <row r="4312" spans="1:4" x14ac:dyDescent="0.25">
      <c r="A4312" s="1">
        <v>44216</v>
      </c>
      <c r="B4312" t="s">
        <v>990</v>
      </c>
      <c r="C4312" t="s">
        <v>1793</v>
      </c>
      <c r="D4312">
        <v>346</v>
      </c>
    </row>
    <row r="4313" spans="1:4" x14ac:dyDescent="0.25">
      <c r="A4313" s="1">
        <v>44216</v>
      </c>
      <c r="B4313" t="s">
        <v>3259</v>
      </c>
      <c r="C4313" t="s">
        <v>3260</v>
      </c>
      <c r="D4313">
        <v>103.74</v>
      </c>
    </row>
    <row r="4314" spans="1:4" x14ac:dyDescent="0.25">
      <c r="A4314" s="1">
        <v>44216</v>
      </c>
      <c r="B4314" t="s">
        <v>65</v>
      </c>
      <c r="C4314" t="s">
        <v>66</v>
      </c>
      <c r="D4314" s="2">
        <v>7588.34</v>
      </c>
    </row>
    <row r="4315" spans="1:4" x14ac:dyDescent="0.25">
      <c r="A4315" s="1">
        <v>44216</v>
      </c>
      <c r="B4315" t="s">
        <v>2109</v>
      </c>
      <c r="C4315" t="s">
        <v>3261</v>
      </c>
      <c r="D4315">
        <v>720</v>
      </c>
    </row>
    <row r="4316" spans="1:4" x14ac:dyDescent="0.25">
      <c r="C4316" t="s">
        <v>3262</v>
      </c>
    </row>
    <row r="4317" spans="1:4" x14ac:dyDescent="0.25">
      <c r="A4317" s="1">
        <v>44216</v>
      </c>
      <c r="B4317" t="s">
        <v>3263</v>
      </c>
      <c r="C4317" t="s">
        <v>3264</v>
      </c>
      <c r="D4317" s="2">
        <v>15347.78</v>
      </c>
    </row>
    <row r="4318" spans="1:4" x14ac:dyDescent="0.25">
      <c r="C4318" t="s">
        <v>3265</v>
      </c>
    </row>
    <row r="4319" spans="1:4" x14ac:dyDescent="0.25">
      <c r="C4319" t="s">
        <v>3266</v>
      </c>
    </row>
    <row r="4320" spans="1:4" x14ac:dyDescent="0.25">
      <c r="A4320" s="1">
        <v>44216</v>
      </c>
      <c r="B4320" t="s">
        <v>3267</v>
      </c>
      <c r="C4320" t="s">
        <v>3268</v>
      </c>
      <c r="D4320">
        <v>30</v>
      </c>
    </row>
    <row r="4321" spans="1:4" x14ac:dyDescent="0.25">
      <c r="C4321" t="s">
        <v>3230</v>
      </c>
    </row>
    <row r="4322" spans="1:4" x14ac:dyDescent="0.25">
      <c r="A4322" s="1">
        <v>44216</v>
      </c>
      <c r="B4322" t="s">
        <v>3269</v>
      </c>
      <c r="C4322" t="s">
        <v>3270</v>
      </c>
      <c r="D4322">
        <v>30</v>
      </c>
    </row>
    <row r="4323" spans="1:4" x14ac:dyDescent="0.25">
      <c r="C4323" t="s">
        <v>3230</v>
      </c>
    </row>
    <row r="4324" spans="1:4" x14ac:dyDescent="0.25">
      <c r="A4324" s="1">
        <v>44216</v>
      </c>
      <c r="B4324" t="s">
        <v>3271</v>
      </c>
      <c r="C4324" t="s">
        <v>3272</v>
      </c>
      <c r="D4324">
        <v>30</v>
      </c>
    </row>
    <row r="4325" spans="1:4" x14ac:dyDescent="0.25">
      <c r="C4325" t="s">
        <v>3230</v>
      </c>
    </row>
    <row r="4326" spans="1:4" x14ac:dyDescent="0.25">
      <c r="A4326" s="1">
        <v>44216</v>
      </c>
      <c r="B4326" t="s">
        <v>3273</v>
      </c>
      <c r="C4326" t="s">
        <v>3274</v>
      </c>
      <c r="D4326">
        <v>5</v>
      </c>
    </row>
    <row r="4327" spans="1:4" x14ac:dyDescent="0.25">
      <c r="C4327" t="s">
        <v>3230</v>
      </c>
    </row>
    <row r="4328" spans="1:4" x14ac:dyDescent="0.25">
      <c r="A4328" s="1">
        <v>44216</v>
      </c>
      <c r="B4328" t="s">
        <v>802</v>
      </c>
      <c r="C4328" t="s">
        <v>3275</v>
      </c>
      <c r="D4328">
        <v>150</v>
      </c>
    </row>
    <row r="4329" spans="1:4" x14ac:dyDescent="0.25">
      <c r="A4329" s="1">
        <v>44216</v>
      </c>
      <c r="B4329" t="s">
        <v>3276</v>
      </c>
      <c r="C4329" t="s">
        <v>3277</v>
      </c>
      <c r="D4329">
        <v>55</v>
      </c>
    </row>
    <row r="4330" spans="1:4" x14ac:dyDescent="0.25">
      <c r="C4330" t="s">
        <v>3230</v>
      </c>
    </row>
    <row r="4331" spans="1:4" x14ac:dyDescent="0.25">
      <c r="A4331" s="1">
        <v>44216</v>
      </c>
      <c r="B4331" t="s">
        <v>3278</v>
      </c>
      <c r="C4331" t="s">
        <v>3279</v>
      </c>
      <c r="D4331">
        <v>68</v>
      </c>
    </row>
    <row r="4332" spans="1:4" x14ac:dyDescent="0.25">
      <c r="C4332" t="s">
        <v>3280</v>
      </c>
    </row>
    <row r="4333" spans="1:4" x14ac:dyDescent="0.25">
      <c r="A4333" s="1">
        <v>44216</v>
      </c>
      <c r="B4333" t="s">
        <v>1961</v>
      </c>
      <c r="C4333" t="s">
        <v>756</v>
      </c>
      <c r="D4333">
        <v>752.39</v>
      </c>
    </row>
    <row r="4334" spans="1:4" x14ac:dyDescent="0.25">
      <c r="A4334" s="1">
        <v>44216</v>
      </c>
      <c r="B4334" t="s">
        <v>3281</v>
      </c>
      <c r="C4334" t="s">
        <v>3282</v>
      </c>
      <c r="D4334">
        <v>195.05</v>
      </c>
    </row>
    <row r="4335" spans="1:4" x14ac:dyDescent="0.25">
      <c r="A4335" s="1">
        <v>44216</v>
      </c>
      <c r="B4335" t="s">
        <v>1025</v>
      </c>
      <c r="C4335" t="s">
        <v>1026</v>
      </c>
      <c r="D4335">
        <v>233.05</v>
      </c>
    </row>
    <row r="4336" spans="1:4" x14ac:dyDescent="0.25">
      <c r="A4336" s="1">
        <v>44216</v>
      </c>
      <c r="B4336" t="s">
        <v>1025</v>
      </c>
      <c r="C4336" t="s">
        <v>1026</v>
      </c>
      <c r="D4336">
        <v>240.58</v>
      </c>
    </row>
    <row r="4337" spans="1:4" x14ac:dyDescent="0.25">
      <c r="A4337" s="1">
        <v>44216</v>
      </c>
      <c r="B4337" t="s">
        <v>3283</v>
      </c>
      <c r="C4337" t="s">
        <v>3284</v>
      </c>
      <c r="D4337" s="2">
        <v>1150</v>
      </c>
    </row>
    <row r="4338" spans="1:4" x14ac:dyDescent="0.25">
      <c r="A4338" s="1">
        <v>44216</v>
      </c>
      <c r="B4338" t="s">
        <v>1178</v>
      </c>
      <c r="C4338" t="s">
        <v>321</v>
      </c>
      <c r="D4338">
        <v>108.6</v>
      </c>
    </row>
    <row r="4339" spans="1:4" x14ac:dyDescent="0.25">
      <c r="A4339" s="1">
        <v>44216</v>
      </c>
      <c r="B4339" t="s">
        <v>695</v>
      </c>
      <c r="C4339" t="s">
        <v>3285</v>
      </c>
      <c r="D4339">
        <v>450</v>
      </c>
    </row>
    <row r="4340" spans="1:4" x14ac:dyDescent="0.25">
      <c r="A4340" s="1">
        <v>44216</v>
      </c>
      <c r="B4340" t="s">
        <v>168</v>
      </c>
      <c r="C4340" t="s">
        <v>47</v>
      </c>
      <c r="D4340">
        <v>9.2899999999999991</v>
      </c>
    </row>
    <row r="4341" spans="1:4" x14ac:dyDescent="0.25">
      <c r="A4341" s="1">
        <v>44216</v>
      </c>
      <c r="B4341" t="s">
        <v>441</v>
      </c>
      <c r="C4341" t="s">
        <v>3286</v>
      </c>
      <c r="D4341" s="2">
        <v>2430</v>
      </c>
    </row>
    <row r="4342" spans="1:4" x14ac:dyDescent="0.25">
      <c r="C4342" t="s">
        <v>3287</v>
      </c>
    </row>
    <row r="4343" spans="1:4" x14ac:dyDescent="0.25">
      <c r="C4343" t="s">
        <v>3288</v>
      </c>
    </row>
    <row r="4344" spans="1:4" x14ac:dyDescent="0.25">
      <c r="C4344" t="s">
        <v>3289</v>
      </c>
    </row>
    <row r="4345" spans="1:4" x14ac:dyDescent="0.25">
      <c r="A4345" s="1">
        <v>44216</v>
      </c>
      <c r="B4345" t="s">
        <v>3290</v>
      </c>
      <c r="C4345" t="s">
        <v>3291</v>
      </c>
      <c r="D4345">
        <v>60</v>
      </c>
    </row>
    <row r="4346" spans="1:4" x14ac:dyDescent="0.25">
      <c r="C4346" t="s">
        <v>3238</v>
      </c>
    </row>
    <row r="4347" spans="1:4" x14ac:dyDescent="0.25">
      <c r="A4347" s="1">
        <v>44216</v>
      </c>
      <c r="B4347" t="s">
        <v>719</v>
      </c>
      <c r="C4347" t="s">
        <v>325</v>
      </c>
      <c r="D4347">
        <v>710</v>
      </c>
    </row>
    <row r="4348" spans="1:4" x14ac:dyDescent="0.25">
      <c r="A4348" s="1">
        <v>44216</v>
      </c>
      <c r="B4348" t="s">
        <v>3292</v>
      </c>
      <c r="C4348" t="s">
        <v>3293</v>
      </c>
      <c r="D4348">
        <v>15</v>
      </c>
    </row>
    <row r="4349" spans="1:4" x14ac:dyDescent="0.25">
      <c r="C4349" t="s">
        <v>3230</v>
      </c>
    </row>
    <row r="4350" spans="1:4" x14ac:dyDescent="0.25">
      <c r="A4350" s="1">
        <v>44216</v>
      </c>
      <c r="B4350" t="s">
        <v>86</v>
      </c>
      <c r="C4350" t="s">
        <v>3294</v>
      </c>
      <c r="D4350">
        <v>62.83</v>
      </c>
    </row>
    <row r="4351" spans="1:4" x14ac:dyDescent="0.25">
      <c r="A4351" s="1">
        <v>44216</v>
      </c>
      <c r="B4351" t="s">
        <v>452</v>
      </c>
      <c r="C4351" t="s">
        <v>3295</v>
      </c>
      <c r="D4351">
        <v>42.93</v>
      </c>
    </row>
    <row r="4352" spans="1:4" x14ac:dyDescent="0.25">
      <c r="A4352" s="1">
        <v>44216</v>
      </c>
      <c r="B4352" t="s">
        <v>818</v>
      </c>
      <c r="C4352" t="s">
        <v>741</v>
      </c>
      <c r="D4352" s="2">
        <v>1365</v>
      </c>
    </row>
    <row r="4353" spans="1:4" x14ac:dyDescent="0.25">
      <c r="A4353" s="1">
        <v>44216</v>
      </c>
      <c r="B4353" t="s">
        <v>1185</v>
      </c>
      <c r="C4353" t="s">
        <v>3296</v>
      </c>
      <c r="D4353">
        <v>19</v>
      </c>
    </row>
    <row r="4354" spans="1:4" x14ac:dyDescent="0.25">
      <c r="C4354">
        <v>2020</v>
      </c>
    </row>
    <row r="4355" spans="1:4" x14ac:dyDescent="0.25">
      <c r="A4355" s="1">
        <v>44216</v>
      </c>
      <c r="B4355" t="s">
        <v>102</v>
      </c>
      <c r="C4355" t="s">
        <v>3297</v>
      </c>
      <c r="D4355" s="2">
        <v>1400</v>
      </c>
    </row>
    <row r="4356" spans="1:4" x14ac:dyDescent="0.25">
      <c r="C4356" t="s">
        <v>3298</v>
      </c>
    </row>
    <row r="4357" spans="1:4" x14ac:dyDescent="0.25">
      <c r="C4357" s="1">
        <v>44211</v>
      </c>
    </row>
    <row r="4358" spans="1:4" x14ac:dyDescent="0.25">
      <c r="A4358" s="1">
        <v>44216</v>
      </c>
      <c r="B4358" t="s">
        <v>106</v>
      </c>
      <c r="C4358" t="s">
        <v>107</v>
      </c>
      <c r="D4358">
        <v>626.36</v>
      </c>
    </row>
    <row r="4359" spans="1:4" x14ac:dyDescent="0.25">
      <c r="A4359" s="1">
        <v>44216</v>
      </c>
      <c r="B4359" t="s">
        <v>3299</v>
      </c>
      <c r="C4359" t="s">
        <v>3300</v>
      </c>
      <c r="D4359">
        <v>350</v>
      </c>
    </row>
    <row r="4360" spans="1:4" x14ac:dyDescent="0.25">
      <c r="A4360" s="1">
        <v>44216</v>
      </c>
      <c r="B4360" t="s">
        <v>3301</v>
      </c>
      <c r="C4360" t="s">
        <v>1477</v>
      </c>
      <c r="D4360">
        <v>355.15</v>
      </c>
    </row>
    <row r="4361" spans="1:4" x14ac:dyDescent="0.25">
      <c r="A4361" s="1">
        <v>44216</v>
      </c>
      <c r="B4361" t="s">
        <v>3302</v>
      </c>
      <c r="C4361" t="s">
        <v>3303</v>
      </c>
      <c r="D4361">
        <v>720</v>
      </c>
    </row>
    <row r="4362" spans="1:4" x14ac:dyDescent="0.25">
      <c r="A4362" s="1">
        <v>44216</v>
      </c>
      <c r="B4362" t="s">
        <v>176</v>
      </c>
      <c r="C4362" t="s">
        <v>47</v>
      </c>
      <c r="D4362">
        <v>783.9</v>
      </c>
    </row>
    <row r="4363" spans="1:4" x14ac:dyDescent="0.25">
      <c r="A4363" s="1">
        <v>44216</v>
      </c>
      <c r="B4363" t="s">
        <v>830</v>
      </c>
      <c r="C4363" t="s">
        <v>3304</v>
      </c>
      <c r="D4363">
        <v>120</v>
      </c>
    </row>
    <row r="4364" spans="1:4" x14ac:dyDescent="0.25">
      <c r="C4364" t="s">
        <v>3305</v>
      </c>
    </row>
    <row r="4365" spans="1:4" x14ac:dyDescent="0.25">
      <c r="A4365" s="1">
        <v>44216</v>
      </c>
      <c r="B4365" t="s">
        <v>1619</v>
      </c>
      <c r="C4365" t="s">
        <v>2971</v>
      </c>
      <c r="D4365">
        <v>251.55</v>
      </c>
    </row>
    <row r="4366" spans="1:4" x14ac:dyDescent="0.25">
      <c r="A4366" s="1">
        <v>44208</v>
      </c>
      <c r="B4366" t="s">
        <v>740</v>
      </c>
      <c r="C4366" t="s">
        <v>3231</v>
      </c>
      <c r="D4366">
        <v>80</v>
      </c>
    </row>
    <row r="4367" spans="1:4" x14ac:dyDescent="0.25">
      <c r="A4367" s="1">
        <v>44208</v>
      </c>
      <c r="B4367" t="s">
        <v>740</v>
      </c>
      <c r="C4367" t="s">
        <v>3231</v>
      </c>
      <c r="D4367">
        <v>10</v>
      </c>
    </row>
    <row r="4368" spans="1:4" x14ac:dyDescent="0.25">
      <c r="A4368" s="1">
        <v>44208</v>
      </c>
      <c r="B4368" t="s">
        <v>740</v>
      </c>
      <c r="C4368" t="s">
        <v>3231</v>
      </c>
      <c r="D4368">
        <v>384</v>
      </c>
    </row>
    <row r="4369" spans="1:4" x14ac:dyDescent="0.25">
      <c r="A4369" s="1">
        <v>44208</v>
      </c>
      <c r="B4369" t="s">
        <v>218</v>
      </c>
      <c r="C4369" t="s">
        <v>3306</v>
      </c>
      <c r="D4369">
        <v>549.17999999999995</v>
      </c>
    </row>
    <row r="4370" spans="1:4" x14ac:dyDescent="0.25">
      <c r="C4370" t="s">
        <v>3307</v>
      </c>
    </row>
    <row r="4371" spans="1:4" x14ac:dyDescent="0.25">
      <c r="A4371" s="1">
        <v>44208</v>
      </c>
      <c r="B4371" t="s">
        <v>722</v>
      </c>
      <c r="C4371" t="s">
        <v>325</v>
      </c>
      <c r="D4371">
        <v>88.44</v>
      </c>
    </row>
    <row r="4372" spans="1:4" x14ac:dyDescent="0.25">
      <c r="A4372" s="1">
        <v>44215</v>
      </c>
      <c r="B4372" t="s">
        <v>547</v>
      </c>
      <c r="C4372" t="s">
        <v>52</v>
      </c>
      <c r="D4372">
        <v>99.81</v>
      </c>
    </row>
    <row r="4373" spans="1:4" x14ac:dyDescent="0.25">
      <c r="A4373" s="1">
        <v>44215</v>
      </c>
      <c r="B4373" t="s">
        <v>547</v>
      </c>
      <c r="C4373" t="s">
        <v>3308</v>
      </c>
      <c r="D4373">
        <v>217.45</v>
      </c>
    </row>
    <row r="4374" spans="1:4" x14ac:dyDescent="0.25">
      <c r="A4374" s="1">
        <v>44215</v>
      </c>
      <c r="B4374" t="s">
        <v>547</v>
      </c>
      <c r="C4374" t="s">
        <v>107</v>
      </c>
      <c r="D4374">
        <v>100.16</v>
      </c>
    </row>
    <row r="4375" spans="1:4" x14ac:dyDescent="0.25">
      <c r="A4375" s="1">
        <v>44215</v>
      </c>
      <c r="B4375" t="s">
        <v>547</v>
      </c>
      <c r="C4375" t="s">
        <v>3309</v>
      </c>
      <c r="D4375">
        <v>22.16</v>
      </c>
    </row>
    <row r="4376" spans="1:4" x14ac:dyDescent="0.25">
      <c r="A4376" s="1">
        <v>44215</v>
      </c>
      <c r="B4376" t="s">
        <v>547</v>
      </c>
      <c r="C4376" t="s">
        <v>3310</v>
      </c>
      <c r="D4376">
        <v>48.72</v>
      </c>
    </row>
    <row r="4377" spans="1:4" x14ac:dyDescent="0.25">
      <c r="C4377" t="s">
        <v>2321</v>
      </c>
    </row>
    <row r="4378" spans="1:4" x14ac:dyDescent="0.25">
      <c r="A4378" s="1">
        <v>44215</v>
      </c>
      <c r="B4378" t="s">
        <v>547</v>
      </c>
      <c r="C4378" t="s">
        <v>3311</v>
      </c>
      <c r="D4378">
        <v>85.93</v>
      </c>
    </row>
    <row r="4379" spans="1:4" x14ac:dyDescent="0.25">
      <c r="A4379" s="1">
        <v>44215</v>
      </c>
      <c r="B4379" t="s">
        <v>547</v>
      </c>
      <c r="C4379" t="s">
        <v>3013</v>
      </c>
      <c r="D4379">
        <v>48.72</v>
      </c>
    </row>
    <row r="4380" spans="1:4" x14ac:dyDescent="0.25">
      <c r="C4380" t="s">
        <v>3312</v>
      </c>
    </row>
    <row r="4381" spans="1:4" x14ac:dyDescent="0.25">
      <c r="A4381" s="1">
        <v>44215</v>
      </c>
      <c r="B4381" t="s">
        <v>547</v>
      </c>
      <c r="C4381" t="s">
        <v>320</v>
      </c>
      <c r="D4381">
        <v>68.400000000000006</v>
      </c>
    </row>
    <row r="4382" spans="1:4" x14ac:dyDescent="0.25">
      <c r="C4382" t="s">
        <v>3313</v>
      </c>
    </row>
    <row r="4383" spans="1:4" x14ac:dyDescent="0.25">
      <c r="A4383" s="1">
        <v>44215</v>
      </c>
      <c r="B4383" t="s">
        <v>547</v>
      </c>
      <c r="C4383" t="s">
        <v>2216</v>
      </c>
      <c r="D4383">
        <v>99.43</v>
      </c>
    </row>
    <row r="4384" spans="1:4" x14ac:dyDescent="0.25">
      <c r="A4384" s="1">
        <v>44215</v>
      </c>
      <c r="B4384" t="s">
        <v>547</v>
      </c>
      <c r="C4384" t="s">
        <v>3314</v>
      </c>
      <c r="D4384">
        <v>23.98</v>
      </c>
    </row>
    <row r="4385" spans="1:4" x14ac:dyDescent="0.25">
      <c r="A4385" s="1">
        <v>44215</v>
      </c>
      <c r="B4385" t="s">
        <v>547</v>
      </c>
      <c r="C4385" t="s">
        <v>3315</v>
      </c>
      <c r="D4385">
        <v>24.95</v>
      </c>
    </row>
    <row r="4386" spans="1:4" x14ac:dyDescent="0.25">
      <c r="A4386" s="1">
        <v>44215</v>
      </c>
      <c r="B4386" t="s">
        <v>316</v>
      </c>
      <c r="C4386" t="s">
        <v>3316</v>
      </c>
      <c r="D4386">
        <v>79.52</v>
      </c>
    </row>
    <row r="4387" spans="1:4" x14ac:dyDescent="0.25">
      <c r="C4387">
        <v>894636795367</v>
      </c>
    </row>
    <row r="4388" spans="1:4" x14ac:dyDescent="0.25">
      <c r="A4388" s="1">
        <v>44215</v>
      </c>
      <c r="B4388" t="s">
        <v>316</v>
      </c>
      <c r="C4388" t="s">
        <v>3317</v>
      </c>
      <c r="D4388">
        <v>352.69</v>
      </c>
    </row>
    <row r="4389" spans="1:4" x14ac:dyDescent="0.25">
      <c r="C4389">
        <v>975759593559</v>
      </c>
    </row>
    <row r="4390" spans="1:4" x14ac:dyDescent="0.25">
      <c r="A4390" s="1">
        <v>44215</v>
      </c>
      <c r="B4390" t="s">
        <v>316</v>
      </c>
      <c r="C4390" t="s">
        <v>3318</v>
      </c>
      <c r="D4390">
        <v>474.18</v>
      </c>
    </row>
    <row r="4391" spans="1:4" x14ac:dyDescent="0.25">
      <c r="C4391" t="s">
        <v>3319</v>
      </c>
    </row>
    <row r="4392" spans="1:4" x14ac:dyDescent="0.25">
      <c r="C4392" t="s">
        <v>3320</v>
      </c>
    </row>
    <row r="4393" spans="1:4" x14ac:dyDescent="0.25">
      <c r="C4393" t="s">
        <v>3321</v>
      </c>
    </row>
    <row r="4394" spans="1:4" x14ac:dyDescent="0.25">
      <c r="A4394" s="1">
        <v>44215</v>
      </c>
      <c r="B4394" t="s">
        <v>316</v>
      </c>
      <c r="C4394" t="s">
        <v>3322</v>
      </c>
      <c r="D4394">
        <v>88.6</v>
      </c>
    </row>
    <row r="4395" spans="1:4" x14ac:dyDescent="0.25">
      <c r="C4395" t="s">
        <v>3323</v>
      </c>
    </row>
    <row r="4396" spans="1:4" x14ac:dyDescent="0.25">
      <c r="A4396" s="1">
        <v>44215</v>
      </c>
      <c r="B4396" t="s">
        <v>316</v>
      </c>
      <c r="C4396" t="s">
        <v>325</v>
      </c>
      <c r="D4396">
        <v>97.79</v>
      </c>
    </row>
    <row r="4397" spans="1:4" x14ac:dyDescent="0.25">
      <c r="A4397" s="1">
        <v>44215</v>
      </c>
      <c r="B4397" t="s">
        <v>316</v>
      </c>
      <c r="C4397" t="s">
        <v>3324</v>
      </c>
      <c r="D4397">
        <v>54.62</v>
      </c>
    </row>
    <row r="4398" spans="1:4" x14ac:dyDescent="0.25">
      <c r="A4398" s="1">
        <v>44215</v>
      </c>
      <c r="B4398" t="s">
        <v>316</v>
      </c>
      <c r="C4398" t="s">
        <v>3325</v>
      </c>
      <c r="D4398">
        <v>262.62</v>
      </c>
    </row>
    <row r="4399" spans="1:4" x14ac:dyDescent="0.25">
      <c r="A4399" s="1">
        <v>44215</v>
      </c>
      <c r="B4399" t="s">
        <v>316</v>
      </c>
      <c r="C4399" t="s">
        <v>3326</v>
      </c>
      <c r="D4399">
        <v>339.8</v>
      </c>
    </row>
    <row r="4400" spans="1:4" x14ac:dyDescent="0.25">
      <c r="A4400" s="1">
        <v>44215</v>
      </c>
      <c r="B4400" t="s">
        <v>316</v>
      </c>
      <c r="C4400" t="s">
        <v>3327</v>
      </c>
      <c r="D4400">
        <v>28.9</v>
      </c>
    </row>
    <row r="4401" spans="1:4" x14ac:dyDescent="0.25">
      <c r="A4401" s="1">
        <v>44215</v>
      </c>
      <c r="B4401" t="s">
        <v>316</v>
      </c>
      <c r="C4401" t="s">
        <v>320</v>
      </c>
      <c r="D4401">
        <v>157.75</v>
      </c>
    </row>
    <row r="4402" spans="1:4" x14ac:dyDescent="0.25">
      <c r="C4402" t="s">
        <v>1022</v>
      </c>
    </row>
    <row r="4403" spans="1:4" x14ac:dyDescent="0.25">
      <c r="A4403" s="1">
        <v>44215</v>
      </c>
      <c r="B4403" t="s">
        <v>316</v>
      </c>
      <c r="C4403" t="s">
        <v>3328</v>
      </c>
      <c r="D4403">
        <v>71.319999999999993</v>
      </c>
    </row>
    <row r="4404" spans="1:4" x14ac:dyDescent="0.25">
      <c r="A4404" s="1">
        <v>44215</v>
      </c>
      <c r="B4404" t="s">
        <v>316</v>
      </c>
      <c r="C4404" t="s">
        <v>320</v>
      </c>
      <c r="D4404">
        <v>203.13</v>
      </c>
    </row>
    <row r="4405" spans="1:4" x14ac:dyDescent="0.25">
      <c r="A4405" s="1">
        <v>44215</v>
      </c>
      <c r="B4405" t="s">
        <v>316</v>
      </c>
      <c r="C4405" t="s">
        <v>320</v>
      </c>
      <c r="D4405">
        <v>100.77</v>
      </c>
    </row>
    <row r="4406" spans="1:4" x14ac:dyDescent="0.25">
      <c r="C4406" t="s">
        <v>3329</v>
      </c>
    </row>
    <row r="4407" spans="1:4" x14ac:dyDescent="0.25">
      <c r="A4407" s="1">
        <v>44215</v>
      </c>
      <c r="B4407" t="s">
        <v>316</v>
      </c>
      <c r="C4407" t="s">
        <v>3330</v>
      </c>
      <c r="D4407">
        <v>208</v>
      </c>
    </row>
    <row r="4408" spans="1:4" x14ac:dyDescent="0.25">
      <c r="A4408" s="1">
        <v>44215</v>
      </c>
      <c r="B4408" t="s">
        <v>316</v>
      </c>
      <c r="C4408" t="s">
        <v>107</v>
      </c>
      <c r="D4408">
        <v>249.98</v>
      </c>
    </row>
    <row r="4409" spans="1:4" x14ac:dyDescent="0.25">
      <c r="A4409" s="1">
        <v>44215</v>
      </c>
      <c r="B4409" t="s">
        <v>316</v>
      </c>
      <c r="C4409" t="s">
        <v>3331</v>
      </c>
      <c r="D4409">
        <v>480.63</v>
      </c>
    </row>
    <row r="4410" spans="1:4" x14ac:dyDescent="0.25">
      <c r="C4410" t="s">
        <v>3332</v>
      </c>
    </row>
    <row r="4411" spans="1:4" x14ac:dyDescent="0.25">
      <c r="C4411" t="s">
        <v>3333</v>
      </c>
    </row>
    <row r="4412" spans="1:4" x14ac:dyDescent="0.25">
      <c r="C4412" t="s">
        <v>3334</v>
      </c>
    </row>
    <row r="4413" spans="1:4" x14ac:dyDescent="0.25">
      <c r="C4413" t="s">
        <v>3335</v>
      </c>
    </row>
    <row r="4414" spans="1:4" x14ac:dyDescent="0.25">
      <c r="C4414" t="s">
        <v>3336</v>
      </c>
    </row>
    <row r="4415" spans="1:4" x14ac:dyDescent="0.25">
      <c r="A4415" s="1">
        <v>44215</v>
      </c>
      <c r="B4415" t="s">
        <v>316</v>
      </c>
      <c r="C4415" t="s">
        <v>3337</v>
      </c>
      <c r="D4415">
        <v>29.09</v>
      </c>
    </row>
    <row r="4416" spans="1:4" x14ac:dyDescent="0.25">
      <c r="A4416" s="1">
        <v>44215</v>
      </c>
      <c r="B4416" t="s">
        <v>316</v>
      </c>
      <c r="C4416" t="s">
        <v>3338</v>
      </c>
      <c r="D4416" s="2">
        <v>1635.63</v>
      </c>
    </row>
    <row r="4417" spans="1:4" x14ac:dyDescent="0.25">
      <c r="C4417" t="s">
        <v>3339</v>
      </c>
    </row>
    <row r="4418" spans="1:4" x14ac:dyDescent="0.25">
      <c r="C4418" t="s">
        <v>3339</v>
      </c>
    </row>
    <row r="4419" spans="1:4" x14ac:dyDescent="0.25">
      <c r="C4419">
        <v>1012100052</v>
      </c>
    </row>
    <row r="4420" spans="1:4" x14ac:dyDescent="0.25">
      <c r="A4420" s="1">
        <v>44215</v>
      </c>
      <c r="B4420" t="s">
        <v>316</v>
      </c>
      <c r="C4420" t="s">
        <v>3340</v>
      </c>
      <c r="D4420">
        <v>58.88</v>
      </c>
    </row>
    <row r="4421" spans="1:4" x14ac:dyDescent="0.25">
      <c r="C4421" t="e">
        <f>-Maunders</f>
        <v>#NAME?</v>
      </c>
    </row>
    <row r="4422" spans="1:4" x14ac:dyDescent="0.25">
      <c r="A4422" s="1">
        <v>44215</v>
      </c>
      <c r="B4422" t="s">
        <v>316</v>
      </c>
      <c r="C4422" t="s">
        <v>1020</v>
      </c>
      <c r="D4422">
        <v>52.08</v>
      </c>
    </row>
    <row r="4423" spans="1:4" x14ac:dyDescent="0.25">
      <c r="A4423" s="1">
        <v>44215</v>
      </c>
      <c r="B4423" t="s">
        <v>316</v>
      </c>
      <c r="C4423" t="s">
        <v>3341</v>
      </c>
      <c r="D4423">
        <v>452.01</v>
      </c>
    </row>
    <row r="4424" spans="1:4" x14ac:dyDescent="0.25">
      <c r="C4424" t="s">
        <v>163</v>
      </c>
    </row>
    <row r="4425" spans="1:4" x14ac:dyDescent="0.25">
      <c r="A4425" s="1">
        <v>44215</v>
      </c>
      <c r="B4425" t="s">
        <v>316</v>
      </c>
      <c r="C4425" t="s">
        <v>3342</v>
      </c>
      <c r="D4425">
        <v>662.62</v>
      </c>
    </row>
    <row r="4426" spans="1:4" x14ac:dyDescent="0.25">
      <c r="A4426" s="1">
        <v>44215</v>
      </c>
      <c r="B4426" t="s">
        <v>316</v>
      </c>
      <c r="C4426" t="s">
        <v>3343</v>
      </c>
      <c r="D4426">
        <v>23.86</v>
      </c>
    </row>
    <row r="4427" spans="1:4" x14ac:dyDescent="0.25">
      <c r="C4427" t="s">
        <v>3344</v>
      </c>
    </row>
    <row r="4428" spans="1:4" x14ac:dyDescent="0.25">
      <c r="A4428" s="1">
        <v>44215</v>
      </c>
      <c r="B4428" t="s">
        <v>316</v>
      </c>
      <c r="C4428" t="s">
        <v>3345</v>
      </c>
      <c r="D4428">
        <v>21.97</v>
      </c>
    </row>
    <row r="4429" spans="1:4" x14ac:dyDescent="0.25">
      <c r="C4429" t="s">
        <v>3346</v>
      </c>
    </row>
    <row r="4430" spans="1:4" x14ac:dyDescent="0.25">
      <c r="A4430" s="1">
        <v>44215</v>
      </c>
      <c r="B4430" t="s">
        <v>316</v>
      </c>
      <c r="C4430" t="s">
        <v>3347</v>
      </c>
      <c r="D4430">
        <v>88.88</v>
      </c>
    </row>
    <row r="4431" spans="1:4" x14ac:dyDescent="0.25">
      <c r="A4431" s="1">
        <v>44215</v>
      </c>
      <c r="B4431" t="s">
        <v>316</v>
      </c>
      <c r="C4431" t="s">
        <v>3348</v>
      </c>
      <c r="D4431">
        <v>159.74</v>
      </c>
    </row>
    <row r="4432" spans="1:4" x14ac:dyDescent="0.25">
      <c r="A4432" s="1">
        <v>44215</v>
      </c>
      <c r="B4432" t="s">
        <v>316</v>
      </c>
      <c r="C4432" t="s">
        <v>3349</v>
      </c>
      <c r="D4432">
        <v>399.92</v>
      </c>
    </row>
    <row r="4433" spans="1:4" x14ac:dyDescent="0.25">
      <c r="C4433" t="s">
        <v>3350</v>
      </c>
    </row>
    <row r="4434" spans="1:4" x14ac:dyDescent="0.25">
      <c r="C4434" t="s">
        <v>3351</v>
      </c>
    </row>
    <row r="4435" spans="1:4" x14ac:dyDescent="0.25">
      <c r="C4435" t="s">
        <v>2011</v>
      </c>
    </row>
    <row r="4436" spans="1:4" x14ac:dyDescent="0.25">
      <c r="A4436" s="1">
        <v>44215</v>
      </c>
      <c r="B4436" t="s">
        <v>316</v>
      </c>
      <c r="C4436" t="s">
        <v>325</v>
      </c>
      <c r="D4436">
        <v>302.01</v>
      </c>
    </row>
    <row r="4437" spans="1:4" x14ac:dyDescent="0.25">
      <c r="A4437" s="1">
        <v>44215</v>
      </c>
      <c r="B4437" t="s">
        <v>316</v>
      </c>
      <c r="C4437" t="s">
        <v>2401</v>
      </c>
      <c r="D4437">
        <v>84.59</v>
      </c>
    </row>
    <row r="4438" spans="1:4" x14ac:dyDescent="0.25">
      <c r="A4438" s="1">
        <v>44223</v>
      </c>
      <c r="B4438" t="s">
        <v>585</v>
      </c>
      <c r="C4438" t="s">
        <v>3352</v>
      </c>
      <c r="D4438">
        <v>100.3</v>
      </c>
    </row>
    <row r="4439" spans="1:4" x14ac:dyDescent="0.25">
      <c r="A4439" s="1">
        <v>44223</v>
      </c>
      <c r="B4439" t="s">
        <v>585</v>
      </c>
      <c r="C4439" t="s">
        <v>3353</v>
      </c>
      <c r="D4439" s="2">
        <v>2106</v>
      </c>
    </row>
    <row r="4440" spans="1:4" x14ac:dyDescent="0.25">
      <c r="A4440" s="1">
        <v>44223</v>
      </c>
      <c r="B4440" t="s">
        <v>585</v>
      </c>
      <c r="C4440" t="s">
        <v>3353</v>
      </c>
      <c r="D4440">
        <v>120</v>
      </c>
    </row>
    <row r="4441" spans="1:4" x14ac:dyDescent="0.25">
      <c r="A4441" s="1">
        <v>44223</v>
      </c>
      <c r="B4441" t="s">
        <v>117</v>
      </c>
      <c r="C4441" t="s">
        <v>338</v>
      </c>
      <c r="D4441">
        <v>325.5</v>
      </c>
    </row>
    <row r="4442" spans="1:4" x14ac:dyDescent="0.25">
      <c r="A4442" s="1">
        <v>44223</v>
      </c>
      <c r="B4442" t="s">
        <v>186</v>
      </c>
      <c r="C4442" t="s">
        <v>3354</v>
      </c>
      <c r="D4442" s="2">
        <v>3000</v>
      </c>
    </row>
    <row r="4443" spans="1:4" x14ac:dyDescent="0.25">
      <c r="C4443" t="s">
        <v>3355</v>
      </c>
    </row>
    <row r="4444" spans="1:4" x14ac:dyDescent="0.25">
      <c r="C4444" t="s">
        <v>3356</v>
      </c>
    </row>
    <row r="4445" spans="1:4" x14ac:dyDescent="0.25">
      <c r="C4445" t="s">
        <v>3357</v>
      </c>
    </row>
    <row r="4446" spans="1:4" x14ac:dyDescent="0.25">
      <c r="A4446" s="1">
        <v>44223</v>
      </c>
      <c r="B4446" t="s">
        <v>186</v>
      </c>
      <c r="C4446" t="s">
        <v>3358</v>
      </c>
      <c r="D4446" s="2">
        <v>2000</v>
      </c>
    </row>
    <row r="4447" spans="1:4" x14ac:dyDescent="0.25">
      <c r="C4447" t="s">
        <v>3359</v>
      </c>
    </row>
    <row r="4448" spans="1:4" x14ac:dyDescent="0.25">
      <c r="C4448" t="s">
        <v>3360</v>
      </c>
    </row>
    <row r="4449" spans="1:4" x14ac:dyDescent="0.25">
      <c r="A4449" s="1">
        <v>44223</v>
      </c>
      <c r="B4449" t="s">
        <v>1410</v>
      </c>
      <c r="C4449" t="s">
        <v>2364</v>
      </c>
      <c r="D4449">
        <v>20</v>
      </c>
    </row>
    <row r="4450" spans="1:4" x14ac:dyDescent="0.25">
      <c r="A4450" s="1">
        <v>44223</v>
      </c>
      <c r="B4450" t="s">
        <v>1410</v>
      </c>
      <c r="C4450" t="s">
        <v>2364</v>
      </c>
      <c r="D4450">
        <v>40</v>
      </c>
    </row>
    <row r="4451" spans="1:4" x14ac:dyDescent="0.25">
      <c r="A4451" s="1">
        <v>44223</v>
      </c>
      <c r="B4451" t="s">
        <v>1410</v>
      </c>
      <c r="C4451" t="s">
        <v>3361</v>
      </c>
      <c r="D4451">
        <v>60</v>
      </c>
    </row>
    <row r="4452" spans="1:4" x14ac:dyDescent="0.25">
      <c r="A4452" s="1">
        <v>44223</v>
      </c>
      <c r="B4452" t="s">
        <v>740</v>
      </c>
      <c r="C4452" t="s">
        <v>3362</v>
      </c>
      <c r="D4452">
        <v>70</v>
      </c>
    </row>
    <row r="4453" spans="1:4" x14ac:dyDescent="0.25">
      <c r="A4453" s="1">
        <v>44223</v>
      </c>
      <c r="B4453" t="s">
        <v>2551</v>
      </c>
      <c r="C4453" t="s">
        <v>3363</v>
      </c>
      <c r="D4453">
        <v>440</v>
      </c>
    </row>
    <row r="4454" spans="1:4" x14ac:dyDescent="0.25">
      <c r="A4454" s="1">
        <v>44223</v>
      </c>
      <c r="B4454" t="s">
        <v>3364</v>
      </c>
      <c r="C4454" t="s">
        <v>3365</v>
      </c>
      <c r="D4454">
        <v>200</v>
      </c>
    </row>
    <row r="4455" spans="1:4" x14ac:dyDescent="0.25">
      <c r="A4455" s="1">
        <v>44223</v>
      </c>
      <c r="B4455" t="s">
        <v>125</v>
      </c>
      <c r="C4455" t="s">
        <v>3366</v>
      </c>
      <c r="D4455" s="2">
        <v>3679.73</v>
      </c>
    </row>
    <row r="4456" spans="1:4" x14ac:dyDescent="0.25">
      <c r="C4456" t="s">
        <v>2374</v>
      </c>
    </row>
    <row r="4457" spans="1:4" x14ac:dyDescent="0.25">
      <c r="C4457" t="s">
        <v>2375</v>
      </c>
    </row>
    <row r="4458" spans="1:4" x14ac:dyDescent="0.25">
      <c r="C4458" t="s">
        <v>2376</v>
      </c>
    </row>
    <row r="4459" spans="1:4" x14ac:dyDescent="0.25">
      <c r="C4459" t="s">
        <v>3367</v>
      </c>
    </row>
    <row r="4460" spans="1:4" x14ac:dyDescent="0.25">
      <c r="C4460" t="s">
        <v>2377</v>
      </c>
    </row>
    <row r="4461" spans="1:4" x14ac:dyDescent="0.25">
      <c r="C4461" t="s">
        <v>2378</v>
      </c>
    </row>
    <row r="4462" spans="1:4" x14ac:dyDescent="0.25">
      <c r="C4462" t="s">
        <v>2379</v>
      </c>
    </row>
    <row r="4463" spans="1:4" x14ac:dyDescent="0.25">
      <c r="C4463" t="s">
        <v>2380</v>
      </c>
    </row>
    <row r="4464" spans="1:4" x14ac:dyDescent="0.25">
      <c r="C4464" t="s">
        <v>2381</v>
      </c>
    </row>
    <row r="4465" spans="1:4" x14ac:dyDescent="0.25">
      <c r="C4465" t="s">
        <v>2382</v>
      </c>
    </row>
    <row r="4466" spans="1:4" x14ac:dyDescent="0.25">
      <c r="C4466" t="s">
        <v>3368</v>
      </c>
    </row>
    <row r="4467" spans="1:4" x14ac:dyDescent="0.25">
      <c r="A4467" s="1">
        <v>44223</v>
      </c>
      <c r="B4467" t="s">
        <v>26</v>
      </c>
      <c r="C4467" t="s">
        <v>3369</v>
      </c>
      <c r="D4467">
        <v>42.25</v>
      </c>
    </row>
    <row r="4468" spans="1:4" x14ac:dyDescent="0.25">
      <c r="C4468" t="s">
        <v>1715</v>
      </c>
    </row>
    <row r="4469" spans="1:4" x14ac:dyDescent="0.25">
      <c r="A4469" s="1">
        <v>44223</v>
      </c>
      <c r="B4469" t="s">
        <v>26</v>
      </c>
      <c r="C4469" t="s">
        <v>27</v>
      </c>
      <c r="D4469">
        <v>64.5</v>
      </c>
    </row>
    <row r="4470" spans="1:4" x14ac:dyDescent="0.25">
      <c r="A4470" s="1">
        <v>44223</v>
      </c>
      <c r="B4470" t="s">
        <v>26</v>
      </c>
      <c r="C4470" t="s">
        <v>27</v>
      </c>
      <c r="D4470">
        <v>85.25</v>
      </c>
    </row>
    <row r="4471" spans="1:4" x14ac:dyDescent="0.25">
      <c r="A4471" s="1">
        <v>44223</v>
      </c>
      <c r="B4471" t="s">
        <v>31</v>
      </c>
      <c r="C4471" t="s">
        <v>3370</v>
      </c>
      <c r="D4471" s="2">
        <v>5375.01</v>
      </c>
    </row>
    <row r="4472" spans="1:4" x14ac:dyDescent="0.25">
      <c r="A4472" s="1">
        <v>44223</v>
      </c>
      <c r="B4472" t="s">
        <v>33</v>
      </c>
      <c r="C4472" t="s">
        <v>3371</v>
      </c>
      <c r="D4472" s="2">
        <v>1400</v>
      </c>
    </row>
    <row r="4473" spans="1:4" x14ac:dyDescent="0.25">
      <c r="C4473">
        <v>2021</v>
      </c>
    </row>
    <row r="4474" spans="1:4" x14ac:dyDescent="0.25">
      <c r="A4474" s="1">
        <v>44223</v>
      </c>
      <c r="B4474" t="s">
        <v>33</v>
      </c>
      <c r="C4474" t="s">
        <v>3372</v>
      </c>
      <c r="D4474">
        <v>25</v>
      </c>
    </row>
    <row r="4475" spans="1:4" x14ac:dyDescent="0.25">
      <c r="A4475" s="1">
        <v>44223</v>
      </c>
      <c r="B4475" t="s">
        <v>386</v>
      </c>
      <c r="C4475" t="s">
        <v>3373</v>
      </c>
      <c r="D4475">
        <v>175</v>
      </c>
    </row>
    <row r="4476" spans="1:4" x14ac:dyDescent="0.25">
      <c r="A4476" s="1">
        <v>44223</v>
      </c>
      <c r="B4476" t="s">
        <v>3374</v>
      </c>
      <c r="C4476" t="s">
        <v>3375</v>
      </c>
      <c r="D4476" s="2">
        <v>2510.2199999999998</v>
      </c>
    </row>
    <row r="4477" spans="1:4" x14ac:dyDescent="0.25">
      <c r="A4477" s="1">
        <v>44223</v>
      </c>
      <c r="B4477" t="s">
        <v>2087</v>
      </c>
      <c r="C4477" t="s">
        <v>3376</v>
      </c>
      <c r="D4477">
        <v>284</v>
      </c>
    </row>
    <row r="4478" spans="1:4" x14ac:dyDescent="0.25">
      <c r="C4478" t="s">
        <v>3377</v>
      </c>
    </row>
    <row r="4479" spans="1:4" x14ac:dyDescent="0.25">
      <c r="A4479" s="1">
        <v>44223</v>
      </c>
      <c r="B4479" t="s">
        <v>3378</v>
      </c>
      <c r="C4479" t="s">
        <v>3379</v>
      </c>
      <c r="D4479">
        <v>704</v>
      </c>
    </row>
    <row r="4480" spans="1:4" x14ac:dyDescent="0.25">
      <c r="A4480" s="1">
        <v>44223</v>
      </c>
      <c r="B4480" t="s">
        <v>1138</v>
      </c>
      <c r="C4480" t="s">
        <v>3056</v>
      </c>
      <c r="D4480">
        <v>639.63</v>
      </c>
    </row>
    <row r="4481" spans="1:4" x14ac:dyDescent="0.25">
      <c r="C4481" t="s">
        <v>3380</v>
      </c>
    </row>
    <row r="4482" spans="1:4" x14ac:dyDescent="0.25">
      <c r="C4482" s="1">
        <v>44217</v>
      </c>
    </row>
    <row r="4483" spans="1:4" x14ac:dyDescent="0.25">
      <c r="A4483" s="1">
        <v>44223</v>
      </c>
      <c r="B4483" t="s">
        <v>237</v>
      </c>
      <c r="C4483" t="s">
        <v>3381</v>
      </c>
      <c r="D4483">
        <v>300</v>
      </c>
    </row>
    <row r="4484" spans="1:4" x14ac:dyDescent="0.25">
      <c r="A4484" s="1">
        <v>44223</v>
      </c>
      <c r="B4484" t="s">
        <v>3382</v>
      </c>
      <c r="C4484" t="s">
        <v>3383</v>
      </c>
      <c r="D4484">
        <v>100.95</v>
      </c>
    </row>
    <row r="4485" spans="1:4" x14ac:dyDescent="0.25">
      <c r="A4485" s="1">
        <v>44223</v>
      </c>
      <c r="B4485" t="s">
        <v>780</v>
      </c>
      <c r="C4485" t="s">
        <v>1279</v>
      </c>
      <c r="D4485">
        <v>364.24</v>
      </c>
    </row>
    <row r="4486" spans="1:4" x14ac:dyDescent="0.25">
      <c r="A4486" s="1">
        <v>44223</v>
      </c>
      <c r="B4486" t="s">
        <v>780</v>
      </c>
      <c r="C4486" t="s">
        <v>1279</v>
      </c>
      <c r="D4486" s="2">
        <v>1740</v>
      </c>
    </row>
    <row r="4487" spans="1:4" x14ac:dyDescent="0.25">
      <c r="A4487" s="1">
        <v>44223</v>
      </c>
      <c r="B4487" t="s">
        <v>1929</v>
      </c>
      <c r="C4487" t="s">
        <v>2401</v>
      </c>
      <c r="D4487" s="2">
        <v>1788.6</v>
      </c>
    </row>
    <row r="4488" spans="1:4" x14ac:dyDescent="0.25">
      <c r="A4488" s="1">
        <v>44223</v>
      </c>
      <c r="B4488" t="s">
        <v>1929</v>
      </c>
      <c r="C4488" t="s">
        <v>3384</v>
      </c>
      <c r="D4488" s="2">
        <v>1486.42</v>
      </c>
    </row>
    <row r="4489" spans="1:4" x14ac:dyDescent="0.25">
      <c r="A4489" s="1">
        <v>44223</v>
      </c>
      <c r="B4489" t="s">
        <v>1787</v>
      </c>
      <c r="C4489" t="s">
        <v>2429</v>
      </c>
      <c r="D4489">
        <v>94.1</v>
      </c>
    </row>
    <row r="4490" spans="1:4" x14ac:dyDescent="0.25">
      <c r="A4490" s="1">
        <v>44223</v>
      </c>
      <c r="B4490" t="s">
        <v>1623</v>
      </c>
      <c r="C4490" t="s">
        <v>3385</v>
      </c>
      <c r="D4490">
        <v>228.85</v>
      </c>
    </row>
    <row r="4491" spans="1:4" x14ac:dyDescent="0.25">
      <c r="A4491" s="1">
        <v>44223</v>
      </c>
      <c r="B4491" t="s">
        <v>1573</v>
      </c>
      <c r="C4491" t="s">
        <v>3386</v>
      </c>
      <c r="D4491">
        <v>183.75</v>
      </c>
    </row>
    <row r="4492" spans="1:4" x14ac:dyDescent="0.25">
      <c r="C4492" t="s">
        <v>3387</v>
      </c>
    </row>
    <row r="4493" spans="1:4" x14ac:dyDescent="0.25">
      <c r="A4493" s="1">
        <v>44223</v>
      </c>
      <c r="B4493" t="s">
        <v>246</v>
      </c>
      <c r="C4493" t="s">
        <v>413</v>
      </c>
      <c r="D4493">
        <v>133.09</v>
      </c>
    </row>
    <row r="4494" spans="1:4" x14ac:dyDescent="0.25">
      <c r="A4494" s="1">
        <v>44223</v>
      </c>
      <c r="B4494" t="s">
        <v>1155</v>
      </c>
      <c r="C4494" t="s">
        <v>2435</v>
      </c>
      <c r="D4494">
        <v>165.62</v>
      </c>
    </row>
    <row r="4495" spans="1:4" x14ac:dyDescent="0.25">
      <c r="A4495" s="1">
        <v>44223</v>
      </c>
      <c r="B4495" t="s">
        <v>3388</v>
      </c>
      <c r="C4495" t="s">
        <v>3389</v>
      </c>
      <c r="D4495">
        <v>175</v>
      </c>
    </row>
    <row r="4496" spans="1:4" x14ac:dyDescent="0.25">
      <c r="A4496" s="1">
        <v>44223</v>
      </c>
      <c r="B4496" t="s">
        <v>1277</v>
      </c>
      <c r="C4496" t="s">
        <v>413</v>
      </c>
      <c r="D4496">
        <v>22</v>
      </c>
    </row>
    <row r="4497" spans="1:4" x14ac:dyDescent="0.25">
      <c r="A4497" s="1">
        <v>44223</v>
      </c>
      <c r="B4497" t="s">
        <v>1277</v>
      </c>
      <c r="C4497" t="s">
        <v>413</v>
      </c>
      <c r="D4497">
        <v>13.28</v>
      </c>
    </row>
    <row r="4498" spans="1:4" x14ac:dyDescent="0.25">
      <c r="A4498" s="1">
        <v>44223</v>
      </c>
      <c r="B4498" t="s">
        <v>1277</v>
      </c>
      <c r="C4498" t="s">
        <v>413</v>
      </c>
      <c r="D4498">
        <v>329.95</v>
      </c>
    </row>
    <row r="4499" spans="1:4" x14ac:dyDescent="0.25">
      <c r="A4499" s="1">
        <v>44223</v>
      </c>
      <c r="B4499" t="s">
        <v>1157</v>
      </c>
      <c r="C4499" t="s">
        <v>3390</v>
      </c>
      <c r="D4499">
        <v>137.16</v>
      </c>
    </row>
    <row r="4500" spans="1:4" x14ac:dyDescent="0.25">
      <c r="C4500" t="s">
        <v>3391</v>
      </c>
    </row>
    <row r="4501" spans="1:4" x14ac:dyDescent="0.25">
      <c r="C4501" t="s">
        <v>3392</v>
      </c>
    </row>
    <row r="4502" spans="1:4" x14ac:dyDescent="0.25">
      <c r="C4502" t="s">
        <v>3393</v>
      </c>
    </row>
    <row r="4503" spans="1:4" x14ac:dyDescent="0.25">
      <c r="A4503" s="1">
        <v>44223</v>
      </c>
      <c r="B4503" t="s">
        <v>3394</v>
      </c>
      <c r="C4503" t="s">
        <v>320</v>
      </c>
      <c r="D4503">
        <v>548.9</v>
      </c>
    </row>
    <row r="4504" spans="1:4" x14ac:dyDescent="0.25">
      <c r="C4504" t="s">
        <v>3395</v>
      </c>
    </row>
    <row r="4505" spans="1:4" x14ac:dyDescent="0.25">
      <c r="A4505" s="1">
        <v>44223</v>
      </c>
      <c r="B4505" t="s">
        <v>159</v>
      </c>
      <c r="C4505" t="s">
        <v>2769</v>
      </c>
      <c r="D4505">
        <v>43.5</v>
      </c>
    </row>
    <row r="4506" spans="1:4" x14ac:dyDescent="0.25">
      <c r="A4506" s="1">
        <v>44223</v>
      </c>
      <c r="B4506" t="s">
        <v>159</v>
      </c>
      <c r="C4506" t="s">
        <v>1949</v>
      </c>
      <c r="D4506">
        <v>140.19999999999999</v>
      </c>
    </row>
    <row r="4507" spans="1:4" x14ac:dyDescent="0.25">
      <c r="C4507" t="s">
        <v>3396</v>
      </c>
    </row>
    <row r="4508" spans="1:4" x14ac:dyDescent="0.25">
      <c r="A4508" s="1">
        <v>44223</v>
      </c>
      <c r="B4508" t="s">
        <v>792</v>
      </c>
      <c r="C4508" t="s">
        <v>3397</v>
      </c>
      <c r="D4508" s="2">
        <v>1555</v>
      </c>
    </row>
    <row r="4509" spans="1:4" x14ac:dyDescent="0.25">
      <c r="C4509" t="s">
        <v>3398</v>
      </c>
    </row>
    <row r="4510" spans="1:4" x14ac:dyDescent="0.25">
      <c r="C4510" t="s">
        <v>3399</v>
      </c>
    </row>
    <row r="4511" spans="1:4" x14ac:dyDescent="0.25">
      <c r="C4511" t="s">
        <v>3400</v>
      </c>
    </row>
    <row r="4512" spans="1:4" x14ac:dyDescent="0.25">
      <c r="A4512" s="1">
        <v>44223</v>
      </c>
      <c r="B4512" t="s">
        <v>254</v>
      </c>
      <c r="C4512" t="s">
        <v>3401</v>
      </c>
      <c r="D4512">
        <v>111.66</v>
      </c>
    </row>
    <row r="4513" spans="1:4" x14ac:dyDescent="0.25">
      <c r="C4513" t="s">
        <v>3402</v>
      </c>
    </row>
    <row r="4514" spans="1:4" x14ac:dyDescent="0.25">
      <c r="C4514" t="s">
        <v>3403</v>
      </c>
    </row>
    <row r="4515" spans="1:4" x14ac:dyDescent="0.25">
      <c r="A4515" s="1">
        <v>44223</v>
      </c>
      <c r="B4515" t="s">
        <v>3404</v>
      </c>
      <c r="C4515" t="s">
        <v>3405</v>
      </c>
      <c r="D4515">
        <v>190</v>
      </c>
    </row>
    <row r="4516" spans="1:4" x14ac:dyDescent="0.25">
      <c r="C4516" t="s">
        <v>3406</v>
      </c>
    </row>
    <row r="4517" spans="1:4" x14ac:dyDescent="0.25">
      <c r="A4517" s="1">
        <v>44223</v>
      </c>
      <c r="B4517" t="s">
        <v>1579</v>
      </c>
      <c r="C4517" t="s">
        <v>3407</v>
      </c>
      <c r="D4517" s="2">
        <v>1822.4</v>
      </c>
    </row>
    <row r="4518" spans="1:4" x14ac:dyDescent="0.25">
      <c r="C4518" t="s">
        <v>3408</v>
      </c>
    </row>
    <row r="4519" spans="1:4" x14ac:dyDescent="0.25">
      <c r="A4519" s="1">
        <v>44223</v>
      </c>
      <c r="B4519" t="s">
        <v>2115</v>
      </c>
      <c r="C4519" t="s">
        <v>3409</v>
      </c>
      <c r="D4519">
        <v>1</v>
      </c>
    </row>
    <row r="4520" spans="1:4" x14ac:dyDescent="0.25">
      <c r="A4520" s="1">
        <v>44223</v>
      </c>
      <c r="B4520" t="s">
        <v>71</v>
      </c>
      <c r="C4520" t="s">
        <v>219</v>
      </c>
      <c r="D4520">
        <v>31.49</v>
      </c>
    </row>
    <row r="4521" spans="1:4" x14ac:dyDescent="0.25">
      <c r="A4521" s="1">
        <v>44223</v>
      </c>
      <c r="B4521" t="s">
        <v>71</v>
      </c>
      <c r="C4521" t="s">
        <v>1020</v>
      </c>
      <c r="D4521">
        <v>49.28</v>
      </c>
    </row>
    <row r="4522" spans="1:4" x14ac:dyDescent="0.25">
      <c r="A4522" s="1">
        <v>44223</v>
      </c>
      <c r="B4522" t="s">
        <v>71</v>
      </c>
      <c r="C4522" t="s">
        <v>1020</v>
      </c>
      <c r="D4522">
        <v>233.11</v>
      </c>
    </row>
    <row r="4523" spans="1:4" x14ac:dyDescent="0.25">
      <c r="A4523" s="1">
        <v>44223</v>
      </c>
      <c r="B4523" t="s">
        <v>71</v>
      </c>
      <c r="C4523" t="s">
        <v>320</v>
      </c>
      <c r="D4523">
        <v>74.760000000000005</v>
      </c>
    </row>
    <row r="4524" spans="1:4" x14ac:dyDescent="0.25">
      <c r="A4524" s="1">
        <v>44223</v>
      </c>
      <c r="B4524" t="s">
        <v>1809</v>
      </c>
      <c r="C4524" t="s">
        <v>3410</v>
      </c>
      <c r="D4524" s="2">
        <v>1380</v>
      </c>
    </row>
    <row r="4525" spans="1:4" x14ac:dyDescent="0.25">
      <c r="A4525" s="1">
        <v>44223</v>
      </c>
      <c r="B4525" t="s">
        <v>3411</v>
      </c>
      <c r="C4525" t="s">
        <v>3412</v>
      </c>
      <c r="D4525">
        <v>118.87</v>
      </c>
    </row>
    <row r="4526" spans="1:4" x14ac:dyDescent="0.25">
      <c r="C4526" t="s">
        <v>3413</v>
      </c>
    </row>
    <row r="4527" spans="1:4" x14ac:dyDescent="0.25">
      <c r="C4527" t="e">
        <f>-L. Rios</f>
        <v>#NAME?</v>
      </c>
    </row>
    <row r="4528" spans="1:4" x14ac:dyDescent="0.25">
      <c r="A4528" s="1">
        <v>44223</v>
      </c>
      <c r="B4528" t="s">
        <v>3414</v>
      </c>
      <c r="C4528" t="s">
        <v>3415</v>
      </c>
      <c r="D4528" s="2">
        <v>1140</v>
      </c>
    </row>
    <row r="4529" spans="1:4" x14ac:dyDescent="0.25">
      <c r="C4529" t="s">
        <v>3416</v>
      </c>
    </row>
    <row r="4530" spans="1:4" x14ac:dyDescent="0.25">
      <c r="A4530" s="1">
        <v>44223</v>
      </c>
      <c r="B4530" t="s">
        <v>682</v>
      </c>
      <c r="C4530" t="s">
        <v>3417</v>
      </c>
      <c r="D4530">
        <v>310.08</v>
      </c>
    </row>
    <row r="4531" spans="1:4" x14ac:dyDescent="0.25">
      <c r="C4531" t="s">
        <v>3418</v>
      </c>
    </row>
    <row r="4532" spans="1:4" x14ac:dyDescent="0.25">
      <c r="C4532" t="s">
        <v>3419</v>
      </c>
    </row>
    <row r="4533" spans="1:4" x14ac:dyDescent="0.25">
      <c r="A4533" s="1">
        <v>44223</v>
      </c>
      <c r="B4533" t="s">
        <v>3420</v>
      </c>
      <c r="C4533" t="s">
        <v>3421</v>
      </c>
      <c r="D4533">
        <v>150</v>
      </c>
    </row>
    <row r="4534" spans="1:4" x14ac:dyDescent="0.25">
      <c r="A4534" s="1">
        <v>44223</v>
      </c>
      <c r="B4534" t="s">
        <v>77</v>
      </c>
      <c r="C4534" t="s">
        <v>3422</v>
      </c>
      <c r="D4534">
        <v>70</v>
      </c>
    </row>
    <row r="4535" spans="1:4" x14ac:dyDescent="0.25">
      <c r="C4535">
        <v>-709578</v>
      </c>
    </row>
    <row r="4536" spans="1:4" x14ac:dyDescent="0.25">
      <c r="A4536" s="1">
        <v>44223</v>
      </c>
      <c r="B4536" t="s">
        <v>1821</v>
      </c>
      <c r="C4536" t="s">
        <v>320</v>
      </c>
      <c r="D4536">
        <v>191.36</v>
      </c>
    </row>
    <row r="4537" spans="1:4" x14ac:dyDescent="0.25">
      <c r="C4537" t="e">
        <f>- KPSF GRANT STEPHANIE HALPIN</f>
        <v>#NAME?</v>
      </c>
    </row>
    <row r="4538" spans="1:4" x14ac:dyDescent="0.25">
      <c r="A4538" s="1">
        <v>44223</v>
      </c>
      <c r="B4538" t="s">
        <v>3423</v>
      </c>
      <c r="C4538" t="s">
        <v>3424</v>
      </c>
      <c r="D4538">
        <v>731.95</v>
      </c>
    </row>
    <row r="4539" spans="1:4" x14ac:dyDescent="0.25">
      <c r="C4539" t="s">
        <v>3425</v>
      </c>
    </row>
    <row r="4540" spans="1:4" x14ac:dyDescent="0.25">
      <c r="C4540" t="s">
        <v>3426</v>
      </c>
    </row>
    <row r="4541" spans="1:4" x14ac:dyDescent="0.25">
      <c r="A4541" s="1">
        <v>44223</v>
      </c>
      <c r="B4541" t="s">
        <v>1178</v>
      </c>
      <c r="C4541" t="s">
        <v>3427</v>
      </c>
      <c r="D4541">
        <v>29.44</v>
      </c>
    </row>
    <row r="4542" spans="1:4" x14ac:dyDescent="0.25">
      <c r="C4542" t="s">
        <v>3428</v>
      </c>
    </row>
    <row r="4543" spans="1:4" x14ac:dyDescent="0.25">
      <c r="A4543" s="1">
        <v>44223</v>
      </c>
      <c r="B4543" t="s">
        <v>82</v>
      </c>
      <c r="C4543" t="s">
        <v>70</v>
      </c>
      <c r="D4543" s="2">
        <v>1289</v>
      </c>
    </row>
    <row r="4544" spans="1:4" x14ac:dyDescent="0.25">
      <c r="A4544" s="1">
        <v>44223</v>
      </c>
      <c r="B4544" t="s">
        <v>2666</v>
      </c>
      <c r="C4544" t="s">
        <v>3429</v>
      </c>
      <c r="D4544">
        <v>185</v>
      </c>
    </row>
    <row r="4545" spans="1:4" x14ac:dyDescent="0.25">
      <c r="A4545" s="1">
        <v>44223</v>
      </c>
      <c r="B4545" t="s">
        <v>2475</v>
      </c>
      <c r="C4545" t="s">
        <v>3430</v>
      </c>
      <c r="D4545">
        <v>629.79999999999995</v>
      </c>
    </row>
    <row r="4546" spans="1:4" x14ac:dyDescent="0.25">
      <c r="C4546" t="s">
        <v>1921</v>
      </c>
    </row>
    <row r="4547" spans="1:4" x14ac:dyDescent="0.25">
      <c r="A4547" s="1">
        <v>44223</v>
      </c>
      <c r="B4547" t="s">
        <v>3431</v>
      </c>
      <c r="C4547" t="s">
        <v>3432</v>
      </c>
      <c r="D4547">
        <v>540</v>
      </c>
    </row>
    <row r="4548" spans="1:4" x14ac:dyDescent="0.25">
      <c r="C4548" t="s">
        <v>3433</v>
      </c>
    </row>
    <row r="4549" spans="1:4" x14ac:dyDescent="0.25">
      <c r="A4549" s="1">
        <v>44223</v>
      </c>
      <c r="B4549" t="s">
        <v>577</v>
      </c>
      <c r="C4549" t="s">
        <v>3434</v>
      </c>
      <c r="D4549" s="2">
        <v>4010</v>
      </c>
    </row>
    <row r="4550" spans="1:4" x14ac:dyDescent="0.25">
      <c r="A4550" s="1">
        <v>44223</v>
      </c>
      <c r="B4550" t="s">
        <v>3435</v>
      </c>
      <c r="C4550" t="s">
        <v>214</v>
      </c>
      <c r="D4550">
        <v>204</v>
      </c>
    </row>
    <row r="4551" spans="1:4" x14ac:dyDescent="0.25">
      <c r="A4551" s="1">
        <v>44223</v>
      </c>
      <c r="B4551" t="s">
        <v>88</v>
      </c>
      <c r="C4551" t="s">
        <v>3436</v>
      </c>
      <c r="D4551">
        <v>345</v>
      </c>
    </row>
    <row r="4552" spans="1:4" x14ac:dyDescent="0.25">
      <c r="C4552" t="s">
        <v>3437</v>
      </c>
    </row>
    <row r="4553" spans="1:4" x14ac:dyDescent="0.25">
      <c r="A4553" s="1">
        <v>44223</v>
      </c>
      <c r="B4553" t="s">
        <v>452</v>
      </c>
      <c r="C4553" t="s">
        <v>2784</v>
      </c>
      <c r="D4553">
        <v>41.99</v>
      </c>
    </row>
    <row r="4554" spans="1:4" x14ac:dyDescent="0.25">
      <c r="A4554" s="1">
        <v>44223</v>
      </c>
      <c r="B4554" t="s">
        <v>452</v>
      </c>
      <c r="C4554" t="s">
        <v>219</v>
      </c>
      <c r="D4554">
        <v>52.08</v>
      </c>
    </row>
    <row r="4555" spans="1:4" x14ac:dyDescent="0.25">
      <c r="A4555" s="1">
        <v>44223</v>
      </c>
      <c r="B4555" t="s">
        <v>3438</v>
      </c>
      <c r="C4555" t="s">
        <v>3439</v>
      </c>
      <c r="D4555">
        <v>89</v>
      </c>
    </row>
    <row r="4556" spans="1:4" x14ac:dyDescent="0.25">
      <c r="C4556" t="s">
        <v>3440</v>
      </c>
    </row>
    <row r="4557" spans="1:4" x14ac:dyDescent="0.25">
      <c r="C4557" t="s">
        <v>3441</v>
      </c>
    </row>
    <row r="4558" spans="1:4" x14ac:dyDescent="0.25">
      <c r="A4558" s="1">
        <v>44223</v>
      </c>
      <c r="B4558" t="s">
        <v>3442</v>
      </c>
      <c r="C4558" t="s">
        <v>214</v>
      </c>
      <c r="D4558">
        <v>96</v>
      </c>
    </row>
    <row r="4559" spans="1:4" x14ac:dyDescent="0.25">
      <c r="A4559" s="1">
        <v>44223</v>
      </c>
      <c r="B4559" t="s">
        <v>3443</v>
      </c>
      <c r="C4559" t="s">
        <v>3444</v>
      </c>
      <c r="D4559">
        <v>300</v>
      </c>
    </row>
    <row r="4560" spans="1:4" x14ac:dyDescent="0.25">
      <c r="A4560" s="1">
        <v>44223</v>
      </c>
      <c r="B4560" t="s">
        <v>115</v>
      </c>
      <c r="C4560" t="s">
        <v>70</v>
      </c>
      <c r="D4560" s="2">
        <v>1356.5</v>
      </c>
    </row>
    <row r="4561" spans="1:4" x14ac:dyDescent="0.25">
      <c r="A4561" s="1">
        <v>44223</v>
      </c>
      <c r="B4561" t="s">
        <v>488</v>
      </c>
      <c r="C4561" t="s">
        <v>3445</v>
      </c>
      <c r="D4561">
        <v>55.63</v>
      </c>
    </row>
    <row r="4562" spans="1:4" x14ac:dyDescent="0.25">
      <c r="C4562" t="s">
        <v>3446</v>
      </c>
    </row>
    <row r="4563" spans="1:4" x14ac:dyDescent="0.25">
      <c r="A4563" s="1">
        <v>44223</v>
      </c>
      <c r="B4563" t="s">
        <v>3447</v>
      </c>
      <c r="C4563" t="s">
        <v>280</v>
      </c>
      <c r="D4563">
        <v>175</v>
      </c>
    </row>
    <row r="4564" spans="1:4" x14ac:dyDescent="0.25">
      <c r="A4564" s="1">
        <v>44215</v>
      </c>
      <c r="B4564" t="s">
        <v>117</v>
      </c>
      <c r="C4564" t="s">
        <v>3448</v>
      </c>
      <c r="D4564">
        <v>100</v>
      </c>
    </row>
    <row r="4565" spans="1:4" x14ac:dyDescent="0.25">
      <c r="C4565" t="s">
        <v>3449</v>
      </c>
    </row>
    <row r="4566" spans="1:4" x14ac:dyDescent="0.25">
      <c r="A4566" s="1">
        <v>44215</v>
      </c>
      <c r="B4566" t="s">
        <v>514</v>
      </c>
      <c r="C4566" t="s">
        <v>3450</v>
      </c>
      <c r="D4566">
        <v>79</v>
      </c>
    </row>
    <row r="4567" spans="1:4" x14ac:dyDescent="0.25">
      <c r="C4567" t="s">
        <v>3451</v>
      </c>
    </row>
    <row r="4568" spans="1:4" x14ac:dyDescent="0.25">
      <c r="C4568" t="s">
        <v>3452</v>
      </c>
    </row>
    <row r="4569" spans="1:4" x14ac:dyDescent="0.25">
      <c r="C4569" t="s">
        <v>3453</v>
      </c>
    </row>
    <row r="4570" spans="1:4" x14ac:dyDescent="0.25">
      <c r="C4570" s="1">
        <v>44221</v>
      </c>
    </row>
    <row r="4571" spans="1:4" x14ac:dyDescent="0.25">
      <c r="A4571" s="1">
        <v>44215</v>
      </c>
      <c r="B4571" t="s">
        <v>514</v>
      </c>
      <c r="C4571" t="s">
        <v>3454</v>
      </c>
      <c r="D4571">
        <v>-36.25</v>
      </c>
    </row>
    <row r="4572" spans="1:4" x14ac:dyDescent="0.25">
      <c r="C4572" t="s">
        <v>3455</v>
      </c>
    </row>
    <row r="4573" spans="1:4" x14ac:dyDescent="0.25">
      <c r="C4573" t="s">
        <v>3456</v>
      </c>
    </row>
    <row r="4574" spans="1:4" x14ac:dyDescent="0.25">
      <c r="A4574" s="1">
        <v>44215</v>
      </c>
      <c r="B4574" t="s">
        <v>514</v>
      </c>
      <c r="C4574" t="s">
        <v>3457</v>
      </c>
      <c r="D4574">
        <v>55</v>
      </c>
    </row>
    <row r="4575" spans="1:4" x14ac:dyDescent="0.25">
      <c r="C4575" t="s">
        <v>3458</v>
      </c>
    </row>
    <row r="4576" spans="1:4" x14ac:dyDescent="0.25">
      <c r="A4576" s="1">
        <v>44215</v>
      </c>
      <c r="B4576" t="s">
        <v>514</v>
      </c>
      <c r="C4576" t="s">
        <v>515</v>
      </c>
      <c r="D4576">
        <v>748.2</v>
      </c>
    </row>
    <row r="4577" spans="1:4" x14ac:dyDescent="0.25">
      <c r="C4577" t="s">
        <v>3459</v>
      </c>
    </row>
    <row r="4578" spans="1:4" x14ac:dyDescent="0.25">
      <c r="A4578" s="1">
        <v>44228</v>
      </c>
      <c r="B4578" t="s">
        <v>316</v>
      </c>
      <c r="C4578" t="s">
        <v>3460</v>
      </c>
      <c r="D4578">
        <v>363.76</v>
      </c>
    </row>
    <row r="4579" spans="1:4" x14ac:dyDescent="0.25">
      <c r="C4579" t="s">
        <v>3461</v>
      </c>
    </row>
    <row r="4580" spans="1:4" x14ac:dyDescent="0.25">
      <c r="A4580" s="1">
        <v>44228</v>
      </c>
      <c r="B4580" t="s">
        <v>316</v>
      </c>
      <c r="C4580" t="s">
        <v>3462</v>
      </c>
      <c r="D4580">
        <v>109.8</v>
      </c>
    </row>
    <row r="4581" spans="1:4" x14ac:dyDescent="0.25">
      <c r="C4581">
        <v>446887799579</v>
      </c>
    </row>
    <row r="4582" spans="1:4" x14ac:dyDescent="0.25">
      <c r="A4582" s="1">
        <v>44228</v>
      </c>
      <c r="B4582" t="s">
        <v>316</v>
      </c>
      <c r="C4582" t="s">
        <v>3463</v>
      </c>
      <c r="D4582">
        <v>197.85</v>
      </c>
    </row>
    <row r="4583" spans="1:4" x14ac:dyDescent="0.25">
      <c r="C4583">
        <v>496357463334</v>
      </c>
    </row>
    <row r="4584" spans="1:4" x14ac:dyDescent="0.25">
      <c r="A4584" s="1">
        <v>44228</v>
      </c>
      <c r="B4584" t="s">
        <v>316</v>
      </c>
      <c r="C4584" t="s">
        <v>3464</v>
      </c>
      <c r="D4584">
        <v>66.92</v>
      </c>
    </row>
    <row r="4585" spans="1:4" x14ac:dyDescent="0.25">
      <c r="C4585" t="s">
        <v>3465</v>
      </c>
    </row>
    <row r="4586" spans="1:4" x14ac:dyDescent="0.25">
      <c r="A4586" s="1">
        <v>44228</v>
      </c>
      <c r="B4586" t="s">
        <v>316</v>
      </c>
      <c r="C4586" t="s">
        <v>3466</v>
      </c>
      <c r="D4586">
        <v>186.71</v>
      </c>
    </row>
    <row r="4587" spans="1:4" x14ac:dyDescent="0.25">
      <c r="C4587">
        <v>688437344446</v>
      </c>
    </row>
    <row r="4588" spans="1:4" x14ac:dyDescent="0.25">
      <c r="A4588" s="1">
        <v>44228</v>
      </c>
      <c r="B4588" t="s">
        <v>316</v>
      </c>
      <c r="C4588" t="s">
        <v>3467</v>
      </c>
      <c r="D4588">
        <v>105.59</v>
      </c>
    </row>
    <row r="4589" spans="1:4" x14ac:dyDescent="0.25">
      <c r="C4589" t="s">
        <v>3468</v>
      </c>
    </row>
    <row r="4590" spans="1:4" x14ac:dyDescent="0.25">
      <c r="A4590" s="1">
        <v>44228</v>
      </c>
      <c r="B4590" t="s">
        <v>316</v>
      </c>
      <c r="C4590" t="s">
        <v>3469</v>
      </c>
      <c r="D4590">
        <v>62.52</v>
      </c>
    </row>
    <row r="4591" spans="1:4" x14ac:dyDescent="0.25">
      <c r="C4591" t="s">
        <v>3470</v>
      </c>
    </row>
    <row r="4592" spans="1:4" x14ac:dyDescent="0.25">
      <c r="A4592" s="1">
        <v>44228</v>
      </c>
      <c r="B4592" t="s">
        <v>316</v>
      </c>
      <c r="C4592" t="s">
        <v>2517</v>
      </c>
      <c r="D4592">
        <v>573.55999999999995</v>
      </c>
    </row>
    <row r="4593" spans="1:4" x14ac:dyDescent="0.25">
      <c r="C4593" t="s">
        <v>2518</v>
      </c>
    </row>
    <row r="4594" spans="1:4" x14ac:dyDescent="0.25">
      <c r="C4594" t="s">
        <v>3471</v>
      </c>
    </row>
    <row r="4595" spans="1:4" x14ac:dyDescent="0.25">
      <c r="C4595" t="s">
        <v>3472</v>
      </c>
    </row>
    <row r="4596" spans="1:4" x14ac:dyDescent="0.25">
      <c r="A4596" s="1">
        <v>44228</v>
      </c>
      <c r="B4596" t="s">
        <v>316</v>
      </c>
      <c r="C4596" t="s">
        <v>3473</v>
      </c>
      <c r="D4596">
        <v>150.61000000000001</v>
      </c>
    </row>
    <row r="4597" spans="1:4" x14ac:dyDescent="0.25">
      <c r="C4597" t="s">
        <v>3474</v>
      </c>
    </row>
    <row r="4598" spans="1:4" x14ac:dyDescent="0.25">
      <c r="A4598" s="1">
        <v>44228</v>
      </c>
      <c r="B4598" t="s">
        <v>316</v>
      </c>
      <c r="C4598" t="s">
        <v>3475</v>
      </c>
      <c r="D4598">
        <v>426.76</v>
      </c>
    </row>
    <row r="4599" spans="1:4" x14ac:dyDescent="0.25">
      <c r="A4599" s="1">
        <v>44228</v>
      </c>
      <c r="B4599" t="s">
        <v>316</v>
      </c>
      <c r="C4599" t="s">
        <v>3476</v>
      </c>
      <c r="D4599">
        <v>208.14</v>
      </c>
    </row>
    <row r="4600" spans="1:4" x14ac:dyDescent="0.25">
      <c r="A4600" s="1">
        <v>44228</v>
      </c>
      <c r="B4600" t="s">
        <v>316</v>
      </c>
      <c r="C4600" t="s">
        <v>3477</v>
      </c>
      <c r="D4600">
        <v>41.18</v>
      </c>
    </row>
    <row r="4601" spans="1:4" x14ac:dyDescent="0.25">
      <c r="C4601" t="s">
        <v>3478</v>
      </c>
    </row>
    <row r="4602" spans="1:4" x14ac:dyDescent="0.25">
      <c r="A4602" s="1">
        <v>44228</v>
      </c>
      <c r="B4602" t="s">
        <v>316</v>
      </c>
      <c r="C4602" t="s">
        <v>3479</v>
      </c>
      <c r="D4602">
        <v>24.94</v>
      </c>
    </row>
    <row r="4603" spans="1:4" x14ac:dyDescent="0.25">
      <c r="C4603" t="s">
        <v>3480</v>
      </c>
    </row>
    <row r="4604" spans="1:4" x14ac:dyDescent="0.25">
      <c r="C4604" t="s">
        <v>3481</v>
      </c>
    </row>
    <row r="4605" spans="1:4" x14ac:dyDescent="0.25">
      <c r="C4605" t="s">
        <v>3177</v>
      </c>
    </row>
    <row r="4606" spans="1:4" x14ac:dyDescent="0.25">
      <c r="A4606" s="1">
        <v>44228</v>
      </c>
      <c r="B4606" t="s">
        <v>316</v>
      </c>
      <c r="C4606" t="s">
        <v>3482</v>
      </c>
      <c r="D4606">
        <v>675.24</v>
      </c>
    </row>
    <row r="4607" spans="1:4" x14ac:dyDescent="0.25">
      <c r="C4607" t="s">
        <v>3483</v>
      </c>
    </row>
    <row r="4608" spans="1:4" x14ac:dyDescent="0.25">
      <c r="C4608" t="s">
        <v>3484</v>
      </c>
    </row>
    <row r="4609" spans="1:4" x14ac:dyDescent="0.25">
      <c r="A4609" s="1">
        <v>44228</v>
      </c>
      <c r="B4609" t="s">
        <v>316</v>
      </c>
      <c r="C4609" t="s">
        <v>325</v>
      </c>
      <c r="D4609">
        <v>65.37</v>
      </c>
    </row>
    <row r="4610" spans="1:4" x14ac:dyDescent="0.25">
      <c r="A4610" s="1">
        <v>44228</v>
      </c>
      <c r="B4610" t="s">
        <v>316</v>
      </c>
      <c r="C4610" t="s">
        <v>3485</v>
      </c>
      <c r="D4610">
        <v>359.4</v>
      </c>
    </row>
    <row r="4611" spans="1:4" x14ac:dyDescent="0.25">
      <c r="C4611" t="s">
        <v>3486</v>
      </c>
    </row>
    <row r="4612" spans="1:4" x14ac:dyDescent="0.25">
      <c r="C4612" t="s">
        <v>3487</v>
      </c>
    </row>
    <row r="4613" spans="1:4" x14ac:dyDescent="0.25">
      <c r="A4613" s="1">
        <v>44228</v>
      </c>
      <c r="B4613" t="s">
        <v>316</v>
      </c>
      <c r="C4613" t="s">
        <v>219</v>
      </c>
      <c r="D4613">
        <v>35.270000000000003</v>
      </c>
    </row>
    <row r="4614" spans="1:4" x14ac:dyDescent="0.25">
      <c r="A4614" s="1">
        <v>44228</v>
      </c>
      <c r="B4614" t="s">
        <v>316</v>
      </c>
      <c r="C4614" t="s">
        <v>3488</v>
      </c>
      <c r="D4614">
        <v>984.99</v>
      </c>
    </row>
    <row r="4615" spans="1:4" x14ac:dyDescent="0.25">
      <c r="A4615" s="1">
        <v>44228</v>
      </c>
      <c r="B4615" t="s">
        <v>316</v>
      </c>
      <c r="C4615" t="s">
        <v>3489</v>
      </c>
      <c r="D4615">
        <v>553.29999999999995</v>
      </c>
    </row>
    <row r="4616" spans="1:4" x14ac:dyDescent="0.25">
      <c r="C4616" t="s">
        <v>3490</v>
      </c>
    </row>
    <row r="4617" spans="1:4" x14ac:dyDescent="0.25">
      <c r="C4617" t="s">
        <v>3491</v>
      </c>
    </row>
    <row r="4618" spans="1:4" x14ac:dyDescent="0.25">
      <c r="C4618" t="s">
        <v>3492</v>
      </c>
    </row>
    <row r="4619" spans="1:4" x14ac:dyDescent="0.25">
      <c r="A4619" s="1">
        <v>44228</v>
      </c>
      <c r="B4619" t="s">
        <v>316</v>
      </c>
      <c r="C4619" t="s">
        <v>47</v>
      </c>
      <c r="D4619">
        <v>46.99</v>
      </c>
    </row>
    <row r="4620" spans="1:4" x14ac:dyDescent="0.25">
      <c r="A4620" s="1">
        <v>44228</v>
      </c>
      <c r="B4620" t="s">
        <v>316</v>
      </c>
      <c r="C4620" t="s">
        <v>3493</v>
      </c>
      <c r="D4620">
        <v>24.79</v>
      </c>
    </row>
    <row r="4621" spans="1:4" x14ac:dyDescent="0.25">
      <c r="A4621" s="1">
        <v>44228</v>
      </c>
      <c r="B4621" t="s">
        <v>316</v>
      </c>
      <c r="C4621" t="s">
        <v>3494</v>
      </c>
      <c r="D4621">
        <v>76.349999999999994</v>
      </c>
    </row>
    <row r="4622" spans="1:4" x14ac:dyDescent="0.25">
      <c r="A4622" s="1">
        <v>44228</v>
      </c>
      <c r="B4622" t="s">
        <v>316</v>
      </c>
      <c r="C4622" t="s">
        <v>3495</v>
      </c>
      <c r="D4622">
        <v>246.11</v>
      </c>
    </row>
    <row r="4623" spans="1:4" x14ac:dyDescent="0.25">
      <c r="C4623" t="s">
        <v>3496</v>
      </c>
    </row>
    <row r="4624" spans="1:4" x14ac:dyDescent="0.25">
      <c r="A4624" s="1">
        <v>44228</v>
      </c>
      <c r="B4624" t="s">
        <v>316</v>
      </c>
      <c r="C4624" t="s">
        <v>2756</v>
      </c>
      <c r="D4624">
        <v>44.18</v>
      </c>
    </row>
    <row r="4625" spans="1:4" x14ac:dyDescent="0.25">
      <c r="A4625" s="1">
        <v>44228</v>
      </c>
      <c r="B4625" t="s">
        <v>316</v>
      </c>
      <c r="C4625" t="s">
        <v>939</v>
      </c>
      <c r="D4625">
        <v>41.8</v>
      </c>
    </row>
    <row r="4626" spans="1:4" x14ac:dyDescent="0.25">
      <c r="A4626" s="1">
        <v>44228</v>
      </c>
      <c r="B4626" t="s">
        <v>316</v>
      </c>
      <c r="C4626" t="s">
        <v>3497</v>
      </c>
      <c r="D4626" s="2">
        <v>2116.7199999999998</v>
      </c>
    </row>
    <row r="4627" spans="1:4" x14ac:dyDescent="0.25">
      <c r="C4627" t="s">
        <v>3498</v>
      </c>
    </row>
    <row r="4628" spans="1:4" x14ac:dyDescent="0.25">
      <c r="C4628" t="s">
        <v>3499</v>
      </c>
    </row>
    <row r="4629" spans="1:4" x14ac:dyDescent="0.25">
      <c r="A4629" s="1">
        <v>44228</v>
      </c>
      <c r="B4629" t="s">
        <v>316</v>
      </c>
      <c r="C4629" t="s">
        <v>3500</v>
      </c>
      <c r="D4629">
        <v>179.8</v>
      </c>
    </row>
    <row r="4630" spans="1:4" x14ac:dyDescent="0.25">
      <c r="C4630" t="s">
        <v>3501</v>
      </c>
    </row>
    <row r="4631" spans="1:4" x14ac:dyDescent="0.25">
      <c r="A4631" s="1">
        <v>44228</v>
      </c>
      <c r="B4631" t="s">
        <v>316</v>
      </c>
      <c r="C4631" t="s">
        <v>3502</v>
      </c>
      <c r="D4631">
        <v>148.22999999999999</v>
      </c>
    </row>
    <row r="4632" spans="1:4" x14ac:dyDescent="0.25">
      <c r="A4632" s="1">
        <v>44228</v>
      </c>
      <c r="B4632" t="s">
        <v>316</v>
      </c>
      <c r="C4632" t="s">
        <v>3503</v>
      </c>
      <c r="D4632">
        <v>111.48</v>
      </c>
    </row>
    <row r="4633" spans="1:4" x14ac:dyDescent="0.25">
      <c r="C4633" t="s">
        <v>3504</v>
      </c>
    </row>
    <row r="4634" spans="1:4" x14ac:dyDescent="0.25">
      <c r="A4634" s="1">
        <v>44230</v>
      </c>
      <c r="B4634" t="s">
        <v>117</v>
      </c>
      <c r="C4634" t="s">
        <v>338</v>
      </c>
      <c r="D4634">
        <v>325.5</v>
      </c>
    </row>
    <row r="4635" spans="1:4" x14ac:dyDescent="0.25">
      <c r="A4635" s="1">
        <v>44230</v>
      </c>
      <c r="B4635" t="s">
        <v>117</v>
      </c>
      <c r="C4635" t="s">
        <v>3448</v>
      </c>
      <c r="D4635">
        <v>100</v>
      </c>
    </row>
    <row r="4636" spans="1:4" x14ac:dyDescent="0.25">
      <c r="C4636" t="s">
        <v>3449</v>
      </c>
    </row>
    <row r="4637" spans="1:4" x14ac:dyDescent="0.25">
      <c r="A4637" s="1">
        <v>44230</v>
      </c>
      <c r="B4637" t="s">
        <v>117</v>
      </c>
      <c r="C4637" t="s">
        <v>3505</v>
      </c>
      <c r="D4637">
        <v>35</v>
      </c>
    </row>
    <row r="4638" spans="1:4" x14ac:dyDescent="0.25">
      <c r="A4638" s="1">
        <v>44230</v>
      </c>
      <c r="B4638" t="s">
        <v>894</v>
      </c>
      <c r="C4638" t="s">
        <v>3506</v>
      </c>
      <c r="D4638">
        <v>63.56</v>
      </c>
    </row>
    <row r="4639" spans="1:4" x14ac:dyDescent="0.25">
      <c r="C4639" t="s">
        <v>2928</v>
      </c>
    </row>
    <row r="4640" spans="1:4" x14ac:dyDescent="0.25">
      <c r="A4640" s="1">
        <v>44230</v>
      </c>
      <c r="B4640" t="s">
        <v>119</v>
      </c>
      <c r="C4640" t="s">
        <v>3507</v>
      </c>
      <c r="D4640">
        <v>98.49</v>
      </c>
    </row>
    <row r="4641" spans="1:4" x14ac:dyDescent="0.25">
      <c r="A4641" s="1">
        <v>44230</v>
      </c>
      <c r="B4641" t="s">
        <v>119</v>
      </c>
      <c r="C4641" t="s">
        <v>282</v>
      </c>
      <c r="D4641">
        <v>21.74</v>
      </c>
    </row>
    <row r="4642" spans="1:4" x14ac:dyDescent="0.25">
      <c r="A4642" s="1">
        <v>44230</v>
      </c>
      <c r="B4642" t="s">
        <v>119</v>
      </c>
      <c r="C4642" t="s">
        <v>3508</v>
      </c>
      <c r="D4642">
        <v>10.49</v>
      </c>
    </row>
    <row r="4643" spans="1:4" x14ac:dyDescent="0.25">
      <c r="A4643" s="1">
        <v>44230</v>
      </c>
      <c r="B4643" t="s">
        <v>119</v>
      </c>
      <c r="C4643" t="s">
        <v>3509</v>
      </c>
      <c r="D4643">
        <v>28.47</v>
      </c>
    </row>
    <row r="4644" spans="1:4" x14ac:dyDescent="0.25">
      <c r="A4644" s="1">
        <v>44230</v>
      </c>
      <c r="B4644" t="s">
        <v>119</v>
      </c>
      <c r="C4644" t="s">
        <v>183</v>
      </c>
      <c r="D4644">
        <v>24.48</v>
      </c>
    </row>
    <row r="4645" spans="1:4" x14ac:dyDescent="0.25">
      <c r="A4645" s="1">
        <v>44230</v>
      </c>
      <c r="B4645" t="s">
        <v>119</v>
      </c>
      <c r="C4645" t="s">
        <v>183</v>
      </c>
      <c r="D4645">
        <v>53.74</v>
      </c>
    </row>
    <row r="4646" spans="1:4" x14ac:dyDescent="0.25">
      <c r="C4646" t="s">
        <v>3510</v>
      </c>
    </row>
    <row r="4647" spans="1:4" x14ac:dyDescent="0.25">
      <c r="A4647" s="1">
        <v>44230</v>
      </c>
      <c r="B4647" t="s">
        <v>190</v>
      </c>
      <c r="C4647" t="s">
        <v>3511</v>
      </c>
      <c r="D4647" s="2">
        <v>3333.33</v>
      </c>
    </row>
    <row r="4648" spans="1:4" x14ac:dyDescent="0.25">
      <c r="C4648">
        <v>2020</v>
      </c>
    </row>
    <row r="4649" spans="1:4" x14ac:dyDescent="0.25">
      <c r="A4649" s="1">
        <v>44230</v>
      </c>
      <c r="B4649" t="s">
        <v>197</v>
      </c>
      <c r="C4649" t="s">
        <v>1703</v>
      </c>
      <c r="D4649">
        <v>45</v>
      </c>
    </row>
    <row r="4650" spans="1:4" x14ac:dyDescent="0.25">
      <c r="A4650" s="1">
        <v>44230</v>
      </c>
      <c r="B4650" t="s">
        <v>3512</v>
      </c>
      <c r="C4650" t="s">
        <v>3513</v>
      </c>
      <c r="D4650">
        <v>190</v>
      </c>
    </row>
    <row r="4651" spans="1:4" x14ac:dyDescent="0.25">
      <c r="A4651" s="1">
        <v>44230</v>
      </c>
      <c r="B4651" t="s">
        <v>740</v>
      </c>
      <c r="C4651" t="s">
        <v>741</v>
      </c>
      <c r="D4651">
        <v>400</v>
      </c>
    </row>
    <row r="4652" spans="1:4" x14ac:dyDescent="0.25">
      <c r="A4652" s="1">
        <v>44230</v>
      </c>
      <c r="B4652" t="s">
        <v>740</v>
      </c>
      <c r="C4652" t="s">
        <v>3514</v>
      </c>
      <c r="D4652">
        <v>480</v>
      </c>
    </row>
    <row r="4653" spans="1:4" x14ac:dyDescent="0.25">
      <c r="A4653" s="1">
        <v>44230</v>
      </c>
      <c r="B4653" t="s">
        <v>740</v>
      </c>
      <c r="C4653" t="s">
        <v>741</v>
      </c>
      <c r="D4653" s="2">
        <v>1960</v>
      </c>
    </row>
    <row r="4654" spans="1:4" x14ac:dyDescent="0.25">
      <c r="A4654" s="1">
        <v>44230</v>
      </c>
      <c r="B4654" t="s">
        <v>740</v>
      </c>
      <c r="C4654" t="s">
        <v>741</v>
      </c>
      <c r="D4654">
        <v>85</v>
      </c>
    </row>
    <row r="4655" spans="1:4" x14ac:dyDescent="0.25">
      <c r="A4655" s="1">
        <v>44230</v>
      </c>
      <c r="B4655" t="s">
        <v>740</v>
      </c>
      <c r="C4655" t="s">
        <v>741</v>
      </c>
      <c r="D4655">
        <v>746</v>
      </c>
    </row>
    <row r="4656" spans="1:4" x14ac:dyDescent="0.25">
      <c r="A4656" s="1">
        <v>44230</v>
      </c>
      <c r="B4656" t="s">
        <v>740</v>
      </c>
      <c r="C4656" t="s">
        <v>741</v>
      </c>
      <c r="D4656">
        <v>380</v>
      </c>
    </row>
    <row r="4657" spans="1:4" x14ac:dyDescent="0.25">
      <c r="A4657" s="1">
        <v>44230</v>
      </c>
      <c r="B4657" t="s">
        <v>740</v>
      </c>
      <c r="C4657" t="s">
        <v>741</v>
      </c>
      <c r="D4657">
        <v>525</v>
      </c>
    </row>
    <row r="4658" spans="1:4" x14ac:dyDescent="0.25">
      <c r="A4658" s="1">
        <v>44230</v>
      </c>
      <c r="B4658" t="s">
        <v>740</v>
      </c>
      <c r="C4658" t="s">
        <v>741</v>
      </c>
      <c r="D4658">
        <v>333</v>
      </c>
    </row>
    <row r="4659" spans="1:4" x14ac:dyDescent="0.25">
      <c r="A4659" s="1">
        <v>44230</v>
      </c>
      <c r="B4659" t="s">
        <v>740</v>
      </c>
      <c r="C4659" t="s">
        <v>741</v>
      </c>
      <c r="D4659" s="2">
        <v>1680</v>
      </c>
    </row>
    <row r="4660" spans="1:4" x14ac:dyDescent="0.25">
      <c r="A4660" s="1">
        <v>44230</v>
      </c>
      <c r="B4660" t="s">
        <v>740</v>
      </c>
      <c r="C4660" t="s">
        <v>741</v>
      </c>
      <c r="D4660">
        <v>90</v>
      </c>
    </row>
    <row r="4661" spans="1:4" x14ac:dyDescent="0.25">
      <c r="A4661" s="1">
        <v>44230</v>
      </c>
      <c r="B4661" t="s">
        <v>3515</v>
      </c>
      <c r="C4661" t="s">
        <v>3516</v>
      </c>
      <c r="D4661">
        <v>400</v>
      </c>
    </row>
    <row r="4662" spans="1:4" x14ac:dyDescent="0.25">
      <c r="A4662" s="1">
        <v>44230</v>
      </c>
      <c r="B4662" t="s">
        <v>3517</v>
      </c>
      <c r="C4662" t="s">
        <v>3518</v>
      </c>
      <c r="D4662">
        <v>150</v>
      </c>
    </row>
    <row r="4663" spans="1:4" x14ac:dyDescent="0.25">
      <c r="A4663" s="1">
        <v>44230</v>
      </c>
      <c r="B4663" t="s">
        <v>531</v>
      </c>
      <c r="C4663" t="s">
        <v>2370</v>
      </c>
      <c r="D4663" s="2">
        <v>93133.47</v>
      </c>
    </row>
    <row r="4664" spans="1:4" x14ac:dyDescent="0.25">
      <c r="C4664" s="5">
        <v>44166</v>
      </c>
    </row>
    <row r="4665" spans="1:4" x14ac:dyDescent="0.25">
      <c r="A4665" s="1">
        <v>44230</v>
      </c>
      <c r="B4665" t="s">
        <v>624</v>
      </c>
      <c r="C4665" t="s">
        <v>3519</v>
      </c>
      <c r="D4665" s="2">
        <v>7997</v>
      </c>
    </row>
    <row r="4666" spans="1:4" x14ac:dyDescent="0.25">
      <c r="C4666" t="s">
        <v>3520</v>
      </c>
    </row>
    <row r="4667" spans="1:4" x14ac:dyDescent="0.25">
      <c r="C4667" t="s">
        <v>3521</v>
      </c>
    </row>
    <row r="4668" spans="1:4" x14ac:dyDescent="0.25">
      <c r="A4668" s="1">
        <v>44230</v>
      </c>
      <c r="B4668" t="s">
        <v>629</v>
      </c>
      <c r="C4668" t="s">
        <v>3522</v>
      </c>
      <c r="D4668">
        <v>500</v>
      </c>
    </row>
    <row r="4669" spans="1:4" x14ac:dyDescent="0.25">
      <c r="A4669" s="1">
        <v>44230</v>
      </c>
      <c r="B4669" t="s">
        <v>26</v>
      </c>
      <c r="C4669" t="s">
        <v>28</v>
      </c>
      <c r="D4669">
        <v>124</v>
      </c>
    </row>
    <row r="4670" spans="1:4" x14ac:dyDescent="0.25">
      <c r="C4670" t="s">
        <v>3523</v>
      </c>
    </row>
    <row r="4671" spans="1:4" x14ac:dyDescent="0.25">
      <c r="A4671" s="1">
        <v>44230</v>
      </c>
      <c r="B4671" t="s">
        <v>26</v>
      </c>
      <c r="C4671" t="s">
        <v>27</v>
      </c>
      <c r="D4671">
        <v>63.75</v>
      </c>
    </row>
    <row r="4672" spans="1:4" x14ac:dyDescent="0.25">
      <c r="A4672" s="1">
        <v>44230</v>
      </c>
      <c r="B4672" t="s">
        <v>26</v>
      </c>
      <c r="C4672" t="s">
        <v>3524</v>
      </c>
      <c r="D4672">
        <v>10.5</v>
      </c>
    </row>
    <row r="4673" spans="1:4" x14ac:dyDescent="0.25">
      <c r="A4673" s="1">
        <v>44230</v>
      </c>
      <c r="B4673" t="s">
        <v>3084</v>
      </c>
      <c r="C4673" t="s">
        <v>3525</v>
      </c>
      <c r="D4673">
        <v>900</v>
      </c>
    </row>
    <row r="4674" spans="1:4" x14ac:dyDescent="0.25">
      <c r="A4674" s="1">
        <v>44230</v>
      </c>
      <c r="B4674" t="s">
        <v>3526</v>
      </c>
      <c r="C4674" t="s">
        <v>3527</v>
      </c>
      <c r="D4674">
        <v>500</v>
      </c>
    </row>
    <row r="4675" spans="1:4" x14ac:dyDescent="0.25">
      <c r="A4675" s="1">
        <v>44230</v>
      </c>
      <c r="B4675" t="s">
        <v>879</v>
      </c>
      <c r="C4675" t="s">
        <v>3528</v>
      </c>
      <c r="D4675" s="2">
        <v>8775</v>
      </c>
    </row>
    <row r="4676" spans="1:4" x14ac:dyDescent="0.25">
      <c r="C4676" t="s">
        <v>3529</v>
      </c>
    </row>
    <row r="4677" spans="1:4" x14ac:dyDescent="0.25">
      <c r="A4677" s="1">
        <v>44230</v>
      </c>
      <c r="B4677" t="s">
        <v>33</v>
      </c>
      <c r="C4677" t="s">
        <v>3530</v>
      </c>
      <c r="D4677">
        <v>25</v>
      </c>
    </row>
    <row r="4678" spans="1:4" x14ac:dyDescent="0.25">
      <c r="C4678" t="s">
        <v>3531</v>
      </c>
    </row>
    <row r="4679" spans="1:4" x14ac:dyDescent="0.25">
      <c r="A4679" s="1">
        <v>44230</v>
      </c>
      <c r="B4679" t="s">
        <v>33</v>
      </c>
      <c r="C4679" t="s">
        <v>3532</v>
      </c>
      <c r="D4679">
        <v>75</v>
      </c>
    </row>
    <row r="4680" spans="1:4" x14ac:dyDescent="0.25">
      <c r="A4680" s="1">
        <v>44230</v>
      </c>
      <c r="B4680" t="s">
        <v>3533</v>
      </c>
      <c r="C4680" t="s">
        <v>3534</v>
      </c>
      <c r="D4680">
        <v>505</v>
      </c>
    </row>
    <row r="4681" spans="1:4" x14ac:dyDescent="0.25">
      <c r="C4681" t="s">
        <v>3535</v>
      </c>
    </row>
    <row r="4682" spans="1:4" x14ac:dyDescent="0.25">
      <c r="C4682" t="s">
        <v>640</v>
      </c>
    </row>
    <row r="4683" spans="1:4" x14ac:dyDescent="0.25">
      <c r="C4683" t="s">
        <v>3536</v>
      </c>
    </row>
    <row r="4684" spans="1:4" x14ac:dyDescent="0.25">
      <c r="C4684" t="s">
        <v>3537</v>
      </c>
    </row>
    <row r="4685" spans="1:4" x14ac:dyDescent="0.25">
      <c r="A4685" s="1">
        <v>44230</v>
      </c>
      <c r="B4685" t="s">
        <v>2399</v>
      </c>
      <c r="C4685" t="s">
        <v>3538</v>
      </c>
      <c r="D4685">
        <v>10.54</v>
      </c>
    </row>
    <row r="4686" spans="1:4" x14ac:dyDescent="0.25">
      <c r="A4686" s="1">
        <v>44230</v>
      </c>
      <c r="B4686" t="s">
        <v>3539</v>
      </c>
      <c r="C4686" t="s">
        <v>3540</v>
      </c>
      <c r="D4686">
        <v>136</v>
      </c>
    </row>
    <row r="4687" spans="1:4" x14ac:dyDescent="0.25">
      <c r="A4687" s="1">
        <v>44230</v>
      </c>
      <c r="B4687" t="s">
        <v>1131</v>
      </c>
      <c r="C4687" t="s">
        <v>3541</v>
      </c>
      <c r="D4687">
        <v>275</v>
      </c>
    </row>
    <row r="4688" spans="1:4" x14ac:dyDescent="0.25">
      <c r="C4688" t="s">
        <v>3542</v>
      </c>
    </row>
    <row r="4689" spans="1:4" x14ac:dyDescent="0.25">
      <c r="A4689" s="1">
        <v>44230</v>
      </c>
      <c r="B4689" t="s">
        <v>218</v>
      </c>
      <c r="C4689" t="s">
        <v>325</v>
      </c>
      <c r="D4689">
        <v>240.54</v>
      </c>
    </row>
    <row r="4690" spans="1:4" x14ac:dyDescent="0.25">
      <c r="A4690" s="1">
        <v>44230</v>
      </c>
      <c r="B4690" t="s">
        <v>649</v>
      </c>
      <c r="C4690" t="s">
        <v>3543</v>
      </c>
      <c r="D4690">
        <v>680.71</v>
      </c>
    </row>
    <row r="4691" spans="1:4" x14ac:dyDescent="0.25">
      <c r="A4691" s="1">
        <v>44230</v>
      </c>
      <c r="B4691" t="s">
        <v>649</v>
      </c>
      <c r="C4691" t="s">
        <v>3544</v>
      </c>
      <c r="D4691">
        <v>611.67999999999995</v>
      </c>
    </row>
    <row r="4692" spans="1:4" x14ac:dyDescent="0.25">
      <c r="A4692" s="1">
        <v>44230</v>
      </c>
      <c r="B4692" t="s">
        <v>649</v>
      </c>
      <c r="C4692" t="s">
        <v>3545</v>
      </c>
      <c r="D4692">
        <v>561.14</v>
      </c>
    </row>
    <row r="4693" spans="1:4" x14ac:dyDescent="0.25">
      <c r="A4693" s="1">
        <v>44230</v>
      </c>
      <c r="B4693" t="s">
        <v>1914</v>
      </c>
      <c r="C4693" t="s">
        <v>3546</v>
      </c>
      <c r="D4693">
        <v>200.43</v>
      </c>
    </row>
    <row r="4694" spans="1:4" x14ac:dyDescent="0.25">
      <c r="C4694" t="s">
        <v>3547</v>
      </c>
    </row>
    <row r="4695" spans="1:4" x14ac:dyDescent="0.25">
      <c r="A4695" s="1">
        <v>44230</v>
      </c>
      <c r="B4695" t="s">
        <v>1756</v>
      </c>
      <c r="C4695" t="s">
        <v>3548</v>
      </c>
      <c r="D4695">
        <v>360</v>
      </c>
    </row>
    <row r="4696" spans="1:4" x14ac:dyDescent="0.25">
      <c r="A4696" s="1">
        <v>44230</v>
      </c>
      <c r="B4696" t="s">
        <v>1758</v>
      </c>
      <c r="C4696" t="s">
        <v>3549</v>
      </c>
      <c r="D4696">
        <v>760</v>
      </c>
    </row>
    <row r="4697" spans="1:4" x14ac:dyDescent="0.25">
      <c r="A4697" s="1">
        <v>44230</v>
      </c>
      <c r="B4697" t="s">
        <v>223</v>
      </c>
      <c r="C4697" t="s">
        <v>219</v>
      </c>
      <c r="D4697">
        <v>200</v>
      </c>
    </row>
    <row r="4698" spans="1:4" x14ac:dyDescent="0.25">
      <c r="A4698" s="1">
        <v>44230</v>
      </c>
      <c r="B4698" t="s">
        <v>223</v>
      </c>
      <c r="C4698" t="s">
        <v>3550</v>
      </c>
      <c r="D4698">
        <v>200</v>
      </c>
    </row>
    <row r="4699" spans="1:4" x14ac:dyDescent="0.25">
      <c r="C4699" t="s">
        <v>325</v>
      </c>
    </row>
    <row r="4700" spans="1:4" x14ac:dyDescent="0.25">
      <c r="A4700" s="1">
        <v>44230</v>
      </c>
      <c r="B4700" t="s">
        <v>223</v>
      </c>
      <c r="C4700" t="s">
        <v>2639</v>
      </c>
      <c r="D4700">
        <v>200</v>
      </c>
    </row>
    <row r="4701" spans="1:4" x14ac:dyDescent="0.25">
      <c r="A4701" s="1">
        <v>44230</v>
      </c>
      <c r="B4701" t="s">
        <v>146</v>
      </c>
      <c r="C4701" t="s">
        <v>3551</v>
      </c>
      <c r="D4701" s="2">
        <v>1100.3800000000001</v>
      </c>
    </row>
    <row r="4702" spans="1:4" x14ac:dyDescent="0.25">
      <c r="A4702" s="1">
        <v>44230</v>
      </c>
      <c r="B4702" t="s">
        <v>146</v>
      </c>
      <c r="C4702" t="s">
        <v>231</v>
      </c>
      <c r="D4702">
        <v>890</v>
      </c>
    </row>
    <row r="4703" spans="1:4" x14ac:dyDescent="0.25">
      <c r="C4703" t="s">
        <v>3552</v>
      </c>
    </row>
    <row r="4704" spans="1:4" x14ac:dyDescent="0.25">
      <c r="A4704" s="1">
        <v>44230</v>
      </c>
      <c r="B4704" t="s">
        <v>3553</v>
      </c>
      <c r="C4704" t="s">
        <v>3554</v>
      </c>
      <c r="D4704" s="2">
        <v>3549</v>
      </c>
    </row>
    <row r="4705" spans="1:4" x14ac:dyDescent="0.25">
      <c r="C4705" t="s">
        <v>3555</v>
      </c>
    </row>
    <row r="4706" spans="1:4" x14ac:dyDescent="0.25">
      <c r="C4706" t="s">
        <v>3556</v>
      </c>
    </row>
    <row r="4707" spans="1:4" x14ac:dyDescent="0.25">
      <c r="A4707" s="1">
        <v>44230</v>
      </c>
      <c r="B4707" t="s">
        <v>3553</v>
      </c>
      <c r="C4707" t="s">
        <v>3557</v>
      </c>
      <c r="D4707" s="2">
        <v>3549</v>
      </c>
    </row>
    <row r="4708" spans="1:4" x14ac:dyDescent="0.25">
      <c r="C4708" t="s">
        <v>3558</v>
      </c>
    </row>
    <row r="4709" spans="1:4" x14ac:dyDescent="0.25">
      <c r="C4709" t="s">
        <v>3559</v>
      </c>
    </row>
    <row r="4710" spans="1:4" x14ac:dyDescent="0.25">
      <c r="A4710" s="1">
        <v>44230</v>
      </c>
      <c r="B4710" t="s">
        <v>3553</v>
      </c>
      <c r="C4710" t="s">
        <v>3560</v>
      </c>
      <c r="D4710" s="2">
        <v>3549</v>
      </c>
    </row>
    <row r="4711" spans="1:4" x14ac:dyDescent="0.25">
      <c r="C4711" t="s">
        <v>3561</v>
      </c>
    </row>
    <row r="4712" spans="1:4" x14ac:dyDescent="0.25">
      <c r="C4712" t="s">
        <v>3562</v>
      </c>
    </row>
    <row r="4713" spans="1:4" x14ac:dyDescent="0.25">
      <c r="A4713" s="1">
        <v>44230</v>
      </c>
      <c r="B4713" t="s">
        <v>3553</v>
      </c>
      <c r="C4713" t="s">
        <v>3554</v>
      </c>
      <c r="D4713" s="2">
        <v>3549</v>
      </c>
    </row>
    <row r="4714" spans="1:4" x14ac:dyDescent="0.25">
      <c r="C4714" t="s">
        <v>3558</v>
      </c>
    </row>
    <row r="4715" spans="1:4" x14ac:dyDescent="0.25">
      <c r="C4715" t="s">
        <v>3562</v>
      </c>
    </row>
    <row r="4716" spans="1:4" x14ac:dyDescent="0.25">
      <c r="A4716" s="1">
        <v>44230</v>
      </c>
      <c r="B4716" t="s">
        <v>982</v>
      </c>
      <c r="C4716" t="s">
        <v>3563</v>
      </c>
      <c r="D4716">
        <v>275</v>
      </c>
    </row>
    <row r="4717" spans="1:4" x14ac:dyDescent="0.25">
      <c r="A4717" s="1">
        <v>44230</v>
      </c>
      <c r="B4717" t="s">
        <v>53</v>
      </c>
      <c r="C4717" t="s">
        <v>54</v>
      </c>
      <c r="D4717">
        <v>64.92</v>
      </c>
    </row>
    <row r="4718" spans="1:4" x14ac:dyDescent="0.25">
      <c r="C4718" t="s">
        <v>3564</v>
      </c>
    </row>
    <row r="4719" spans="1:4" x14ac:dyDescent="0.25">
      <c r="C4719" t="s">
        <v>3565</v>
      </c>
    </row>
    <row r="4720" spans="1:4" x14ac:dyDescent="0.25">
      <c r="A4720" s="1">
        <v>44230</v>
      </c>
      <c r="B4720" t="s">
        <v>3566</v>
      </c>
      <c r="C4720" t="s">
        <v>3567</v>
      </c>
      <c r="D4720">
        <v>150</v>
      </c>
    </row>
    <row r="4721" spans="1:4" x14ac:dyDescent="0.25">
      <c r="C4721" t="s">
        <v>3568</v>
      </c>
    </row>
    <row r="4722" spans="1:4" x14ac:dyDescent="0.25">
      <c r="A4722" s="1">
        <v>44230</v>
      </c>
      <c r="B4722" t="s">
        <v>3566</v>
      </c>
      <c r="C4722" t="s">
        <v>3569</v>
      </c>
      <c r="D4722">
        <v>120</v>
      </c>
    </row>
    <row r="4723" spans="1:4" x14ac:dyDescent="0.25">
      <c r="A4723" s="1">
        <v>44230</v>
      </c>
      <c r="B4723" t="s">
        <v>288</v>
      </c>
      <c r="C4723" t="s">
        <v>1933</v>
      </c>
      <c r="D4723">
        <v>357.5</v>
      </c>
    </row>
    <row r="4724" spans="1:4" x14ac:dyDescent="0.25">
      <c r="A4724" s="1">
        <v>44230</v>
      </c>
      <c r="B4724" t="s">
        <v>3570</v>
      </c>
      <c r="C4724" t="s">
        <v>3571</v>
      </c>
      <c r="D4724">
        <v>175.88</v>
      </c>
    </row>
    <row r="4725" spans="1:4" x14ac:dyDescent="0.25">
      <c r="A4725" s="1">
        <v>44230</v>
      </c>
      <c r="B4725" t="s">
        <v>990</v>
      </c>
      <c r="C4725" t="s">
        <v>1793</v>
      </c>
      <c r="D4725" s="2">
        <v>1706.58</v>
      </c>
    </row>
    <row r="4726" spans="1:4" x14ac:dyDescent="0.25">
      <c r="A4726" s="1">
        <v>44230</v>
      </c>
      <c r="B4726" t="s">
        <v>246</v>
      </c>
      <c r="C4726" t="s">
        <v>3572</v>
      </c>
      <c r="D4726">
        <v>460.89</v>
      </c>
    </row>
    <row r="4727" spans="1:4" x14ac:dyDescent="0.25">
      <c r="A4727" s="1">
        <v>44230</v>
      </c>
      <c r="B4727" t="s">
        <v>3573</v>
      </c>
      <c r="C4727" t="s">
        <v>3574</v>
      </c>
      <c r="D4727">
        <v>104.5</v>
      </c>
    </row>
    <row r="4728" spans="1:4" x14ac:dyDescent="0.25">
      <c r="C4728" t="s">
        <v>3575</v>
      </c>
    </row>
    <row r="4729" spans="1:4" x14ac:dyDescent="0.25">
      <c r="A4729" s="1">
        <v>44230</v>
      </c>
      <c r="B4729" t="s">
        <v>2605</v>
      </c>
      <c r="C4729" t="s">
        <v>3576</v>
      </c>
      <c r="D4729">
        <v>680</v>
      </c>
    </row>
    <row r="4730" spans="1:4" x14ac:dyDescent="0.25">
      <c r="A4730" s="1">
        <v>44230</v>
      </c>
      <c r="B4730" t="s">
        <v>3577</v>
      </c>
      <c r="C4730" t="s">
        <v>3578</v>
      </c>
      <c r="D4730">
        <v>490</v>
      </c>
    </row>
    <row r="4731" spans="1:4" x14ac:dyDescent="0.25">
      <c r="A4731" s="1">
        <v>44230</v>
      </c>
      <c r="B4731" t="s">
        <v>672</v>
      </c>
      <c r="C4731" t="s">
        <v>3579</v>
      </c>
      <c r="D4731">
        <v>289.95</v>
      </c>
    </row>
    <row r="4732" spans="1:4" x14ac:dyDescent="0.25">
      <c r="C4732" t="s">
        <v>3580</v>
      </c>
    </row>
    <row r="4733" spans="1:4" x14ac:dyDescent="0.25">
      <c r="C4733" t="s">
        <v>3581</v>
      </c>
    </row>
    <row r="4734" spans="1:4" x14ac:dyDescent="0.25">
      <c r="C4734" t="s">
        <v>3582</v>
      </c>
    </row>
    <row r="4735" spans="1:4" x14ac:dyDescent="0.25">
      <c r="A4735" s="1">
        <v>44230</v>
      </c>
      <c r="B4735" t="s">
        <v>3113</v>
      </c>
      <c r="C4735" t="s">
        <v>3583</v>
      </c>
      <c r="D4735">
        <v>480</v>
      </c>
    </row>
    <row r="4736" spans="1:4" x14ac:dyDescent="0.25">
      <c r="A4736" s="1">
        <v>44230</v>
      </c>
      <c r="B4736" t="s">
        <v>3394</v>
      </c>
      <c r="C4736" t="s">
        <v>3584</v>
      </c>
      <c r="D4736">
        <v>261.8</v>
      </c>
    </row>
    <row r="4737" spans="1:4" x14ac:dyDescent="0.25">
      <c r="A4737" s="1">
        <v>44230</v>
      </c>
      <c r="B4737" t="s">
        <v>1004</v>
      </c>
      <c r="C4737" t="s">
        <v>3585</v>
      </c>
      <c r="D4737">
        <v>540</v>
      </c>
    </row>
    <row r="4738" spans="1:4" x14ac:dyDescent="0.25">
      <c r="C4738" t="s">
        <v>3586</v>
      </c>
    </row>
    <row r="4739" spans="1:4" x14ac:dyDescent="0.25">
      <c r="A4739" s="1">
        <v>44230</v>
      </c>
      <c r="B4739" t="s">
        <v>2863</v>
      </c>
      <c r="C4739" t="s">
        <v>3587</v>
      </c>
      <c r="D4739">
        <v>827.4</v>
      </c>
    </row>
    <row r="4740" spans="1:4" x14ac:dyDescent="0.25">
      <c r="C4740" t="s">
        <v>3588</v>
      </c>
    </row>
    <row r="4741" spans="1:4" x14ac:dyDescent="0.25">
      <c r="A4741" s="1">
        <v>44230</v>
      </c>
      <c r="B4741" t="s">
        <v>159</v>
      </c>
      <c r="C4741" t="s">
        <v>3589</v>
      </c>
      <c r="D4741">
        <v>110</v>
      </c>
    </row>
    <row r="4742" spans="1:4" x14ac:dyDescent="0.25">
      <c r="A4742" s="1">
        <v>44230</v>
      </c>
      <c r="B4742" t="s">
        <v>3590</v>
      </c>
      <c r="C4742" t="s">
        <v>3591</v>
      </c>
      <c r="D4742">
        <v>168</v>
      </c>
    </row>
    <row r="4743" spans="1:4" x14ac:dyDescent="0.25">
      <c r="C4743" t="s">
        <v>2011</v>
      </c>
    </row>
    <row r="4744" spans="1:4" x14ac:dyDescent="0.25">
      <c r="A4744" s="1">
        <v>44230</v>
      </c>
      <c r="B4744" t="s">
        <v>254</v>
      </c>
      <c r="C4744" t="s">
        <v>2664</v>
      </c>
      <c r="D4744">
        <v>14.69</v>
      </c>
    </row>
    <row r="4745" spans="1:4" x14ac:dyDescent="0.25">
      <c r="C4745" t="s">
        <v>2665</v>
      </c>
    </row>
    <row r="4746" spans="1:4" x14ac:dyDescent="0.25">
      <c r="A4746" s="1">
        <v>44230</v>
      </c>
      <c r="B4746" t="s">
        <v>254</v>
      </c>
      <c r="C4746" t="s">
        <v>969</v>
      </c>
      <c r="D4746">
        <v>49.49</v>
      </c>
    </row>
    <row r="4747" spans="1:4" x14ac:dyDescent="0.25">
      <c r="A4747" s="1">
        <v>44230</v>
      </c>
      <c r="B4747" t="s">
        <v>254</v>
      </c>
      <c r="C4747" t="s">
        <v>2639</v>
      </c>
      <c r="D4747">
        <v>59.95</v>
      </c>
    </row>
    <row r="4748" spans="1:4" x14ac:dyDescent="0.25">
      <c r="A4748" s="1">
        <v>44230</v>
      </c>
      <c r="B4748" t="s">
        <v>254</v>
      </c>
      <c r="C4748" t="s">
        <v>2639</v>
      </c>
      <c r="D4748">
        <v>89.1</v>
      </c>
    </row>
    <row r="4749" spans="1:4" x14ac:dyDescent="0.25">
      <c r="A4749" s="1">
        <v>44230</v>
      </c>
      <c r="B4749" t="s">
        <v>254</v>
      </c>
      <c r="C4749" t="s">
        <v>2664</v>
      </c>
      <c r="D4749">
        <v>49.09</v>
      </c>
    </row>
    <row r="4750" spans="1:4" x14ac:dyDescent="0.25">
      <c r="C4750" t="s">
        <v>2665</v>
      </c>
    </row>
    <row r="4751" spans="1:4" x14ac:dyDescent="0.25">
      <c r="A4751" s="1">
        <v>44230</v>
      </c>
      <c r="B4751" t="s">
        <v>254</v>
      </c>
      <c r="C4751" t="s">
        <v>322</v>
      </c>
      <c r="D4751">
        <v>51.6</v>
      </c>
    </row>
    <row r="4752" spans="1:4" x14ac:dyDescent="0.25">
      <c r="A4752" s="1">
        <v>44230</v>
      </c>
      <c r="B4752" t="s">
        <v>161</v>
      </c>
      <c r="C4752" t="s">
        <v>320</v>
      </c>
      <c r="D4752">
        <v>16.27</v>
      </c>
    </row>
    <row r="4753" spans="1:4" x14ac:dyDescent="0.25">
      <c r="C4753" t="e">
        <f>- KPSF GRANT GRUBB</f>
        <v>#NAME?</v>
      </c>
    </row>
    <row r="4754" spans="1:4" x14ac:dyDescent="0.25">
      <c r="A4754" s="1">
        <v>44230</v>
      </c>
      <c r="B4754" t="s">
        <v>161</v>
      </c>
      <c r="C4754" t="s">
        <v>320</v>
      </c>
      <c r="D4754">
        <v>47.09</v>
      </c>
    </row>
    <row r="4755" spans="1:4" x14ac:dyDescent="0.25">
      <c r="C4755" t="e">
        <f>- KPSF GRANT GRUBB</f>
        <v>#NAME?</v>
      </c>
    </row>
    <row r="4756" spans="1:4" x14ac:dyDescent="0.25">
      <c r="A4756" s="1">
        <v>44230</v>
      </c>
      <c r="B4756" t="s">
        <v>3404</v>
      </c>
      <c r="C4756" t="s">
        <v>3592</v>
      </c>
      <c r="D4756">
        <v>392.2</v>
      </c>
    </row>
    <row r="4757" spans="1:4" x14ac:dyDescent="0.25">
      <c r="C4757" t="s">
        <v>3593</v>
      </c>
    </row>
    <row r="4758" spans="1:4" x14ac:dyDescent="0.25">
      <c r="A4758" s="1">
        <v>44230</v>
      </c>
      <c r="B4758" t="s">
        <v>1953</v>
      </c>
      <c r="C4758" t="s">
        <v>3594</v>
      </c>
      <c r="D4758">
        <v>680</v>
      </c>
    </row>
    <row r="4759" spans="1:4" x14ac:dyDescent="0.25">
      <c r="A4759" s="1">
        <v>44230</v>
      </c>
      <c r="B4759" t="s">
        <v>3595</v>
      </c>
      <c r="C4759" t="s">
        <v>3596</v>
      </c>
      <c r="D4759">
        <v>50</v>
      </c>
    </row>
    <row r="4760" spans="1:4" x14ac:dyDescent="0.25">
      <c r="C4760" t="s">
        <v>3597</v>
      </c>
    </row>
    <row r="4761" spans="1:4" x14ac:dyDescent="0.25">
      <c r="A4761" s="1">
        <v>44230</v>
      </c>
      <c r="B4761" t="s">
        <v>427</v>
      </c>
      <c r="C4761" t="s">
        <v>3598</v>
      </c>
      <c r="D4761">
        <v>110</v>
      </c>
    </row>
    <row r="4762" spans="1:4" x14ac:dyDescent="0.25">
      <c r="C4762" t="e">
        <f>-TEACHERS/PARENTS /STUDENTS</f>
        <v>#NAME?</v>
      </c>
    </row>
    <row r="4763" spans="1:4" x14ac:dyDescent="0.25">
      <c r="A4763" s="1">
        <v>44230</v>
      </c>
      <c r="B4763" t="s">
        <v>427</v>
      </c>
      <c r="C4763" t="s">
        <v>3599</v>
      </c>
      <c r="D4763">
        <v>550</v>
      </c>
    </row>
    <row r="4764" spans="1:4" x14ac:dyDescent="0.25">
      <c r="A4764" s="1">
        <v>44230</v>
      </c>
      <c r="B4764" t="s">
        <v>3600</v>
      </c>
      <c r="C4764" t="s">
        <v>3601</v>
      </c>
      <c r="D4764" s="2">
        <v>8000</v>
      </c>
    </row>
    <row r="4765" spans="1:4" x14ac:dyDescent="0.25">
      <c r="A4765" s="1">
        <v>44230</v>
      </c>
      <c r="B4765" t="s">
        <v>2115</v>
      </c>
      <c r="C4765" t="s">
        <v>325</v>
      </c>
      <c r="D4765">
        <v>176.67</v>
      </c>
    </row>
    <row r="4766" spans="1:4" x14ac:dyDescent="0.25">
      <c r="A4766" s="1">
        <v>44230</v>
      </c>
      <c r="B4766" t="s">
        <v>3602</v>
      </c>
      <c r="C4766" t="s">
        <v>3603</v>
      </c>
      <c r="D4766">
        <v>400</v>
      </c>
    </row>
    <row r="4767" spans="1:4" x14ac:dyDescent="0.25">
      <c r="A4767" s="1">
        <v>44230</v>
      </c>
      <c r="B4767" t="s">
        <v>1178</v>
      </c>
      <c r="C4767" t="s">
        <v>3604</v>
      </c>
      <c r="D4767">
        <v>52.45</v>
      </c>
    </row>
    <row r="4768" spans="1:4" x14ac:dyDescent="0.25">
      <c r="C4768" t="s">
        <v>3605</v>
      </c>
    </row>
    <row r="4769" spans="1:4" x14ac:dyDescent="0.25">
      <c r="A4769" s="1">
        <v>44230</v>
      </c>
      <c r="B4769" t="s">
        <v>1825</v>
      </c>
      <c r="C4769" t="s">
        <v>3606</v>
      </c>
      <c r="D4769">
        <v>700</v>
      </c>
    </row>
    <row r="4770" spans="1:4" x14ac:dyDescent="0.25">
      <c r="C4770" t="s">
        <v>3607</v>
      </c>
    </row>
    <row r="4771" spans="1:4" x14ac:dyDescent="0.25">
      <c r="C4771" t="s">
        <v>3608</v>
      </c>
    </row>
    <row r="4772" spans="1:4" x14ac:dyDescent="0.25">
      <c r="C4772" t="s">
        <v>3609</v>
      </c>
    </row>
    <row r="4773" spans="1:4" x14ac:dyDescent="0.25">
      <c r="C4773" t="s">
        <v>3610</v>
      </c>
    </row>
    <row r="4774" spans="1:4" x14ac:dyDescent="0.25">
      <c r="C4774" t="s">
        <v>3611</v>
      </c>
    </row>
    <row r="4775" spans="1:4" x14ac:dyDescent="0.25">
      <c r="A4775" s="1">
        <v>44230</v>
      </c>
      <c r="B4775" t="s">
        <v>79</v>
      </c>
      <c r="C4775" t="s">
        <v>3064</v>
      </c>
      <c r="D4775">
        <v>140</v>
      </c>
    </row>
    <row r="4776" spans="1:4" x14ac:dyDescent="0.25">
      <c r="C4776" t="s">
        <v>3612</v>
      </c>
    </row>
    <row r="4777" spans="1:4" x14ac:dyDescent="0.25">
      <c r="C4777" t="s">
        <v>3066</v>
      </c>
    </row>
    <row r="4778" spans="1:4" x14ac:dyDescent="0.25">
      <c r="A4778" s="1">
        <v>44230</v>
      </c>
      <c r="B4778" t="s">
        <v>79</v>
      </c>
      <c r="C4778" t="s">
        <v>3546</v>
      </c>
      <c r="D4778" s="2">
        <v>4217.5</v>
      </c>
    </row>
    <row r="4779" spans="1:4" x14ac:dyDescent="0.25">
      <c r="C4779" t="s">
        <v>3613</v>
      </c>
    </row>
    <row r="4780" spans="1:4" x14ac:dyDescent="0.25">
      <c r="C4780" t="s">
        <v>3007</v>
      </c>
    </row>
    <row r="4781" spans="1:4" x14ac:dyDescent="0.25">
      <c r="A4781" s="1">
        <v>44230</v>
      </c>
      <c r="B4781" t="s">
        <v>1981</v>
      </c>
      <c r="C4781" t="s">
        <v>1954</v>
      </c>
      <c r="D4781">
        <v>560</v>
      </c>
    </row>
    <row r="4782" spans="1:4" x14ac:dyDescent="0.25">
      <c r="C4782" t="s">
        <v>3614</v>
      </c>
    </row>
    <row r="4783" spans="1:4" x14ac:dyDescent="0.25">
      <c r="A4783" s="1">
        <v>44230</v>
      </c>
      <c r="B4783" t="s">
        <v>3431</v>
      </c>
      <c r="C4783" t="s">
        <v>3432</v>
      </c>
      <c r="D4783">
        <v>600</v>
      </c>
    </row>
    <row r="4784" spans="1:4" x14ac:dyDescent="0.25">
      <c r="C4784" t="s">
        <v>3615</v>
      </c>
    </row>
    <row r="4785" spans="1:4" x14ac:dyDescent="0.25">
      <c r="A4785" s="1">
        <v>44230</v>
      </c>
      <c r="B4785" t="s">
        <v>3435</v>
      </c>
      <c r="C4785" t="s">
        <v>214</v>
      </c>
      <c r="D4785">
        <v>51</v>
      </c>
    </row>
    <row r="4786" spans="1:4" x14ac:dyDescent="0.25">
      <c r="A4786" s="1">
        <v>44230</v>
      </c>
      <c r="B4786" t="s">
        <v>452</v>
      </c>
      <c r="C4786" t="s">
        <v>321</v>
      </c>
      <c r="D4786">
        <v>42.94</v>
      </c>
    </row>
    <row r="4787" spans="1:4" x14ac:dyDescent="0.25">
      <c r="A4787" s="1">
        <v>44230</v>
      </c>
      <c r="B4787" t="s">
        <v>172</v>
      </c>
      <c r="C4787" t="s">
        <v>1989</v>
      </c>
      <c r="D4787">
        <v>101.47</v>
      </c>
    </row>
    <row r="4788" spans="1:4" x14ac:dyDescent="0.25">
      <c r="A4788" s="1">
        <v>44230</v>
      </c>
      <c r="B4788" t="s">
        <v>99</v>
      </c>
      <c r="C4788" t="s">
        <v>3616</v>
      </c>
      <c r="D4788" s="2">
        <v>1692</v>
      </c>
    </row>
    <row r="4789" spans="1:4" x14ac:dyDescent="0.25">
      <c r="C4789" t="s">
        <v>3617</v>
      </c>
    </row>
    <row r="4790" spans="1:4" x14ac:dyDescent="0.25">
      <c r="A4790" s="1">
        <v>44230</v>
      </c>
      <c r="B4790" t="s">
        <v>115</v>
      </c>
      <c r="C4790" t="s">
        <v>70</v>
      </c>
      <c r="D4790" s="2">
        <v>3600</v>
      </c>
    </row>
    <row r="4791" spans="1:4" x14ac:dyDescent="0.25">
      <c r="A4791" s="1">
        <v>44230</v>
      </c>
      <c r="B4791" t="s">
        <v>115</v>
      </c>
      <c r="C4791" t="s">
        <v>70</v>
      </c>
      <c r="D4791" s="2">
        <v>1017.32</v>
      </c>
    </row>
    <row r="4792" spans="1:4" x14ac:dyDescent="0.25">
      <c r="A4792" s="1">
        <v>44230</v>
      </c>
      <c r="B4792" t="s">
        <v>475</v>
      </c>
      <c r="C4792" t="s">
        <v>3618</v>
      </c>
      <c r="D4792">
        <v>100</v>
      </c>
    </row>
    <row r="4793" spans="1:4" x14ac:dyDescent="0.25">
      <c r="C4793" t="s">
        <v>3619</v>
      </c>
    </row>
    <row r="4794" spans="1:4" x14ac:dyDescent="0.25">
      <c r="C4794" t="s">
        <v>3620</v>
      </c>
    </row>
    <row r="4795" spans="1:4" x14ac:dyDescent="0.25">
      <c r="A4795" s="1">
        <v>44230</v>
      </c>
      <c r="B4795" t="s">
        <v>102</v>
      </c>
      <c r="C4795" t="s">
        <v>3297</v>
      </c>
      <c r="D4795" s="2">
        <v>1340</v>
      </c>
    </row>
    <row r="4796" spans="1:4" x14ac:dyDescent="0.25">
      <c r="C4796" t="s">
        <v>3621</v>
      </c>
    </row>
    <row r="4797" spans="1:4" x14ac:dyDescent="0.25">
      <c r="C4797" s="1">
        <v>44225</v>
      </c>
    </row>
    <row r="4798" spans="1:4" x14ac:dyDescent="0.25">
      <c r="A4798" s="1">
        <v>44230</v>
      </c>
      <c r="B4798" t="s">
        <v>3622</v>
      </c>
      <c r="C4798" t="s">
        <v>3623</v>
      </c>
      <c r="D4798">
        <v>230</v>
      </c>
    </row>
    <row r="4799" spans="1:4" x14ac:dyDescent="0.25">
      <c r="A4799" s="1">
        <v>44230</v>
      </c>
      <c r="B4799" t="s">
        <v>823</v>
      </c>
      <c r="C4799" t="s">
        <v>3624</v>
      </c>
      <c r="D4799">
        <v>150</v>
      </c>
    </row>
    <row r="4800" spans="1:4" x14ac:dyDescent="0.25">
      <c r="C4800" t="s">
        <v>3625</v>
      </c>
    </row>
    <row r="4801" spans="1:4" x14ac:dyDescent="0.25">
      <c r="A4801" s="1">
        <v>44230</v>
      </c>
      <c r="B4801" t="s">
        <v>108</v>
      </c>
      <c r="C4801" t="s">
        <v>3626</v>
      </c>
      <c r="D4801" s="2">
        <v>2450</v>
      </c>
    </row>
    <row r="4802" spans="1:4" x14ac:dyDescent="0.25">
      <c r="C4802" t="s">
        <v>3627</v>
      </c>
    </row>
    <row r="4803" spans="1:4" x14ac:dyDescent="0.25">
      <c r="C4803" t="s">
        <v>1201</v>
      </c>
    </row>
    <row r="4804" spans="1:4" x14ac:dyDescent="0.25">
      <c r="A4804" s="1">
        <v>44230</v>
      </c>
      <c r="B4804" t="s">
        <v>1852</v>
      </c>
      <c r="C4804" t="s">
        <v>3628</v>
      </c>
      <c r="D4804">
        <v>600</v>
      </c>
    </row>
    <row r="4805" spans="1:4" x14ac:dyDescent="0.25">
      <c r="A4805" s="1">
        <v>44230</v>
      </c>
      <c r="B4805" t="s">
        <v>3629</v>
      </c>
      <c r="C4805" t="s">
        <v>3630</v>
      </c>
      <c r="D4805">
        <v>78.3</v>
      </c>
    </row>
    <row r="4806" spans="1:4" x14ac:dyDescent="0.25">
      <c r="A4806" s="1">
        <v>44237</v>
      </c>
      <c r="B4806" t="s">
        <v>528</v>
      </c>
      <c r="C4806" t="s">
        <v>70</v>
      </c>
      <c r="D4806" s="2">
        <v>10734</v>
      </c>
    </row>
    <row r="4807" spans="1:4" x14ac:dyDescent="0.25">
      <c r="A4807" s="1">
        <v>44237</v>
      </c>
      <c r="B4807" t="s">
        <v>596</v>
      </c>
      <c r="C4807" t="s">
        <v>3631</v>
      </c>
      <c r="D4807">
        <v>475</v>
      </c>
    </row>
    <row r="4808" spans="1:4" x14ac:dyDescent="0.25">
      <c r="A4808" s="1">
        <v>44237</v>
      </c>
      <c r="B4808" t="s">
        <v>3632</v>
      </c>
      <c r="C4808" t="s">
        <v>3633</v>
      </c>
      <c r="D4808">
        <v>189.99</v>
      </c>
    </row>
    <row r="4809" spans="1:4" x14ac:dyDescent="0.25">
      <c r="C4809" t="s">
        <v>3634</v>
      </c>
    </row>
    <row r="4810" spans="1:4" x14ac:dyDescent="0.25">
      <c r="C4810" t="s">
        <v>3635</v>
      </c>
    </row>
    <row r="4811" spans="1:4" x14ac:dyDescent="0.25">
      <c r="A4811" s="1">
        <v>44237</v>
      </c>
      <c r="B4811" t="s">
        <v>6</v>
      </c>
      <c r="C4811" t="s">
        <v>3636</v>
      </c>
      <c r="D4811">
        <v>87.94</v>
      </c>
    </row>
    <row r="4812" spans="1:4" x14ac:dyDescent="0.25">
      <c r="C4812" t="e">
        <f>-SPEECH</f>
        <v>#NAME?</v>
      </c>
    </row>
    <row r="4813" spans="1:4" x14ac:dyDescent="0.25">
      <c r="A4813" s="1">
        <v>44237</v>
      </c>
      <c r="B4813" t="s">
        <v>119</v>
      </c>
      <c r="C4813" t="s">
        <v>3637</v>
      </c>
      <c r="D4813">
        <v>36.99</v>
      </c>
    </row>
    <row r="4814" spans="1:4" x14ac:dyDescent="0.25">
      <c r="C4814" t="s">
        <v>3638</v>
      </c>
    </row>
    <row r="4815" spans="1:4" x14ac:dyDescent="0.25">
      <c r="A4815" s="1">
        <v>44237</v>
      </c>
      <c r="B4815" t="s">
        <v>186</v>
      </c>
      <c r="C4815" t="s">
        <v>1688</v>
      </c>
      <c r="D4815" s="2">
        <v>1000</v>
      </c>
    </row>
    <row r="4816" spans="1:4" x14ac:dyDescent="0.25">
      <c r="C4816" t="s">
        <v>3639</v>
      </c>
    </row>
    <row r="4817" spans="1:4" x14ac:dyDescent="0.25">
      <c r="C4817" t="s">
        <v>3640</v>
      </c>
    </row>
    <row r="4818" spans="1:4" x14ac:dyDescent="0.25">
      <c r="C4818" t="s">
        <v>3641</v>
      </c>
    </row>
    <row r="4819" spans="1:4" x14ac:dyDescent="0.25">
      <c r="A4819" s="1">
        <v>44237</v>
      </c>
      <c r="B4819" t="s">
        <v>186</v>
      </c>
      <c r="C4819" t="s">
        <v>3642</v>
      </c>
      <c r="D4819" s="2">
        <v>2000</v>
      </c>
    </row>
    <row r="4820" spans="1:4" x14ac:dyDescent="0.25">
      <c r="C4820" t="s">
        <v>3643</v>
      </c>
    </row>
    <row r="4821" spans="1:4" x14ac:dyDescent="0.25">
      <c r="C4821" t="s">
        <v>3644</v>
      </c>
    </row>
    <row r="4822" spans="1:4" x14ac:dyDescent="0.25">
      <c r="A4822" s="1">
        <v>44237</v>
      </c>
      <c r="B4822" t="s">
        <v>121</v>
      </c>
      <c r="C4822" t="s">
        <v>70</v>
      </c>
      <c r="D4822">
        <v>257.92</v>
      </c>
    </row>
    <row r="4823" spans="1:4" x14ac:dyDescent="0.25">
      <c r="A4823" s="1">
        <v>44237</v>
      </c>
      <c r="B4823" t="s">
        <v>1410</v>
      </c>
      <c r="C4823" t="s">
        <v>3645</v>
      </c>
      <c r="D4823">
        <v>50</v>
      </c>
    </row>
    <row r="4824" spans="1:4" x14ac:dyDescent="0.25">
      <c r="A4824" s="1">
        <v>44237</v>
      </c>
      <c r="B4824" t="s">
        <v>190</v>
      </c>
      <c r="C4824" t="s">
        <v>3646</v>
      </c>
      <c r="D4824" s="2">
        <v>3333.33</v>
      </c>
    </row>
    <row r="4825" spans="1:4" x14ac:dyDescent="0.25">
      <c r="C4825">
        <v>2021</v>
      </c>
    </row>
    <row r="4826" spans="1:4" x14ac:dyDescent="0.25">
      <c r="A4826" s="1">
        <v>44237</v>
      </c>
      <c r="B4826" t="s">
        <v>3647</v>
      </c>
      <c r="C4826" t="s">
        <v>482</v>
      </c>
      <c r="D4826">
        <v>139.97999999999999</v>
      </c>
    </row>
    <row r="4827" spans="1:4" x14ac:dyDescent="0.25">
      <c r="A4827" s="1">
        <v>44237</v>
      </c>
      <c r="B4827" t="s">
        <v>3648</v>
      </c>
      <c r="C4827" t="s">
        <v>47</v>
      </c>
      <c r="D4827">
        <v>297.33999999999997</v>
      </c>
    </row>
    <row r="4828" spans="1:4" x14ac:dyDescent="0.25">
      <c r="A4828" s="1">
        <v>44237</v>
      </c>
      <c r="B4828" t="s">
        <v>197</v>
      </c>
      <c r="C4828" t="s">
        <v>919</v>
      </c>
      <c r="D4828">
        <v>22.5</v>
      </c>
    </row>
    <row r="4829" spans="1:4" x14ac:dyDescent="0.25">
      <c r="A4829" s="1">
        <v>44237</v>
      </c>
      <c r="B4829" t="s">
        <v>11</v>
      </c>
      <c r="C4829" t="s">
        <v>3649</v>
      </c>
      <c r="D4829" s="2">
        <v>8885</v>
      </c>
    </row>
    <row r="4830" spans="1:4" x14ac:dyDescent="0.25">
      <c r="A4830" s="1">
        <v>44237</v>
      </c>
      <c r="B4830" t="s">
        <v>740</v>
      </c>
      <c r="C4830" t="s">
        <v>741</v>
      </c>
      <c r="D4830">
        <v>473</v>
      </c>
    </row>
    <row r="4831" spans="1:4" x14ac:dyDescent="0.25">
      <c r="A4831" s="1">
        <v>44237</v>
      </c>
      <c r="B4831" t="s">
        <v>740</v>
      </c>
      <c r="C4831" t="s">
        <v>741</v>
      </c>
      <c r="D4831" s="2">
        <v>1485</v>
      </c>
    </row>
    <row r="4832" spans="1:4" x14ac:dyDescent="0.25">
      <c r="A4832" s="1">
        <v>44237</v>
      </c>
      <c r="B4832" t="s">
        <v>740</v>
      </c>
      <c r="C4832" t="s">
        <v>741</v>
      </c>
      <c r="D4832">
        <v>349.99</v>
      </c>
    </row>
    <row r="4833" spans="1:4" x14ac:dyDescent="0.25">
      <c r="A4833" s="1">
        <v>44237</v>
      </c>
      <c r="B4833" t="s">
        <v>740</v>
      </c>
      <c r="C4833" t="s">
        <v>741</v>
      </c>
      <c r="D4833" s="2">
        <v>2060</v>
      </c>
    </row>
    <row r="4834" spans="1:4" x14ac:dyDescent="0.25">
      <c r="A4834" s="1">
        <v>44237</v>
      </c>
      <c r="B4834" t="s">
        <v>740</v>
      </c>
      <c r="C4834" t="s">
        <v>741</v>
      </c>
      <c r="D4834">
        <v>91</v>
      </c>
    </row>
    <row r="4835" spans="1:4" x14ac:dyDescent="0.25">
      <c r="A4835" s="1">
        <v>44237</v>
      </c>
      <c r="B4835" t="s">
        <v>740</v>
      </c>
      <c r="C4835" t="s">
        <v>741</v>
      </c>
      <c r="D4835">
        <v>438</v>
      </c>
    </row>
    <row r="4836" spans="1:4" x14ac:dyDescent="0.25">
      <c r="A4836" s="1">
        <v>44237</v>
      </c>
      <c r="B4836" t="s">
        <v>740</v>
      </c>
      <c r="C4836" t="s">
        <v>741</v>
      </c>
      <c r="D4836">
        <v>438</v>
      </c>
    </row>
    <row r="4837" spans="1:4" x14ac:dyDescent="0.25">
      <c r="A4837" s="1">
        <v>44237</v>
      </c>
      <c r="B4837" t="s">
        <v>3650</v>
      </c>
      <c r="C4837" t="s">
        <v>3651</v>
      </c>
      <c r="D4837">
        <v>375</v>
      </c>
    </row>
    <row r="4838" spans="1:4" x14ac:dyDescent="0.25">
      <c r="A4838" s="1">
        <v>44237</v>
      </c>
      <c r="B4838" t="s">
        <v>124</v>
      </c>
      <c r="C4838" t="s">
        <v>1008</v>
      </c>
      <c r="D4838" s="2">
        <v>1009.92</v>
      </c>
    </row>
    <row r="4839" spans="1:4" x14ac:dyDescent="0.25">
      <c r="A4839" s="1">
        <v>44237</v>
      </c>
      <c r="B4839" t="s">
        <v>124</v>
      </c>
      <c r="C4839" t="s">
        <v>47</v>
      </c>
      <c r="D4839">
        <v>540.54</v>
      </c>
    </row>
    <row r="4840" spans="1:4" x14ac:dyDescent="0.25">
      <c r="A4840" s="1">
        <v>44237</v>
      </c>
      <c r="B4840" t="s">
        <v>124</v>
      </c>
      <c r="C4840" t="s">
        <v>47</v>
      </c>
      <c r="D4840">
        <v>127.22</v>
      </c>
    </row>
    <row r="4841" spans="1:4" x14ac:dyDescent="0.25">
      <c r="A4841" s="1">
        <v>44237</v>
      </c>
      <c r="B4841" t="s">
        <v>619</v>
      </c>
      <c r="C4841" t="s">
        <v>3652</v>
      </c>
      <c r="D4841" s="2">
        <v>6750</v>
      </c>
    </row>
    <row r="4842" spans="1:4" x14ac:dyDescent="0.25">
      <c r="C4842" t="s">
        <v>3653</v>
      </c>
    </row>
    <row r="4843" spans="1:4" x14ac:dyDescent="0.25">
      <c r="C4843" t="s">
        <v>3654</v>
      </c>
    </row>
    <row r="4844" spans="1:4" x14ac:dyDescent="0.25">
      <c r="A4844" s="1">
        <v>44237</v>
      </c>
      <c r="B4844" t="s">
        <v>125</v>
      </c>
      <c r="C4844" t="s">
        <v>3655</v>
      </c>
      <c r="D4844" s="2">
        <v>1033.43</v>
      </c>
    </row>
    <row r="4845" spans="1:4" x14ac:dyDescent="0.25">
      <c r="C4845" t="s">
        <v>127</v>
      </c>
    </row>
    <row r="4846" spans="1:4" x14ac:dyDescent="0.25">
      <c r="C4846" t="s">
        <v>2372</v>
      </c>
    </row>
    <row r="4847" spans="1:4" x14ac:dyDescent="0.25">
      <c r="C4847" t="s">
        <v>129</v>
      </c>
    </row>
    <row r="4848" spans="1:4" x14ac:dyDescent="0.25">
      <c r="C4848" t="s">
        <v>130</v>
      </c>
    </row>
    <row r="4849" spans="1:4" x14ac:dyDescent="0.25">
      <c r="A4849" s="1">
        <v>44237</v>
      </c>
      <c r="B4849" t="s">
        <v>3656</v>
      </c>
      <c r="C4849" t="s">
        <v>1059</v>
      </c>
      <c r="D4849">
        <v>550</v>
      </c>
    </row>
    <row r="4850" spans="1:4" x14ac:dyDescent="0.25">
      <c r="A4850" s="1">
        <v>44237</v>
      </c>
      <c r="B4850" t="s">
        <v>26</v>
      </c>
      <c r="C4850" t="s">
        <v>30</v>
      </c>
      <c r="D4850">
        <v>10</v>
      </c>
    </row>
    <row r="4851" spans="1:4" x14ac:dyDescent="0.25">
      <c r="A4851" s="1">
        <v>44237</v>
      </c>
      <c r="B4851" t="s">
        <v>26</v>
      </c>
      <c r="C4851" t="s">
        <v>27</v>
      </c>
      <c r="D4851">
        <v>10</v>
      </c>
    </row>
    <row r="4852" spans="1:4" x14ac:dyDescent="0.25">
      <c r="A4852" s="1">
        <v>44237</v>
      </c>
      <c r="B4852" t="s">
        <v>1716</v>
      </c>
      <c r="C4852" t="s">
        <v>47</v>
      </c>
      <c r="D4852">
        <v>50.92</v>
      </c>
    </row>
    <row r="4853" spans="1:4" x14ac:dyDescent="0.25">
      <c r="A4853" s="1">
        <v>44237</v>
      </c>
      <c r="B4853" t="s">
        <v>31</v>
      </c>
      <c r="C4853" t="s">
        <v>3657</v>
      </c>
      <c r="D4853">
        <v>429.99</v>
      </c>
    </row>
    <row r="4854" spans="1:4" x14ac:dyDescent="0.25">
      <c r="A4854" s="1">
        <v>44237</v>
      </c>
      <c r="B4854" t="s">
        <v>3658</v>
      </c>
      <c r="C4854" t="s">
        <v>3659</v>
      </c>
      <c r="D4854">
        <v>150</v>
      </c>
    </row>
    <row r="4855" spans="1:4" x14ac:dyDescent="0.25">
      <c r="A4855" s="1">
        <v>44237</v>
      </c>
      <c r="B4855" t="s">
        <v>133</v>
      </c>
      <c r="C4855" t="s">
        <v>47</v>
      </c>
      <c r="D4855">
        <v>443.58</v>
      </c>
    </row>
    <row r="4856" spans="1:4" x14ac:dyDescent="0.25">
      <c r="A4856" s="1">
        <v>44237</v>
      </c>
      <c r="B4856" t="s">
        <v>33</v>
      </c>
      <c r="C4856" t="s">
        <v>1551</v>
      </c>
      <c r="D4856">
        <v>110</v>
      </c>
    </row>
    <row r="4857" spans="1:4" x14ac:dyDescent="0.25">
      <c r="C4857" t="s">
        <v>1552</v>
      </c>
    </row>
    <row r="4858" spans="1:4" x14ac:dyDescent="0.25">
      <c r="A4858" s="1">
        <v>44237</v>
      </c>
      <c r="B4858" t="s">
        <v>33</v>
      </c>
      <c r="C4858" t="s">
        <v>3660</v>
      </c>
      <c r="D4858">
        <v>80</v>
      </c>
    </row>
    <row r="4859" spans="1:4" x14ac:dyDescent="0.25">
      <c r="A4859" s="1">
        <v>44237</v>
      </c>
      <c r="B4859" t="s">
        <v>33</v>
      </c>
      <c r="C4859" t="s">
        <v>3661</v>
      </c>
      <c r="D4859">
        <v>300</v>
      </c>
    </row>
    <row r="4860" spans="1:4" x14ac:dyDescent="0.25">
      <c r="C4860" t="s">
        <v>3662</v>
      </c>
    </row>
    <row r="4861" spans="1:4" x14ac:dyDescent="0.25">
      <c r="A4861" s="1">
        <v>44237</v>
      </c>
      <c r="B4861" t="s">
        <v>3663</v>
      </c>
      <c r="C4861" t="s">
        <v>47</v>
      </c>
      <c r="D4861" s="2">
        <v>1628</v>
      </c>
    </row>
    <row r="4862" spans="1:4" x14ac:dyDescent="0.25">
      <c r="A4862" s="1">
        <v>44237</v>
      </c>
      <c r="B4862" t="s">
        <v>3663</v>
      </c>
      <c r="C4862" t="s">
        <v>47</v>
      </c>
      <c r="D4862" s="2">
        <v>1360</v>
      </c>
    </row>
    <row r="4863" spans="1:4" x14ac:dyDescent="0.25">
      <c r="A4863" s="1">
        <v>44237</v>
      </c>
      <c r="B4863" t="s">
        <v>3664</v>
      </c>
      <c r="C4863" t="s">
        <v>3665</v>
      </c>
      <c r="D4863">
        <v>510</v>
      </c>
    </row>
    <row r="4864" spans="1:4" x14ac:dyDescent="0.25">
      <c r="C4864" t="s">
        <v>3666</v>
      </c>
    </row>
    <row r="4865" spans="1:4" x14ac:dyDescent="0.25">
      <c r="C4865" t="s">
        <v>3667</v>
      </c>
    </row>
    <row r="4866" spans="1:4" x14ac:dyDescent="0.25">
      <c r="A4866" s="1">
        <v>44237</v>
      </c>
      <c r="B4866" t="s">
        <v>3664</v>
      </c>
      <c r="C4866" t="s">
        <v>3668</v>
      </c>
      <c r="D4866">
        <v>85</v>
      </c>
    </row>
    <row r="4867" spans="1:4" x14ac:dyDescent="0.25">
      <c r="C4867" t="s">
        <v>3669</v>
      </c>
    </row>
    <row r="4868" spans="1:4" x14ac:dyDescent="0.25">
      <c r="C4868" t="s">
        <v>3670</v>
      </c>
    </row>
    <row r="4869" spans="1:4" x14ac:dyDescent="0.25">
      <c r="A4869" s="1">
        <v>44237</v>
      </c>
      <c r="B4869" t="s">
        <v>380</v>
      </c>
      <c r="C4869" t="s">
        <v>3231</v>
      </c>
      <c r="D4869">
        <v>600</v>
      </c>
    </row>
    <row r="4870" spans="1:4" x14ac:dyDescent="0.25">
      <c r="A4870" s="1">
        <v>44237</v>
      </c>
      <c r="B4870" t="s">
        <v>3671</v>
      </c>
      <c r="C4870" t="s">
        <v>280</v>
      </c>
      <c r="D4870">
        <v>88.78</v>
      </c>
    </row>
    <row r="4871" spans="1:4" x14ac:dyDescent="0.25">
      <c r="A4871" s="1">
        <v>44237</v>
      </c>
      <c r="B4871" t="s">
        <v>143</v>
      </c>
      <c r="C4871" t="s">
        <v>47</v>
      </c>
      <c r="D4871">
        <v>25.85</v>
      </c>
    </row>
    <row r="4872" spans="1:4" x14ac:dyDescent="0.25">
      <c r="A4872" s="1">
        <v>44237</v>
      </c>
      <c r="B4872" t="s">
        <v>1135</v>
      </c>
      <c r="C4872" t="s">
        <v>3241</v>
      </c>
      <c r="D4872">
        <v>260</v>
      </c>
    </row>
    <row r="4873" spans="1:4" x14ac:dyDescent="0.25">
      <c r="C4873" t="s">
        <v>3672</v>
      </c>
    </row>
    <row r="4874" spans="1:4" x14ac:dyDescent="0.25">
      <c r="A4874" s="1">
        <v>44237</v>
      </c>
      <c r="B4874" t="s">
        <v>2960</v>
      </c>
      <c r="C4874" t="s">
        <v>3673</v>
      </c>
      <c r="D4874" s="2">
        <v>2903.29</v>
      </c>
    </row>
    <row r="4875" spans="1:4" x14ac:dyDescent="0.25">
      <c r="A4875" s="1">
        <v>44237</v>
      </c>
      <c r="B4875" t="s">
        <v>3674</v>
      </c>
      <c r="C4875" t="s">
        <v>3675</v>
      </c>
      <c r="D4875">
        <v>15.18</v>
      </c>
    </row>
    <row r="4876" spans="1:4" x14ac:dyDescent="0.25">
      <c r="A4876" s="1">
        <v>44237</v>
      </c>
      <c r="B4876" t="s">
        <v>145</v>
      </c>
      <c r="C4876" t="s">
        <v>47</v>
      </c>
      <c r="D4876">
        <v>72</v>
      </c>
    </row>
    <row r="4877" spans="1:4" x14ac:dyDescent="0.25">
      <c r="A4877" s="1">
        <v>44237</v>
      </c>
      <c r="B4877" t="s">
        <v>145</v>
      </c>
      <c r="C4877" t="s">
        <v>47</v>
      </c>
      <c r="D4877">
        <v>18</v>
      </c>
    </row>
    <row r="4878" spans="1:4" x14ac:dyDescent="0.25">
      <c r="A4878" s="1">
        <v>44237</v>
      </c>
      <c r="B4878" t="s">
        <v>146</v>
      </c>
      <c r="C4878" t="s">
        <v>70</v>
      </c>
      <c r="D4878">
        <v>167.5</v>
      </c>
    </row>
    <row r="4879" spans="1:4" x14ac:dyDescent="0.25">
      <c r="A4879" s="1">
        <v>44237</v>
      </c>
      <c r="B4879" t="s">
        <v>146</v>
      </c>
      <c r="C4879" t="s">
        <v>70</v>
      </c>
      <c r="D4879">
        <v>200</v>
      </c>
    </row>
    <row r="4880" spans="1:4" x14ac:dyDescent="0.25">
      <c r="A4880" s="1">
        <v>44237</v>
      </c>
      <c r="B4880" t="s">
        <v>146</v>
      </c>
      <c r="C4880" t="s">
        <v>70</v>
      </c>
      <c r="D4880">
        <v>359.95</v>
      </c>
    </row>
    <row r="4881" spans="1:4" x14ac:dyDescent="0.25">
      <c r="A4881" s="1">
        <v>44237</v>
      </c>
      <c r="B4881" t="s">
        <v>146</v>
      </c>
      <c r="C4881" t="s">
        <v>70</v>
      </c>
      <c r="D4881">
        <v>72.5</v>
      </c>
    </row>
    <row r="4882" spans="1:4" x14ac:dyDescent="0.25">
      <c r="A4882" s="1">
        <v>44237</v>
      </c>
      <c r="B4882" t="s">
        <v>146</v>
      </c>
      <c r="C4882" t="s">
        <v>70</v>
      </c>
      <c r="D4882">
        <v>793.85</v>
      </c>
    </row>
    <row r="4883" spans="1:4" x14ac:dyDescent="0.25">
      <c r="A4883" s="1">
        <v>44237</v>
      </c>
      <c r="B4883" t="s">
        <v>146</v>
      </c>
      <c r="C4883" t="s">
        <v>70</v>
      </c>
      <c r="D4883">
        <v>793.85</v>
      </c>
    </row>
    <row r="4884" spans="1:4" x14ac:dyDescent="0.25">
      <c r="A4884" s="1">
        <v>44237</v>
      </c>
      <c r="B4884" t="s">
        <v>146</v>
      </c>
      <c r="C4884" t="s">
        <v>70</v>
      </c>
      <c r="D4884">
        <v>793.85</v>
      </c>
    </row>
    <row r="4885" spans="1:4" x14ac:dyDescent="0.25">
      <c r="A4885" s="1">
        <v>44237</v>
      </c>
      <c r="B4885" t="s">
        <v>146</v>
      </c>
      <c r="C4885" t="s">
        <v>70</v>
      </c>
      <c r="D4885">
        <v>793.85</v>
      </c>
    </row>
    <row r="4886" spans="1:4" x14ac:dyDescent="0.25">
      <c r="A4886" s="1">
        <v>44237</v>
      </c>
      <c r="B4886" t="s">
        <v>146</v>
      </c>
      <c r="C4886" t="s">
        <v>70</v>
      </c>
      <c r="D4886">
        <v>793.85</v>
      </c>
    </row>
    <row r="4887" spans="1:4" x14ac:dyDescent="0.25">
      <c r="A4887" s="1">
        <v>44237</v>
      </c>
      <c r="B4887" t="s">
        <v>3676</v>
      </c>
      <c r="C4887" t="s">
        <v>3677</v>
      </c>
      <c r="D4887">
        <v>151.77000000000001</v>
      </c>
    </row>
    <row r="4888" spans="1:4" x14ac:dyDescent="0.25">
      <c r="C4888" t="s">
        <v>325</v>
      </c>
    </row>
    <row r="4889" spans="1:4" x14ac:dyDescent="0.25">
      <c r="A4889" s="1">
        <v>44237</v>
      </c>
      <c r="B4889" t="s">
        <v>1476</v>
      </c>
      <c r="C4889" t="s">
        <v>47</v>
      </c>
      <c r="D4889">
        <v>854.69</v>
      </c>
    </row>
    <row r="4890" spans="1:4" x14ac:dyDescent="0.25">
      <c r="A4890" s="1">
        <v>44237</v>
      </c>
      <c r="B4890" t="s">
        <v>1563</v>
      </c>
      <c r="C4890" t="s">
        <v>3678</v>
      </c>
      <c r="D4890" s="2">
        <v>1893.75</v>
      </c>
    </row>
    <row r="4891" spans="1:4" x14ac:dyDescent="0.25">
      <c r="C4891" t="s">
        <v>3679</v>
      </c>
    </row>
    <row r="4892" spans="1:4" x14ac:dyDescent="0.25">
      <c r="C4892" t="s">
        <v>3680</v>
      </c>
    </row>
    <row r="4893" spans="1:4" x14ac:dyDescent="0.25">
      <c r="A4893" s="1">
        <v>44237</v>
      </c>
      <c r="B4893" t="s">
        <v>56</v>
      </c>
      <c r="C4893" t="s">
        <v>47</v>
      </c>
      <c r="D4893" s="2">
        <v>1600</v>
      </c>
    </row>
    <row r="4894" spans="1:4" x14ac:dyDescent="0.25">
      <c r="A4894" s="1">
        <v>44237</v>
      </c>
      <c r="B4894" t="s">
        <v>777</v>
      </c>
      <c r="C4894" t="s">
        <v>3681</v>
      </c>
      <c r="D4894">
        <v>624</v>
      </c>
    </row>
    <row r="4895" spans="1:4" x14ac:dyDescent="0.25">
      <c r="A4895" s="1">
        <v>44237</v>
      </c>
      <c r="B4895" t="s">
        <v>1569</v>
      </c>
      <c r="C4895" t="s">
        <v>3682</v>
      </c>
      <c r="D4895">
        <v>253</v>
      </c>
    </row>
    <row r="4896" spans="1:4" x14ac:dyDescent="0.25">
      <c r="A4896" s="1">
        <v>44237</v>
      </c>
      <c r="B4896" t="s">
        <v>986</v>
      </c>
      <c r="C4896" t="s">
        <v>47</v>
      </c>
      <c r="D4896">
        <v>164.68</v>
      </c>
    </row>
    <row r="4897" spans="1:4" x14ac:dyDescent="0.25">
      <c r="A4897" s="1">
        <v>44237</v>
      </c>
      <c r="B4897" t="s">
        <v>1153</v>
      </c>
      <c r="C4897" t="s">
        <v>3683</v>
      </c>
      <c r="D4897">
        <v>71.88</v>
      </c>
    </row>
    <row r="4898" spans="1:4" x14ac:dyDescent="0.25">
      <c r="A4898" s="1">
        <v>44237</v>
      </c>
      <c r="B4898" t="s">
        <v>149</v>
      </c>
      <c r="C4898" t="s">
        <v>1445</v>
      </c>
      <c r="D4898">
        <v>186.89</v>
      </c>
    </row>
    <row r="4899" spans="1:4" x14ac:dyDescent="0.25">
      <c r="A4899" s="1">
        <v>44237</v>
      </c>
      <c r="B4899" t="s">
        <v>149</v>
      </c>
      <c r="C4899" t="s">
        <v>47</v>
      </c>
      <c r="D4899">
        <v>483.04</v>
      </c>
    </row>
    <row r="4900" spans="1:4" x14ac:dyDescent="0.25">
      <c r="A4900" s="1">
        <v>44237</v>
      </c>
      <c r="B4900" t="s">
        <v>3684</v>
      </c>
      <c r="C4900" t="s">
        <v>3685</v>
      </c>
      <c r="D4900">
        <v>411.35</v>
      </c>
    </row>
    <row r="4901" spans="1:4" x14ac:dyDescent="0.25">
      <c r="C4901" t="s">
        <v>3686</v>
      </c>
    </row>
    <row r="4902" spans="1:4" x14ac:dyDescent="0.25">
      <c r="A4902" s="1">
        <v>44237</v>
      </c>
      <c r="B4902" t="s">
        <v>67</v>
      </c>
      <c r="C4902" t="s">
        <v>68</v>
      </c>
      <c r="D4902">
        <v>100.8</v>
      </c>
    </row>
    <row r="4903" spans="1:4" x14ac:dyDescent="0.25">
      <c r="A4903" s="1">
        <v>44237</v>
      </c>
      <c r="B4903" t="s">
        <v>2109</v>
      </c>
      <c r="C4903" t="s">
        <v>2439</v>
      </c>
      <c r="D4903">
        <v>648</v>
      </c>
    </row>
    <row r="4904" spans="1:4" x14ac:dyDescent="0.25">
      <c r="A4904" s="1">
        <v>44237</v>
      </c>
      <c r="B4904" t="s">
        <v>3687</v>
      </c>
      <c r="C4904" t="s">
        <v>3659</v>
      </c>
      <c r="D4904">
        <v>150</v>
      </c>
    </row>
    <row r="4905" spans="1:4" x14ac:dyDescent="0.25">
      <c r="A4905" s="1">
        <v>44237</v>
      </c>
      <c r="B4905" t="s">
        <v>3688</v>
      </c>
      <c r="C4905" t="s">
        <v>3659</v>
      </c>
      <c r="D4905">
        <v>150</v>
      </c>
    </row>
    <row r="4906" spans="1:4" x14ac:dyDescent="0.25">
      <c r="A4906" s="1">
        <v>44237</v>
      </c>
      <c r="B4906" t="s">
        <v>2611</v>
      </c>
      <c r="C4906" t="s">
        <v>317</v>
      </c>
      <c r="D4906">
        <v>966.25</v>
      </c>
    </row>
    <row r="4907" spans="1:4" x14ac:dyDescent="0.25">
      <c r="A4907" s="1">
        <v>44237</v>
      </c>
      <c r="B4907" t="s">
        <v>3689</v>
      </c>
      <c r="C4907" t="s">
        <v>3659</v>
      </c>
      <c r="D4907">
        <v>150</v>
      </c>
    </row>
    <row r="4908" spans="1:4" x14ac:dyDescent="0.25">
      <c r="A4908" s="1">
        <v>44237</v>
      </c>
      <c r="B4908" t="s">
        <v>3690</v>
      </c>
      <c r="C4908" t="s">
        <v>3691</v>
      </c>
      <c r="D4908">
        <v>300</v>
      </c>
    </row>
    <row r="4909" spans="1:4" x14ac:dyDescent="0.25">
      <c r="A4909" s="1">
        <v>44237</v>
      </c>
      <c r="B4909" t="s">
        <v>71</v>
      </c>
      <c r="C4909" t="s">
        <v>107</v>
      </c>
      <c r="D4909">
        <v>648.98</v>
      </c>
    </row>
    <row r="4910" spans="1:4" x14ac:dyDescent="0.25">
      <c r="A4910" s="1">
        <v>44237</v>
      </c>
      <c r="B4910" t="s">
        <v>71</v>
      </c>
      <c r="C4910" t="s">
        <v>3692</v>
      </c>
      <c r="D4910">
        <v>178.72</v>
      </c>
    </row>
    <row r="4911" spans="1:4" x14ac:dyDescent="0.25">
      <c r="A4911" s="1">
        <v>44237</v>
      </c>
      <c r="B4911" t="s">
        <v>71</v>
      </c>
      <c r="C4911" t="s">
        <v>1020</v>
      </c>
      <c r="D4911">
        <v>617.24</v>
      </c>
    </row>
    <row r="4912" spans="1:4" x14ac:dyDescent="0.25">
      <c r="A4912" s="1">
        <v>44237</v>
      </c>
      <c r="B4912" t="s">
        <v>536</v>
      </c>
      <c r="C4912" t="s">
        <v>3693</v>
      </c>
      <c r="D4912" s="2">
        <v>2681.25</v>
      </c>
    </row>
    <row r="4913" spans="1:4" x14ac:dyDescent="0.25">
      <c r="C4913" t="s">
        <v>3694</v>
      </c>
    </row>
    <row r="4914" spans="1:4" x14ac:dyDescent="0.25">
      <c r="A4914" s="1">
        <v>44237</v>
      </c>
      <c r="B4914" t="s">
        <v>1170</v>
      </c>
      <c r="C4914" t="s">
        <v>3695</v>
      </c>
      <c r="D4914" s="2">
        <v>2175</v>
      </c>
    </row>
    <row r="4915" spans="1:4" x14ac:dyDescent="0.25">
      <c r="C4915" t="s">
        <v>3696</v>
      </c>
    </row>
    <row r="4916" spans="1:4" x14ac:dyDescent="0.25">
      <c r="C4916" t="s">
        <v>1</v>
      </c>
    </row>
    <row r="4917" spans="1:4" x14ac:dyDescent="0.25">
      <c r="A4917" s="1">
        <v>44237</v>
      </c>
      <c r="B4917" t="s">
        <v>1170</v>
      </c>
      <c r="C4917" t="s">
        <v>1966</v>
      </c>
      <c r="D4917">
        <v>506.25</v>
      </c>
    </row>
    <row r="4918" spans="1:4" x14ac:dyDescent="0.25">
      <c r="C4918" t="e">
        <f>-PRIVATE SCHOOL</f>
        <v>#NAME?</v>
      </c>
    </row>
    <row r="4919" spans="1:4" x14ac:dyDescent="0.25">
      <c r="A4919" s="1">
        <v>44237</v>
      </c>
      <c r="B4919" t="s">
        <v>3697</v>
      </c>
      <c r="C4919" t="s">
        <v>3698</v>
      </c>
      <c r="D4919">
        <v>125</v>
      </c>
    </row>
    <row r="4920" spans="1:4" x14ac:dyDescent="0.25">
      <c r="A4920" s="1">
        <v>44237</v>
      </c>
      <c r="B4920" t="s">
        <v>1821</v>
      </c>
      <c r="C4920" t="s">
        <v>320</v>
      </c>
      <c r="D4920">
        <v>130.1</v>
      </c>
    </row>
    <row r="4921" spans="1:4" x14ac:dyDescent="0.25">
      <c r="C4921" t="e">
        <f>- KPSF GRANT GRUBB</f>
        <v>#NAME?</v>
      </c>
    </row>
    <row r="4922" spans="1:4" x14ac:dyDescent="0.25">
      <c r="A4922" s="1">
        <v>44237</v>
      </c>
      <c r="B4922" t="s">
        <v>3699</v>
      </c>
      <c r="C4922" t="s">
        <v>47</v>
      </c>
      <c r="D4922">
        <v>69.39</v>
      </c>
    </row>
    <row r="4923" spans="1:4" x14ac:dyDescent="0.25">
      <c r="A4923" s="1">
        <v>44237</v>
      </c>
      <c r="B4923" t="s">
        <v>1986</v>
      </c>
      <c r="C4923" t="s">
        <v>320</v>
      </c>
      <c r="D4923">
        <v>261.2</v>
      </c>
    </row>
    <row r="4924" spans="1:4" x14ac:dyDescent="0.25">
      <c r="C4924" t="e">
        <f>- WORKROOM</f>
        <v>#NAME?</v>
      </c>
    </row>
    <row r="4925" spans="1:4" x14ac:dyDescent="0.25">
      <c r="A4925" s="1">
        <v>44237</v>
      </c>
      <c r="B4925" t="s">
        <v>452</v>
      </c>
      <c r="C4925" t="s">
        <v>3700</v>
      </c>
      <c r="D4925">
        <v>204.02</v>
      </c>
    </row>
    <row r="4926" spans="1:4" x14ac:dyDescent="0.25">
      <c r="C4926" t="s">
        <v>1715</v>
      </c>
    </row>
    <row r="4927" spans="1:4" x14ac:dyDescent="0.25">
      <c r="A4927" s="1">
        <v>44237</v>
      </c>
      <c r="B4927" t="s">
        <v>267</v>
      </c>
      <c r="C4927" t="s">
        <v>70</v>
      </c>
      <c r="D4927">
        <v>796.5</v>
      </c>
    </row>
    <row r="4928" spans="1:4" x14ac:dyDescent="0.25">
      <c r="A4928" s="1">
        <v>44237</v>
      </c>
      <c r="B4928" t="s">
        <v>106</v>
      </c>
      <c r="C4928" t="s">
        <v>107</v>
      </c>
      <c r="D4928">
        <v>474.06</v>
      </c>
    </row>
    <row r="4929" spans="1:4" x14ac:dyDescent="0.25">
      <c r="A4929" s="1">
        <v>44237</v>
      </c>
      <c r="B4929" t="s">
        <v>3701</v>
      </c>
      <c r="C4929" t="s">
        <v>3702</v>
      </c>
      <c r="D4929">
        <v>640</v>
      </c>
    </row>
    <row r="4930" spans="1:4" x14ac:dyDescent="0.25">
      <c r="A4930" s="1">
        <v>44237</v>
      </c>
      <c r="B4930" t="s">
        <v>175</v>
      </c>
      <c r="C4930" t="s">
        <v>70</v>
      </c>
      <c r="D4930">
        <v>623.83000000000004</v>
      </c>
    </row>
    <row r="4931" spans="1:4" x14ac:dyDescent="0.25">
      <c r="A4931" s="1">
        <v>44237</v>
      </c>
      <c r="B4931" t="s">
        <v>175</v>
      </c>
      <c r="C4931" t="s">
        <v>70</v>
      </c>
      <c r="D4931">
        <v>408.17</v>
      </c>
    </row>
    <row r="4932" spans="1:4" x14ac:dyDescent="0.25">
      <c r="A4932" s="1">
        <v>44237</v>
      </c>
      <c r="B4932" t="s">
        <v>175</v>
      </c>
      <c r="C4932" t="s">
        <v>70</v>
      </c>
      <c r="D4932">
        <v>283.02999999999997</v>
      </c>
    </row>
    <row r="4933" spans="1:4" x14ac:dyDescent="0.25">
      <c r="A4933" s="1">
        <v>44237</v>
      </c>
      <c r="B4933" t="s">
        <v>3703</v>
      </c>
      <c r="C4933" t="s">
        <v>3659</v>
      </c>
      <c r="D4933">
        <v>150</v>
      </c>
    </row>
    <row r="4934" spans="1:4" x14ac:dyDescent="0.25">
      <c r="A4934" s="1">
        <v>44237</v>
      </c>
      <c r="B4934" t="s">
        <v>488</v>
      </c>
      <c r="C4934" t="s">
        <v>3149</v>
      </c>
      <c r="D4934">
        <v>5.26</v>
      </c>
    </row>
    <row r="4935" spans="1:4" x14ac:dyDescent="0.25">
      <c r="C4935" t="s">
        <v>3704</v>
      </c>
    </row>
    <row r="4936" spans="1:4" x14ac:dyDescent="0.25">
      <c r="A4936" s="1">
        <v>44237</v>
      </c>
      <c r="B4936" t="s">
        <v>488</v>
      </c>
      <c r="C4936" t="s">
        <v>3705</v>
      </c>
      <c r="D4936">
        <v>6.78</v>
      </c>
    </row>
    <row r="4937" spans="1:4" x14ac:dyDescent="0.25">
      <c r="C4937" t="s">
        <v>3706</v>
      </c>
    </row>
    <row r="4938" spans="1:4" x14ac:dyDescent="0.25">
      <c r="A4938" s="1">
        <v>44237</v>
      </c>
      <c r="B4938" t="s">
        <v>488</v>
      </c>
      <c r="C4938" t="s">
        <v>495</v>
      </c>
      <c r="D4938">
        <v>51.47</v>
      </c>
    </row>
    <row r="4939" spans="1:4" x14ac:dyDescent="0.25">
      <c r="C4939" t="s">
        <v>3707</v>
      </c>
    </row>
    <row r="4940" spans="1:4" x14ac:dyDescent="0.25">
      <c r="A4940" s="1">
        <v>44237</v>
      </c>
      <c r="B4940" t="s">
        <v>488</v>
      </c>
      <c r="C4940" t="s">
        <v>498</v>
      </c>
      <c r="D4940" s="2">
        <v>3730.35</v>
      </c>
    </row>
    <row r="4941" spans="1:4" x14ac:dyDescent="0.25">
      <c r="C4941" t="s">
        <v>3708</v>
      </c>
    </row>
    <row r="4942" spans="1:4" x14ac:dyDescent="0.25">
      <c r="A4942" s="1">
        <v>44237</v>
      </c>
      <c r="B4942" t="s">
        <v>488</v>
      </c>
      <c r="C4942" t="s">
        <v>489</v>
      </c>
      <c r="D4942">
        <v>102.15</v>
      </c>
    </row>
    <row r="4943" spans="1:4" x14ac:dyDescent="0.25">
      <c r="C4943" t="s">
        <v>490</v>
      </c>
    </row>
    <row r="4944" spans="1:4" x14ac:dyDescent="0.25">
      <c r="C4944" t="s">
        <v>3709</v>
      </c>
    </row>
    <row r="4945" spans="1:4" x14ac:dyDescent="0.25">
      <c r="A4945" s="1">
        <v>44237</v>
      </c>
      <c r="B4945" t="s">
        <v>488</v>
      </c>
      <c r="C4945" t="s">
        <v>3710</v>
      </c>
      <c r="D4945">
        <v>33.69</v>
      </c>
    </row>
    <row r="4946" spans="1:4" x14ac:dyDescent="0.25">
      <c r="C4946" t="s">
        <v>501</v>
      </c>
    </row>
    <row r="4947" spans="1:4" x14ac:dyDescent="0.25">
      <c r="A4947" s="1">
        <v>44237</v>
      </c>
      <c r="B4947" t="s">
        <v>3711</v>
      </c>
      <c r="C4947" t="s">
        <v>3659</v>
      </c>
      <c r="D4947">
        <v>150</v>
      </c>
    </row>
    <row r="4948" spans="1:4" x14ac:dyDescent="0.25">
      <c r="A4948" s="1">
        <v>44228</v>
      </c>
      <c r="B4948" t="s">
        <v>147</v>
      </c>
      <c r="C4948" t="s">
        <v>47</v>
      </c>
      <c r="D4948">
        <v>718.66</v>
      </c>
    </row>
    <row r="4949" spans="1:4" x14ac:dyDescent="0.25">
      <c r="A4949" s="1">
        <v>44228</v>
      </c>
      <c r="B4949" t="s">
        <v>147</v>
      </c>
      <c r="C4949" t="s">
        <v>47</v>
      </c>
      <c r="D4949" s="2">
        <v>2734.82</v>
      </c>
    </row>
    <row r="4950" spans="1:4" x14ac:dyDescent="0.25">
      <c r="A4950" s="1">
        <v>44249</v>
      </c>
      <c r="B4950" t="s">
        <v>1138</v>
      </c>
      <c r="C4950" t="s">
        <v>3712</v>
      </c>
      <c r="D4950">
        <v>940.63</v>
      </c>
    </row>
    <row r="4951" spans="1:4" x14ac:dyDescent="0.25">
      <c r="C4951" t="s">
        <v>3713</v>
      </c>
    </row>
    <row r="4952" spans="1:4" x14ac:dyDescent="0.25">
      <c r="C4952" s="1">
        <v>44232</v>
      </c>
    </row>
    <row r="4953" spans="1:4" x14ac:dyDescent="0.25">
      <c r="A4953" s="1">
        <v>44228</v>
      </c>
      <c r="B4953" t="s">
        <v>316</v>
      </c>
      <c r="C4953" t="s">
        <v>3714</v>
      </c>
      <c r="D4953">
        <v>204.73</v>
      </c>
    </row>
    <row r="4954" spans="1:4" x14ac:dyDescent="0.25">
      <c r="C4954">
        <v>437385588893</v>
      </c>
    </row>
    <row r="4955" spans="1:4" x14ac:dyDescent="0.25">
      <c r="A4955" s="1">
        <v>44228</v>
      </c>
      <c r="B4955" t="s">
        <v>316</v>
      </c>
      <c r="C4955" t="s">
        <v>3715</v>
      </c>
      <c r="D4955">
        <v>212.44</v>
      </c>
    </row>
    <row r="4956" spans="1:4" x14ac:dyDescent="0.25">
      <c r="C4956" t="s">
        <v>3716</v>
      </c>
    </row>
    <row r="4957" spans="1:4" x14ac:dyDescent="0.25">
      <c r="C4957">
        <v>463778537677</v>
      </c>
    </row>
    <row r="4958" spans="1:4" x14ac:dyDescent="0.25">
      <c r="A4958" s="1">
        <v>44228</v>
      </c>
      <c r="B4958" t="s">
        <v>316</v>
      </c>
      <c r="C4958" t="s">
        <v>3717</v>
      </c>
      <c r="D4958">
        <v>497.6</v>
      </c>
    </row>
    <row r="4959" spans="1:4" x14ac:dyDescent="0.25">
      <c r="A4959" s="1">
        <v>44228</v>
      </c>
      <c r="B4959" t="s">
        <v>316</v>
      </c>
      <c r="C4959" t="s">
        <v>3718</v>
      </c>
      <c r="D4959">
        <v>76.47</v>
      </c>
    </row>
    <row r="4960" spans="1:4" x14ac:dyDescent="0.25">
      <c r="C4960" t="s">
        <v>3719</v>
      </c>
    </row>
    <row r="4961" spans="1:4" x14ac:dyDescent="0.25">
      <c r="C4961">
        <v>567395374696</v>
      </c>
    </row>
    <row r="4962" spans="1:4" x14ac:dyDescent="0.25">
      <c r="A4962" s="1">
        <v>44228</v>
      </c>
      <c r="B4962" t="s">
        <v>316</v>
      </c>
      <c r="C4962" t="s">
        <v>2756</v>
      </c>
      <c r="D4962">
        <v>113.44</v>
      </c>
    </row>
    <row r="4963" spans="1:4" x14ac:dyDescent="0.25">
      <c r="C4963" t="s">
        <v>3720</v>
      </c>
    </row>
    <row r="4964" spans="1:4" x14ac:dyDescent="0.25">
      <c r="A4964" s="1">
        <v>44228</v>
      </c>
      <c r="B4964" t="s">
        <v>316</v>
      </c>
      <c r="C4964" t="s">
        <v>3430</v>
      </c>
      <c r="D4964">
        <v>258.98</v>
      </c>
    </row>
    <row r="4965" spans="1:4" x14ac:dyDescent="0.25">
      <c r="C4965" t="s">
        <v>3721</v>
      </c>
    </row>
    <row r="4966" spans="1:4" x14ac:dyDescent="0.25">
      <c r="A4966" s="1">
        <v>44228</v>
      </c>
      <c r="B4966" t="s">
        <v>316</v>
      </c>
      <c r="C4966" t="s">
        <v>320</v>
      </c>
      <c r="D4966">
        <v>223.13</v>
      </c>
    </row>
    <row r="4967" spans="1:4" x14ac:dyDescent="0.25">
      <c r="C4967" t="e">
        <f>- KPSF GRANT EDNA LOPEZ</f>
        <v>#NAME?</v>
      </c>
    </row>
    <row r="4968" spans="1:4" x14ac:dyDescent="0.25">
      <c r="A4968" s="1">
        <v>44228</v>
      </c>
      <c r="B4968" t="s">
        <v>316</v>
      </c>
      <c r="C4968" t="s">
        <v>2869</v>
      </c>
      <c r="D4968">
        <v>160.33000000000001</v>
      </c>
    </row>
    <row r="4969" spans="1:4" x14ac:dyDescent="0.25">
      <c r="A4969" s="1">
        <v>44228</v>
      </c>
      <c r="B4969" t="s">
        <v>316</v>
      </c>
      <c r="C4969" t="s">
        <v>3722</v>
      </c>
      <c r="D4969">
        <v>30.95</v>
      </c>
    </row>
    <row r="4970" spans="1:4" x14ac:dyDescent="0.25">
      <c r="C4970" t="s">
        <v>3723</v>
      </c>
    </row>
    <row r="4971" spans="1:4" x14ac:dyDescent="0.25">
      <c r="C4971" t="s">
        <v>3724</v>
      </c>
    </row>
    <row r="4972" spans="1:4" x14ac:dyDescent="0.25">
      <c r="C4972" t="s">
        <v>3725</v>
      </c>
    </row>
    <row r="4973" spans="1:4" x14ac:dyDescent="0.25">
      <c r="A4973" s="1">
        <v>44228</v>
      </c>
      <c r="B4973" t="s">
        <v>316</v>
      </c>
      <c r="C4973" t="s">
        <v>320</v>
      </c>
      <c r="D4973">
        <v>160.06</v>
      </c>
    </row>
    <row r="4974" spans="1:4" x14ac:dyDescent="0.25">
      <c r="C4974" t="e">
        <f>- KPSF GRANT LOFTIN</f>
        <v>#NAME?</v>
      </c>
    </row>
    <row r="4975" spans="1:4" x14ac:dyDescent="0.25">
      <c r="A4975" s="1">
        <v>44228</v>
      </c>
      <c r="B4975" t="s">
        <v>316</v>
      </c>
      <c r="C4975" t="s">
        <v>3726</v>
      </c>
      <c r="D4975">
        <v>114.4</v>
      </c>
    </row>
    <row r="4976" spans="1:4" x14ac:dyDescent="0.25">
      <c r="A4976" s="1">
        <v>44228</v>
      </c>
      <c r="B4976" t="s">
        <v>316</v>
      </c>
      <c r="C4976" t="s">
        <v>3727</v>
      </c>
      <c r="D4976">
        <v>131.03</v>
      </c>
    </row>
    <row r="4977" spans="1:4" x14ac:dyDescent="0.25">
      <c r="A4977" s="1">
        <v>44228</v>
      </c>
      <c r="B4977" t="s">
        <v>316</v>
      </c>
      <c r="C4977" t="s">
        <v>325</v>
      </c>
      <c r="D4977">
        <v>20.09</v>
      </c>
    </row>
    <row r="4978" spans="1:4" x14ac:dyDescent="0.25">
      <c r="A4978" s="1">
        <v>44228</v>
      </c>
      <c r="B4978" t="s">
        <v>316</v>
      </c>
      <c r="C4978" t="s">
        <v>3728</v>
      </c>
      <c r="D4978">
        <v>69.900000000000006</v>
      </c>
    </row>
    <row r="4979" spans="1:4" x14ac:dyDescent="0.25">
      <c r="A4979" s="1">
        <v>44228</v>
      </c>
      <c r="B4979" t="s">
        <v>316</v>
      </c>
      <c r="C4979" t="s">
        <v>3729</v>
      </c>
      <c r="D4979">
        <v>50.52</v>
      </c>
    </row>
    <row r="4980" spans="1:4" x14ac:dyDescent="0.25">
      <c r="A4980" s="1">
        <v>44228</v>
      </c>
      <c r="B4980" t="s">
        <v>316</v>
      </c>
      <c r="C4980" t="s">
        <v>47</v>
      </c>
      <c r="D4980">
        <v>113.94</v>
      </c>
    </row>
    <row r="4981" spans="1:4" x14ac:dyDescent="0.25">
      <c r="A4981" s="1">
        <v>44228</v>
      </c>
      <c r="B4981" t="s">
        <v>316</v>
      </c>
      <c r="C4981" t="s">
        <v>3730</v>
      </c>
      <c r="D4981">
        <v>157.12</v>
      </c>
    </row>
    <row r="4982" spans="1:4" x14ac:dyDescent="0.25">
      <c r="C4982" t="s">
        <v>219</v>
      </c>
    </row>
    <row r="4983" spans="1:4" x14ac:dyDescent="0.25">
      <c r="A4983" s="1">
        <v>44228</v>
      </c>
      <c r="B4983" t="s">
        <v>316</v>
      </c>
      <c r="C4983" t="s">
        <v>321</v>
      </c>
      <c r="D4983">
        <v>95.94</v>
      </c>
    </row>
    <row r="4984" spans="1:4" x14ac:dyDescent="0.25">
      <c r="A4984" s="1">
        <v>44228</v>
      </c>
      <c r="B4984" t="s">
        <v>316</v>
      </c>
      <c r="C4984" t="s">
        <v>3731</v>
      </c>
      <c r="D4984">
        <v>95.51</v>
      </c>
    </row>
    <row r="4985" spans="1:4" x14ac:dyDescent="0.25">
      <c r="C4985" t="s">
        <v>3732</v>
      </c>
    </row>
    <row r="4986" spans="1:4" x14ac:dyDescent="0.25">
      <c r="C4986" t="s">
        <v>3733</v>
      </c>
    </row>
    <row r="4987" spans="1:4" x14ac:dyDescent="0.25">
      <c r="A4987" s="1">
        <v>44228</v>
      </c>
      <c r="B4987" t="s">
        <v>316</v>
      </c>
      <c r="C4987" t="s">
        <v>3734</v>
      </c>
      <c r="D4987">
        <v>84.89</v>
      </c>
    </row>
    <row r="4988" spans="1:4" x14ac:dyDescent="0.25">
      <c r="A4988" s="1">
        <v>44228</v>
      </c>
      <c r="B4988" t="s">
        <v>316</v>
      </c>
      <c r="C4988" t="s">
        <v>3735</v>
      </c>
      <c r="D4988">
        <v>199.96</v>
      </c>
    </row>
    <row r="4989" spans="1:4" x14ac:dyDescent="0.25">
      <c r="C4989" t="s">
        <v>3736</v>
      </c>
    </row>
    <row r="4990" spans="1:4" x14ac:dyDescent="0.25">
      <c r="A4990" s="1">
        <v>44228</v>
      </c>
      <c r="B4990" t="s">
        <v>316</v>
      </c>
      <c r="C4990" t="s">
        <v>3737</v>
      </c>
      <c r="D4990">
        <v>29.98</v>
      </c>
    </row>
    <row r="4991" spans="1:4" x14ac:dyDescent="0.25">
      <c r="A4991" s="1">
        <v>44228</v>
      </c>
      <c r="B4991" t="s">
        <v>316</v>
      </c>
      <c r="C4991" t="s">
        <v>321</v>
      </c>
      <c r="D4991">
        <v>36.97</v>
      </c>
    </row>
    <row r="4992" spans="1:4" x14ac:dyDescent="0.25">
      <c r="C4992" t="s">
        <v>3738</v>
      </c>
    </row>
    <row r="4993" spans="1:4" x14ac:dyDescent="0.25">
      <c r="A4993" s="1">
        <v>44228</v>
      </c>
      <c r="B4993" t="s">
        <v>316</v>
      </c>
      <c r="C4993" t="s">
        <v>320</v>
      </c>
      <c r="D4993">
        <v>192.24</v>
      </c>
    </row>
    <row r="4994" spans="1:4" x14ac:dyDescent="0.25">
      <c r="C4994" t="e">
        <f>- WAGNER</f>
        <v>#NAME?</v>
      </c>
    </row>
    <row r="4995" spans="1:4" x14ac:dyDescent="0.25">
      <c r="A4995" s="1">
        <v>44228</v>
      </c>
      <c r="B4995" t="s">
        <v>316</v>
      </c>
      <c r="C4995" t="s">
        <v>2902</v>
      </c>
      <c r="D4995">
        <v>82.59</v>
      </c>
    </row>
    <row r="4996" spans="1:4" x14ac:dyDescent="0.25">
      <c r="C4996" t="s">
        <v>3739</v>
      </c>
    </row>
    <row r="4997" spans="1:4" x14ac:dyDescent="0.25">
      <c r="C4997" t="s">
        <v>3740</v>
      </c>
    </row>
    <row r="4998" spans="1:4" x14ac:dyDescent="0.25">
      <c r="C4998" t="s">
        <v>3741</v>
      </c>
    </row>
    <row r="4999" spans="1:4" x14ac:dyDescent="0.25">
      <c r="A4999" s="1">
        <v>44228</v>
      </c>
      <c r="B4999" t="s">
        <v>316</v>
      </c>
      <c r="C4999" t="s">
        <v>3742</v>
      </c>
      <c r="D4999">
        <v>538.94000000000005</v>
      </c>
    </row>
    <row r="5000" spans="1:4" x14ac:dyDescent="0.25">
      <c r="C5000" t="s">
        <v>3743</v>
      </c>
    </row>
    <row r="5001" spans="1:4" x14ac:dyDescent="0.25">
      <c r="C5001" t="s">
        <v>3744</v>
      </c>
    </row>
    <row r="5002" spans="1:4" x14ac:dyDescent="0.25">
      <c r="A5002" s="1">
        <v>44228</v>
      </c>
      <c r="B5002" t="s">
        <v>316</v>
      </c>
      <c r="C5002" t="s">
        <v>3745</v>
      </c>
      <c r="D5002">
        <v>423.13</v>
      </c>
    </row>
    <row r="5003" spans="1:4" x14ac:dyDescent="0.25">
      <c r="A5003" s="1">
        <v>44228</v>
      </c>
      <c r="B5003" t="s">
        <v>316</v>
      </c>
      <c r="C5003" t="s">
        <v>3746</v>
      </c>
      <c r="D5003">
        <v>32.6</v>
      </c>
    </row>
    <row r="5004" spans="1:4" x14ac:dyDescent="0.25">
      <c r="A5004" s="1">
        <v>44228</v>
      </c>
      <c r="B5004" t="s">
        <v>316</v>
      </c>
      <c r="C5004" t="s">
        <v>3747</v>
      </c>
      <c r="D5004">
        <v>260</v>
      </c>
    </row>
    <row r="5005" spans="1:4" x14ac:dyDescent="0.25">
      <c r="C5005" t="s">
        <v>3748</v>
      </c>
    </row>
    <row r="5006" spans="1:4" x14ac:dyDescent="0.25">
      <c r="C5006" t="s">
        <v>3749</v>
      </c>
    </row>
    <row r="5007" spans="1:4" x14ac:dyDescent="0.25">
      <c r="A5007" s="1">
        <v>44228</v>
      </c>
      <c r="B5007" t="s">
        <v>722</v>
      </c>
      <c r="C5007" t="s">
        <v>3750</v>
      </c>
      <c r="D5007">
        <v>155.33000000000001</v>
      </c>
    </row>
    <row r="5008" spans="1:4" x14ac:dyDescent="0.25">
      <c r="A5008" s="1">
        <v>44251</v>
      </c>
      <c r="B5008" t="s">
        <v>585</v>
      </c>
      <c r="C5008" t="s">
        <v>3751</v>
      </c>
      <c r="D5008">
        <v>219.99</v>
      </c>
    </row>
    <row r="5009" spans="1:4" x14ac:dyDescent="0.25">
      <c r="C5009" t="s">
        <v>3752</v>
      </c>
    </row>
    <row r="5010" spans="1:4" x14ac:dyDescent="0.25">
      <c r="A5010" s="1">
        <v>44251</v>
      </c>
      <c r="B5010" t="s">
        <v>585</v>
      </c>
      <c r="C5010" t="s">
        <v>3753</v>
      </c>
      <c r="D5010">
        <v>35</v>
      </c>
    </row>
    <row r="5011" spans="1:4" x14ac:dyDescent="0.25">
      <c r="A5011" s="1">
        <v>44251</v>
      </c>
      <c r="B5011" t="s">
        <v>3754</v>
      </c>
      <c r="C5011" t="s">
        <v>3755</v>
      </c>
      <c r="D5011">
        <v>40</v>
      </c>
    </row>
    <row r="5012" spans="1:4" x14ac:dyDescent="0.25">
      <c r="A5012" s="1">
        <v>44251</v>
      </c>
      <c r="B5012" t="s">
        <v>3756</v>
      </c>
      <c r="C5012" t="s">
        <v>3757</v>
      </c>
      <c r="D5012">
        <v>45</v>
      </c>
    </row>
    <row r="5013" spans="1:4" x14ac:dyDescent="0.25">
      <c r="A5013" s="1">
        <v>44251</v>
      </c>
      <c r="B5013" t="s">
        <v>3756</v>
      </c>
      <c r="C5013" t="s">
        <v>3757</v>
      </c>
      <c r="D5013">
        <v>54</v>
      </c>
    </row>
    <row r="5014" spans="1:4" x14ac:dyDescent="0.25">
      <c r="A5014" s="1">
        <v>44251</v>
      </c>
      <c r="B5014" t="s">
        <v>900</v>
      </c>
      <c r="C5014" t="s">
        <v>3758</v>
      </c>
      <c r="D5014">
        <v>457.67</v>
      </c>
    </row>
    <row r="5015" spans="1:4" x14ac:dyDescent="0.25">
      <c r="A5015" s="1">
        <v>44251</v>
      </c>
      <c r="B5015" t="s">
        <v>6</v>
      </c>
      <c r="C5015" t="s">
        <v>3759</v>
      </c>
      <c r="D5015">
        <v>875</v>
      </c>
    </row>
    <row r="5016" spans="1:4" x14ac:dyDescent="0.25">
      <c r="A5016" s="1">
        <v>44251</v>
      </c>
      <c r="B5016" t="s">
        <v>6</v>
      </c>
      <c r="C5016" t="s">
        <v>3760</v>
      </c>
      <c r="D5016">
        <v>59.99</v>
      </c>
    </row>
    <row r="5017" spans="1:4" x14ac:dyDescent="0.25">
      <c r="A5017" s="1">
        <v>44251</v>
      </c>
      <c r="B5017" t="s">
        <v>186</v>
      </c>
      <c r="C5017" t="s">
        <v>3761</v>
      </c>
      <c r="D5017" s="2">
        <v>1000</v>
      </c>
    </row>
    <row r="5018" spans="1:4" x14ac:dyDescent="0.25">
      <c r="C5018" t="s">
        <v>3762</v>
      </c>
    </row>
    <row r="5019" spans="1:4" x14ac:dyDescent="0.25">
      <c r="C5019">
        <v>2021</v>
      </c>
    </row>
    <row r="5020" spans="1:4" x14ac:dyDescent="0.25">
      <c r="A5020" s="1">
        <v>44251</v>
      </c>
      <c r="B5020" t="s">
        <v>3763</v>
      </c>
      <c r="C5020" t="s">
        <v>3764</v>
      </c>
      <c r="D5020" s="2">
        <v>2500</v>
      </c>
    </row>
    <row r="5021" spans="1:4" x14ac:dyDescent="0.25">
      <c r="C5021" t="s">
        <v>3765</v>
      </c>
    </row>
    <row r="5022" spans="1:4" x14ac:dyDescent="0.25">
      <c r="A5022" s="1">
        <v>44251</v>
      </c>
      <c r="B5022" t="s">
        <v>740</v>
      </c>
      <c r="C5022" t="s">
        <v>741</v>
      </c>
      <c r="D5022">
        <v>710</v>
      </c>
    </row>
    <row r="5023" spans="1:4" x14ac:dyDescent="0.25">
      <c r="A5023" s="1">
        <v>44251</v>
      </c>
      <c r="B5023" t="s">
        <v>740</v>
      </c>
      <c r="C5023" t="s">
        <v>741</v>
      </c>
      <c r="D5023">
        <v>552</v>
      </c>
    </row>
    <row r="5024" spans="1:4" x14ac:dyDescent="0.25">
      <c r="A5024" s="1">
        <v>44251</v>
      </c>
      <c r="B5024" t="s">
        <v>740</v>
      </c>
      <c r="C5024" t="s">
        <v>741</v>
      </c>
      <c r="D5024">
        <v>275</v>
      </c>
    </row>
    <row r="5025" spans="1:4" x14ac:dyDescent="0.25">
      <c r="A5025" s="1">
        <v>44251</v>
      </c>
      <c r="B5025" t="s">
        <v>13</v>
      </c>
      <c r="C5025" t="s">
        <v>3766</v>
      </c>
      <c r="D5025">
        <v>705.65</v>
      </c>
    </row>
    <row r="5026" spans="1:4" x14ac:dyDescent="0.25">
      <c r="C5026" t="s">
        <v>1921</v>
      </c>
    </row>
    <row r="5027" spans="1:4" x14ac:dyDescent="0.25">
      <c r="A5027" s="1">
        <v>44251</v>
      </c>
      <c r="B5027" t="s">
        <v>125</v>
      </c>
      <c r="C5027" t="s">
        <v>499</v>
      </c>
      <c r="D5027" s="2">
        <v>4805.87</v>
      </c>
    </row>
    <row r="5028" spans="1:4" x14ac:dyDescent="0.25">
      <c r="C5028" t="s">
        <v>3767</v>
      </c>
    </row>
    <row r="5029" spans="1:4" x14ac:dyDescent="0.25">
      <c r="C5029" t="s">
        <v>1125</v>
      </c>
    </row>
    <row r="5030" spans="1:4" x14ac:dyDescent="0.25">
      <c r="C5030" t="s">
        <v>1126</v>
      </c>
    </row>
    <row r="5031" spans="1:4" x14ac:dyDescent="0.25">
      <c r="C5031" t="s">
        <v>1127</v>
      </c>
    </row>
    <row r="5032" spans="1:4" x14ac:dyDescent="0.25">
      <c r="A5032" s="1">
        <v>44251</v>
      </c>
      <c r="B5032" t="s">
        <v>125</v>
      </c>
      <c r="C5032" t="s">
        <v>3079</v>
      </c>
      <c r="D5032">
        <v>99.1</v>
      </c>
    </row>
    <row r="5033" spans="1:4" x14ac:dyDescent="0.25">
      <c r="C5033" t="s">
        <v>3768</v>
      </c>
    </row>
    <row r="5034" spans="1:4" x14ac:dyDescent="0.25">
      <c r="A5034" s="1">
        <v>44251</v>
      </c>
      <c r="B5034" t="s">
        <v>2045</v>
      </c>
      <c r="C5034" t="s">
        <v>3769</v>
      </c>
      <c r="D5034">
        <v>430</v>
      </c>
    </row>
    <row r="5035" spans="1:4" x14ac:dyDescent="0.25">
      <c r="C5035" t="s">
        <v>3770</v>
      </c>
    </row>
    <row r="5036" spans="1:4" x14ac:dyDescent="0.25">
      <c r="A5036" s="1">
        <v>44251</v>
      </c>
      <c r="B5036" t="s">
        <v>331</v>
      </c>
      <c r="C5036" t="s">
        <v>3771</v>
      </c>
      <c r="D5036">
        <v>90</v>
      </c>
    </row>
    <row r="5037" spans="1:4" x14ac:dyDescent="0.25">
      <c r="A5037" s="1">
        <v>44251</v>
      </c>
      <c r="B5037" t="s">
        <v>33</v>
      </c>
      <c r="C5037" t="s">
        <v>3772</v>
      </c>
      <c r="D5037">
        <v>25</v>
      </c>
    </row>
    <row r="5038" spans="1:4" x14ac:dyDescent="0.25">
      <c r="A5038" s="1">
        <v>44251</v>
      </c>
      <c r="B5038" t="s">
        <v>33</v>
      </c>
      <c r="C5038" t="s">
        <v>3773</v>
      </c>
      <c r="D5038">
        <v>500</v>
      </c>
    </row>
    <row r="5039" spans="1:4" x14ac:dyDescent="0.25">
      <c r="C5039" t="s">
        <v>3774</v>
      </c>
    </row>
    <row r="5040" spans="1:4" x14ac:dyDescent="0.25">
      <c r="C5040" t="s">
        <v>3775</v>
      </c>
    </row>
    <row r="5041" spans="1:4" x14ac:dyDescent="0.25">
      <c r="A5041" s="1">
        <v>44251</v>
      </c>
      <c r="B5041" t="s">
        <v>566</v>
      </c>
      <c r="C5041" t="s">
        <v>3776</v>
      </c>
      <c r="D5041" s="2">
        <v>1400</v>
      </c>
    </row>
    <row r="5042" spans="1:4" x14ac:dyDescent="0.25">
      <c r="C5042">
        <v>2021</v>
      </c>
    </row>
    <row r="5043" spans="1:4" x14ac:dyDescent="0.25">
      <c r="A5043" s="1">
        <v>44251</v>
      </c>
      <c r="B5043" t="s">
        <v>2068</v>
      </c>
      <c r="C5043" t="s">
        <v>3777</v>
      </c>
      <c r="D5043">
        <v>100</v>
      </c>
    </row>
    <row r="5044" spans="1:4" x14ac:dyDescent="0.25">
      <c r="C5044" t="s">
        <v>3778</v>
      </c>
    </row>
    <row r="5045" spans="1:4" x14ac:dyDescent="0.25">
      <c r="A5045" s="1">
        <v>44251</v>
      </c>
      <c r="B5045" t="s">
        <v>3779</v>
      </c>
      <c r="C5045" t="s">
        <v>3780</v>
      </c>
      <c r="D5045">
        <v>340</v>
      </c>
    </row>
    <row r="5046" spans="1:4" x14ac:dyDescent="0.25">
      <c r="C5046" t="s">
        <v>3781</v>
      </c>
    </row>
    <row r="5047" spans="1:4" x14ac:dyDescent="0.25">
      <c r="A5047" s="1">
        <v>44251</v>
      </c>
      <c r="B5047" t="s">
        <v>141</v>
      </c>
      <c r="C5047" t="s">
        <v>47</v>
      </c>
      <c r="D5047">
        <v>100.44</v>
      </c>
    </row>
    <row r="5048" spans="1:4" x14ac:dyDescent="0.25">
      <c r="A5048" s="1">
        <v>44251</v>
      </c>
      <c r="B5048" t="s">
        <v>141</v>
      </c>
      <c r="C5048" t="s">
        <v>47</v>
      </c>
      <c r="D5048" s="2">
        <v>1671.78</v>
      </c>
    </row>
    <row r="5049" spans="1:4" x14ac:dyDescent="0.25">
      <c r="A5049" s="1">
        <v>44251</v>
      </c>
      <c r="B5049" t="s">
        <v>141</v>
      </c>
      <c r="C5049" t="s">
        <v>47</v>
      </c>
      <c r="D5049" s="2">
        <v>1069.0899999999999</v>
      </c>
    </row>
    <row r="5050" spans="1:4" x14ac:dyDescent="0.25">
      <c r="A5050" s="1">
        <v>44251</v>
      </c>
      <c r="B5050" t="s">
        <v>643</v>
      </c>
      <c r="C5050" t="s">
        <v>70</v>
      </c>
      <c r="D5050">
        <v>430</v>
      </c>
    </row>
    <row r="5051" spans="1:4" x14ac:dyDescent="0.25">
      <c r="A5051" s="1">
        <v>44251</v>
      </c>
      <c r="B5051" t="s">
        <v>643</v>
      </c>
      <c r="C5051" t="s">
        <v>70</v>
      </c>
      <c r="D5051">
        <v>100</v>
      </c>
    </row>
    <row r="5052" spans="1:4" x14ac:dyDescent="0.25">
      <c r="A5052" s="1">
        <v>44251</v>
      </c>
      <c r="B5052" t="s">
        <v>758</v>
      </c>
      <c r="C5052" t="s">
        <v>3782</v>
      </c>
      <c r="D5052" s="2">
        <v>1284</v>
      </c>
    </row>
    <row r="5053" spans="1:4" x14ac:dyDescent="0.25">
      <c r="A5053" s="1">
        <v>44251</v>
      </c>
      <c r="B5053" t="s">
        <v>3783</v>
      </c>
      <c r="C5053" t="s">
        <v>3784</v>
      </c>
      <c r="D5053">
        <v>190.25</v>
      </c>
    </row>
    <row r="5054" spans="1:4" x14ac:dyDescent="0.25">
      <c r="A5054" s="1">
        <v>44251</v>
      </c>
      <c r="B5054" t="s">
        <v>3783</v>
      </c>
      <c r="C5054" t="s">
        <v>2310</v>
      </c>
      <c r="D5054">
        <v>190.25</v>
      </c>
    </row>
    <row r="5055" spans="1:4" x14ac:dyDescent="0.25">
      <c r="A5055" s="1">
        <v>44251</v>
      </c>
      <c r="B5055" t="s">
        <v>2078</v>
      </c>
      <c r="C5055" t="s">
        <v>3785</v>
      </c>
      <c r="D5055">
        <v>30</v>
      </c>
    </row>
    <row r="5056" spans="1:4" x14ac:dyDescent="0.25">
      <c r="C5056" t="s">
        <v>3786</v>
      </c>
    </row>
    <row r="5057" spans="1:4" x14ac:dyDescent="0.25">
      <c r="A5057" s="1">
        <v>44251</v>
      </c>
      <c r="B5057" t="s">
        <v>1135</v>
      </c>
      <c r="C5057" t="s">
        <v>3787</v>
      </c>
      <c r="D5057">
        <v>50</v>
      </c>
    </row>
    <row r="5058" spans="1:4" x14ac:dyDescent="0.25">
      <c r="A5058" s="1">
        <v>44251</v>
      </c>
      <c r="B5058" t="s">
        <v>223</v>
      </c>
      <c r="C5058" t="s">
        <v>3788</v>
      </c>
      <c r="D5058">
        <v>200</v>
      </c>
    </row>
    <row r="5059" spans="1:4" x14ac:dyDescent="0.25">
      <c r="C5059" t="s">
        <v>3496</v>
      </c>
    </row>
    <row r="5060" spans="1:4" x14ac:dyDescent="0.25">
      <c r="A5060" s="1">
        <v>44251</v>
      </c>
      <c r="B5060" t="s">
        <v>223</v>
      </c>
      <c r="C5060" t="s">
        <v>3789</v>
      </c>
      <c r="D5060">
        <v>200</v>
      </c>
    </row>
    <row r="5061" spans="1:4" x14ac:dyDescent="0.25">
      <c r="A5061" s="1">
        <v>44251</v>
      </c>
      <c r="B5061" t="s">
        <v>223</v>
      </c>
      <c r="C5061" t="s">
        <v>320</v>
      </c>
      <c r="D5061">
        <v>100</v>
      </c>
    </row>
    <row r="5062" spans="1:4" x14ac:dyDescent="0.25">
      <c r="A5062" s="1">
        <v>44251</v>
      </c>
      <c r="B5062" t="s">
        <v>223</v>
      </c>
      <c r="C5062" t="s">
        <v>3790</v>
      </c>
      <c r="D5062">
        <v>100</v>
      </c>
    </row>
    <row r="5063" spans="1:4" x14ac:dyDescent="0.25">
      <c r="A5063" s="1">
        <v>44251</v>
      </c>
      <c r="B5063" t="s">
        <v>975</v>
      </c>
      <c r="C5063" t="s">
        <v>3791</v>
      </c>
      <c r="D5063">
        <v>63.36</v>
      </c>
    </row>
    <row r="5064" spans="1:4" x14ac:dyDescent="0.25">
      <c r="A5064" s="1">
        <v>44251</v>
      </c>
      <c r="B5064" t="s">
        <v>975</v>
      </c>
      <c r="C5064" t="s">
        <v>3791</v>
      </c>
      <c r="D5064">
        <v>624.1</v>
      </c>
    </row>
    <row r="5065" spans="1:4" x14ac:dyDescent="0.25">
      <c r="A5065" s="1">
        <v>44251</v>
      </c>
      <c r="B5065" t="s">
        <v>1476</v>
      </c>
      <c r="C5065" t="s">
        <v>3256</v>
      </c>
      <c r="D5065">
        <v>158</v>
      </c>
    </row>
    <row r="5066" spans="1:4" x14ac:dyDescent="0.25">
      <c r="C5066" t="s">
        <v>3792</v>
      </c>
    </row>
    <row r="5067" spans="1:4" x14ac:dyDescent="0.25">
      <c r="C5067" t="s">
        <v>3793</v>
      </c>
    </row>
    <row r="5068" spans="1:4" x14ac:dyDescent="0.25">
      <c r="A5068" s="1">
        <v>44251</v>
      </c>
      <c r="B5068" t="s">
        <v>1476</v>
      </c>
      <c r="C5068" t="s">
        <v>3794</v>
      </c>
      <c r="D5068">
        <v>263.35000000000002</v>
      </c>
    </row>
    <row r="5069" spans="1:4" x14ac:dyDescent="0.25">
      <c r="C5069" t="s">
        <v>3795</v>
      </c>
    </row>
    <row r="5070" spans="1:4" x14ac:dyDescent="0.25">
      <c r="A5070" s="1">
        <v>44251</v>
      </c>
      <c r="B5070" t="s">
        <v>1476</v>
      </c>
      <c r="C5070" t="s">
        <v>1445</v>
      </c>
      <c r="D5070">
        <v>207.38</v>
      </c>
    </row>
    <row r="5071" spans="1:4" x14ac:dyDescent="0.25">
      <c r="A5071" s="1">
        <v>44251</v>
      </c>
      <c r="B5071" t="s">
        <v>3796</v>
      </c>
      <c r="C5071" t="s">
        <v>3797</v>
      </c>
      <c r="D5071" s="2">
        <v>2550</v>
      </c>
    </row>
    <row r="5072" spans="1:4" x14ac:dyDescent="0.25">
      <c r="A5072" s="1">
        <v>44251</v>
      </c>
      <c r="B5072" t="s">
        <v>1569</v>
      </c>
      <c r="C5072" t="s">
        <v>47</v>
      </c>
      <c r="D5072">
        <v>70</v>
      </c>
    </row>
    <row r="5073" spans="1:4" x14ac:dyDescent="0.25">
      <c r="A5073" s="1">
        <v>44251</v>
      </c>
      <c r="B5073" t="s">
        <v>3798</v>
      </c>
      <c r="C5073" t="s">
        <v>3799</v>
      </c>
      <c r="D5073" s="2">
        <v>2995</v>
      </c>
    </row>
    <row r="5074" spans="1:4" x14ac:dyDescent="0.25">
      <c r="C5074" t="s">
        <v>3800</v>
      </c>
    </row>
    <row r="5075" spans="1:4" x14ac:dyDescent="0.25">
      <c r="A5075" s="1">
        <v>44251</v>
      </c>
      <c r="B5075" t="s">
        <v>1787</v>
      </c>
      <c r="C5075" t="s">
        <v>2429</v>
      </c>
      <c r="D5075">
        <v>75.53</v>
      </c>
    </row>
    <row r="5076" spans="1:4" x14ac:dyDescent="0.25">
      <c r="A5076" s="1">
        <v>44251</v>
      </c>
      <c r="B5076" t="s">
        <v>154</v>
      </c>
      <c r="C5076" t="s">
        <v>47</v>
      </c>
      <c r="D5076" s="2">
        <v>4656.54</v>
      </c>
    </row>
    <row r="5077" spans="1:4" x14ac:dyDescent="0.25">
      <c r="A5077" s="1">
        <v>44251</v>
      </c>
      <c r="B5077" t="s">
        <v>154</v>
      </c>
      <c r="C5077" t="s">
        <v>47</v>
      </c>
      <c r="D5077" s="2">
        <v>2362.17</v>
      </c>
    </row>
    <row r="5078" spans="1:4" x14ac:dyDescent="0.25">
      <c r="A5078" s="1">
        <v>44251</v>
      </c>
      <c r="B5078" t="s">
        <v>3801</v>
      </c>
      <c r="C5078" t="s">
        <v>3802</v>
      </c>
      <c r="D5078">
        <v>39.6</v>
      </c>
    </row>
    <row r="5079" spans="1:4" x14ac:dyDescent="0.25">
      <c r="C5079" t="s">
        <v>3803</v>
      </c>
    </row>
    <row r="5080" spans="1:4" x14ac:dyDescent="0.25">
      <c r="A5080" s="1">
        <v>44251</v>
      </c>
      <c r="B5080" t="s">
        <v>2863</v>
      </c>
      <c r="C5080" t="s">
        <v>3804</v>
      </c>
      <c r="D5080" s="2">
        <v>1176</v>
      </c>
    </row>
    <row r="5081" spans="1:4" x14ac:dyDescent="0.25">
      <c r="C5081" t="s">
        <v>3805</v>
      </c>
    </row>
    <row r="5082" spans="1:4" x14ac:dyDescent="0.25">
      <c r="C5082" t="s">
        <v>3806</v>
      </c>
    </row>
    <row r="5083" spans="1:4" x14ac:dyDescent="0.25">
      <c r="C5083" t="s">
        <v>3807</v>
      </c>
    </row>
    <row r="5084" spans="1:4" x14ac:dyDescent="0.25">
      <c r="A5084" s="1">
        <v>44251</v>
      </c>
      <c r="B5084" t="s">
        <v>2863</v>
      </c>
      <c r="C5084" t="s">
        <v>3804</v>
      </c>
      <c r="D5084">
        <v>273.92</v>
      </c>
    </row>
    <row r="5085" spans="1:4" x14ac:dyDescent="0.25">
      <c r="C5085" t="s">
        <v>3805</v>
      </c>
    </row>
    <row r="5086" spans="1:4" x14ac:dyDescent="0.25">
      <c r="C5086" t="s">
        <v>3806</v>
      </c>
    </row>
    <row r="5087" spans="1:4" x14ac:dyDescent="0.25">
      <c r="C5087" t="s">
        <v>3807</v>
      </c>
    </row>
    <row r="5088" spans="1:4" x14ac:dyDescent="0.25">
      <c r="A5088" s="1">
        <v>44251</v>
      </c>
      <c r="B5088" t="s">
        <v>2863</v>
      </c>
      <c r="C5088" t="s">
        <v>3808</v>
      </c>
      <c r="D5088">
        <v>497.5</v>
      </c>
    </row>
    <row r="5089" spans="1:4" x14ac:dyDescent="0.25">
      <c r="C5089" t="s">
        <v>3809</v>
      </c>
    </row>
    <row r="5090" spans="1:4" x14ac:dyDescent="0.25">
      <c r="A5090" s="1">
        <v>44251</v>
      </c>
      <c r="B5090" t="s">
        <v>2863</v>
      </c>
      <c r="C5090" t="s">
        <v>3810</v>
      </c>
      <c r="D5090">
        <v>57</v>
      </c>
    </row>
    <row r="5091" spans="1:4" x14ac:dyDescent="0.25">
      <c r="C5091" t="s">
        <v>3811</v>
      </c>
    </row>
    <row r="5092" spans="1:4" x14ac:dyDescent="0.25">
      <c r="A5092" s="1">
        <v>44251</v>
      </c>
      <c r="B5092" t="s">
        <v>3590</v>
      </c>
      <c r="C5092" t="s">
        <v>3812</v>
      </c>
      <c r="D5092">
        <v>207.5</v>
      </c>
    </row>
    <row r="5093" spans="1:4" x14ac:dyDescent="0.25">
      <c r="C5093" t="s">
        <v>3813</v>
      </c>
    </row>
    <row r="5094" spans="1:4" x14ac:dyDescent="0.25">
      <c r="C5094" t="s">
        <v>3814</v>
      </c>
    </row>
    <row r="5095" spans="1:4" x14ac:dyDescent="0.25">
      <c r="A5095" s="1">
        <v>44251</v>
      </c>
      <c r="B5095" t="s">
        <v>254</v>
      </c>
      <c r="C5095" t="s">
        <v>219</v>
      </c>
      <c r="D5095">
        <v>41.99</v>
      </c>
    </row>
    <row r="5096" spans="1:4" x14ac:dyDescent="0.25">
      <c r="A5096" s="1">
        <v>44251</v>
      </c>
      <c r="B5096" t="s">
        <v>254</v>
      </c>
      <c r="C5096" t="s">
        <v>219</v>
      </c>
      <c r="D5096">
        <v>73.7</v>
      </c>
    </row>
    <row r="5097" spans="1:4" x14ac:dyDescent="0.25">
      <c r="A5097" s="1">
        <v>44251</v>
      </c>
      <c r="B5097" t="s">
        <v>254</v>
      </c>
      <c r="C5097" t="s">
        <v>219</v>
      </c>
      <c r="D5097">
        <v>447.34</v>
      </c>
    </row>
    <row r="5098" spans="1:4" x14ac:dyDescent="0.25">
      <c r="A5098" s="1">
        <v>44251</v>
      </c>
      <c r="B5098" t="s">
        <v>2115</v>
      </c>
      <c r="C5098" t="s">
        <v>253</v>
      </c>
      <c r="D5098" s="2">
        <v>2100</v>
      </c>
    </row>
    <row r="5099" spans="1:4" x14ac:dyDescent="0.25">
      <c r="C5099" s="1">
        <v>44215</v>
      </c>
    </row>
    <row r="5100" spans="1:4" x14ac:dyDescent="0.25">
      <c r="A5100" s="1">
        <v>44251</v>
      </c>
      <c r="B5100" t="s">
        <v>71</v>
      </c>
      <c r="C5100" t="s">
        <v>3815</v>
      </c>
      <c r="D5100">
        <v>103.49</v>
      </c>
    </row>
    <row r="5101" spans="1:4" x14ac:dyDescent="0.25">
      <c r="A5101" s="1">
        <v>44251</v>
      </c>
      <c r="B5101" t="s">
        <v>71</v>
      </c>
      <c r="C5101" t="s">
        <v>1020</v>
      </c>
      <c r="D5101">
        <v>107.28</v>
      </c>
    </row>
    <row r="5102" spans="1:4" x14ac:dyDescent="0.25">
      <c r="A5102" s="1">
        <v>44251</v>
      </c>
      <c r="B5102" t="s">
        <v>71</v>
      </c>
      <c r="C5102" t="s">
        <v>1020</v>
      </c>
      <c r="D5102">
        <v>11.39</v>
      </c>
    </row>
    <row r="5103" spans="1:4" x14ac:dyDescent="0.25">
      <c r="A5103" s="1">
        <v>44251</v>
      </c>
      <c r="B5103" t="s">
        <v>71</v>
      </c>
      <c r="C5103" t="s">
        <v>2756</v>
      </c>
      <c r="D5103">
        <v>107.09</v>
      </c>
    </row>
    <row r="5104" spans="1:4" x14ac:dyDescent="0.25">
      <c r="A5104" s="1">
        <v>44251</v>
      </c>
      <c r="B5104" t="s">
        <v>71</v>
      </c>
      <c r="C5104" t="s">
        <v>517</v>
      </c>
      <c r="D5104">
        <v>449.95</v>
      </c>
    </row>
    <row r="5105" spans="1:4" x14ac:dyDescent="0.25">
      <c r="A5105" s="1">
        <v>44251</v>
      </c>
      <c r="B5105" t="s">
        <v>71</v>
      </c>
      <c r="C5105" t="s">
        <v>3816</v>
      </c>
      <c r="D5105">
        <v>99.99</v>
      </c>
    </row>
    <row r="5106" spans="1:4" x14ac:dyDescent="0.25">
      <c r="A5106" s="1">
        <v>44251</v>
      </c>
      <c r="B5106" t="s">
        <v>281</v>
      </c>
      <c r="C5106" t="s">
        <v>70</v>
      </c>
      <c r="D5106">
        <v>93.77</v>
      </c>
    </row>
    <row r="5107" spans="1:4" x14ac:dyDescent="0.25">
      <c r="A5107" s="1">
        <v>44251</v>
      </c>
      <c r="B5107" t="s">
        <v>3817</v>
      </c>
      <c r="C5107" t="s">
        <v>3818</v>
      </c>
      <c r="D5107">
        <v>319.38</v>
      </c>
    </row>
    <row r="5108" spans="1:4" x14ac:dyDescent="0.25">
      <c r="C5108" t="s">
        <v>3104</v>
      </c>
    </row>
    <row r="5109" spans="1:4" x14ac:dyDescent="0.25">
      <c r="C5109" t="s">
        <v>3819</v>
      </c>
    </row>
    <row r="5110" spans="1:4" x14ac:dyDescent="0.25">
      <c r="C5110" t="s">
        <v>3820</v>
      </c>
    </row>
    <row r="5111" spans="1:4" x14ac:dyDescent="0.25">
      <c r="C5111" t="s">
        <v>3821</v>
      </c>
    </row>
    <row r="5112" spans="1:4" x14ac:dyDescent="0.25">
      <c r="A5112" s="1">
        <v>44251</v>
      </c>
      <c r="B5112" t="s">
        <v>3822</v>
      </c>
      <c r="C5112" t="s">
        <v>3823</v>
      </c>
      <c r="D5112" s="2">
        <v>7620</v>
      </c>
    </row>
    <row r="5113" spans="1:4" x14ac:dyDescent="0.25">
      <c r="C5113" t="s">
        <v>3824</v>
      </c>
    </row>
    <row r="5114" spans="1:4" x14ac:dyDescent="0.25">
      <c r="C5114" t="s">
        <v>3825</v>
      </c>
    </row>
    <row r="5115" spans="1:4" x14ac:dyDescent="0.25">
      <c r="C5115" t="s">
        <v>3826</v>
      </c>
    </row>
    <row r="5116" spans="1:4" x14ac:dyDescent="0.25">
      <c r="A5116" s="1">
        <v>44251</v>
      </c>
      <c r="B5116" t="s">
        <v>1025</v>
      </c>
      <c r="C5116" t="s">
        <v>1026</v>
      </c>
      <c r="D5116">
        <v>235</v>
      </c>
    </row>
    <row r="5117" spans="1:4" x14ac:dyDescent="0.25">
      <c r="A5117" s="1">
        <v>44251</v>
      </c>
      <c r="B5117" t="s">
        <v>441</v>
      </c>
      <c r="C5117" t="s">
        <v>47</v>
      </c>
      <c r="D5117">
        <v>318</v>
      </c>
    </row>
    <row r="5118" spans="1:4" x14ac:dyDescent="0.25">
      <c r="A5118" s="1">
        <v>44251</v>
      </c>
      <c r="B5118" t="s">
        <v>1841</v>
      </c>
      <c r="C5118" t="s">
        <v>47</v>
      </c>
      <c r="D5118">
        <v>149.96</v>
      </c>
    </row>
    <row r="5119" spans="1:4" x14ac:dyDescent="0.25">
      <c r="A5119" s="1">
        <v>44251</v>
      </c>
      <c r="B5119" t="s">
        <v>3442</v>
      </c>
      <c r="C5119" t="s">
        <v>214</v>
      </c>
      <c r="D5119">
        <v>12</v>
      </c>
    </row>
    <row r="5120" spans="1:4" x14ac:dyDescent="0.25">
      <c r="A5120" s="1">
        <v>44251</v>
      </c>
      <c r="B5120" t="s">
        <v>3827</v>
      </c>
      <c r="C5120" t="s">
        <v>3828</v>
      </c>
      <c r="D5120" s="2">
        <v>2500</v>
      </c>
    </row>
    <row r="5121" spans="1:4" x14ac:dyDescent="0.25">
      <c r="C5121" t="s">
        <v>3829</v>
      </c>
    </row>
    <row r="5122" spans="1:4" x14ac:dyDescent="0.25">
      <c r="A5122" s="1">
        <v>44251</v>
      </c>
      <c r="B5122" t="s">
        <v>115</v>
      </c>
      <c r="C5122" t="s">
        <v>70</v>
      </c>
      <c r="D5122" s="2">
        <v>1142.56</v>
      </c>
    </row>
    <row r="5123" spans="1:4" x14ac:dyDescent="0.25">
      <c r="A5123" s="1">
        <v>44251</v>
      </c>
      <c r="B5123" t="s">
        <v>106</v>
      </c>
      <c r="C5123" t="s">
        <v>70</v>
      </c>
      <c r="D5123" s="2">
        <v>1501.23</v>
      </c>
    </row>
    <row r="5124" spans="1:4" x14ac:dyDescent="0.25">
      <c r="A5124" s="1">
        <v>44251</v>
      </c>
      <c r="B5124" t="s">
        <v>3830</v>
      </c>
      <c r="C5124" t="s">
        <v>3831</v>
      </c>
      <c r="D5124">
        <v>118.87</v>
      </c>
    </row>
    <row r="5125" spans="1:4" x14ac:dyDescent="0.25">
      <c r="C5125" t="s">
        <v>3832</v>
      </c>
    </row>
    <row r="5126" spans="1:4" x14ac:dyDescent="0.25">
      <c r="A5126" s="1">
        <v>44251</v>
      </c>
      <c r="B5126" t="s">
        <v>488</v>
      </c>
      <c r="C5126" t="s">
        <v>506</v>
      </c>
      <c r="D5126">
        <v>104.37</v>
      </c>
    </row>
    <row r="5127" spans="1:4" x14ac:dyDescent="0.25">
      <c r="C5127" t="s">
        <v>3833</v>
      </c>
    </row>
    <row r="5128" spans="1:4" x14ac:dyDescent="0.25">
      <c r="A5128" s="1">
        <v>44251</v>
      </c>
      <c r="B5128" t="s">
        <v>488</v>
      </c>
      <c r="C5128" t="s">
        <v>504</v>
      </c>
      <c r="D5128">
        <v>114.09</v>
      </c>
    </row>
    <row r="5129" spans="1:4" x14ac:dyDescent="0.25">
      <c r="C5129" t="s">
        <v>3834</v>
      </c>
    </row>
    <row r="5130" spans="1:4" x14ac:dyDescent="0.25">
      <c r="A5130" s="1">
        <v>44251</v>
      </c>
      <c r="B5130" t="s">
        <v>176</v>
      </c>
      <c r="C5130" t="s">
        <v>47</v>
      </c>
      <c r="D5130">
        <v>348.71</v>
      </c>
    </row>
    <row r="5131" spans="1:4" x14ac:dyDescent="0.25">
      <c r="A5131" s="1">
        <v>44228</v>
      </c>
      <c r="B5131" t="s">
        <v>547</v>
      </c>
      <c r="C5131" t="s">
        <v>3835</v>
      </c>
      <c r="D5131">
        <v>20.32</v>
      </c>
    </row>
    <row r="5132" spans="1:4" x14ac:dyDescent="0.25">
      <c r="A5132" s="1">
        <v>44228</v>
      </c>
      <c r="B5132" t="s">
        <v>547</v>
      </c>
      <c r="C5132" t="s">
        <v>3836</v>
      </c>
      <c r="D5132">
        <v>299.39999999999998</v>
      </c>
    </row>
    <row r="5133" spans="1:4" x14ac:dyDescent="0.25">
      <c r="A5133" s="1">
        <v>44228</v>
      </c>
      <c r="B5133" t="s">
        <v>547</v>
      </c>
      <c r="C5133" t="s">
        <v>320</v>
      </c>
      <c r="D5133">
        <v>59.31</v>
      </c>
    </row>
    <row r="5134" spans="1:4" x14ac:dyDescent="0.25">
      <c r="C5134" t="e">
        <f>- CHARACTER COUNCIL</f>
        <v>#NAME?</v>
      </c>
    </row>
    <row r="5135" spans="1:4" x14ac:dyDescent="0.25">
      <c r="A5135" s="1">
        <v>44228</v>
      </c>
      <c r="B5135" t="s">
        <v>547</v>
      </c>
      <c r="C5135" t="s">
        <v>3837</v>
      </c>
      <c r="D5135">
        <v>52.12</v>
      </c>
    </row>
    <row r="5136" spans="1:4" x14ac:dyDescent="0.25">
      <c r="C5136" t="s">
        <v>3021</v>
      </c>
    </row>
    <row r="5137" spans="1:4" x14ac:dyDescent="0.25">
      <c r="A5137" s="1">
        <v>44228</v>
      </c>
      <c r="B5137" t="s">
        <v>547</v>
      </c>
      <c r="C5137" t="s">
        <v>3838</v>
      </c>
      <c r="D5137">
        <v>27.59</v>
      </c>
    </row>
    <row r="5138" spans="1:4" x14ac:dyDescent="0.25">
      <c r="A5138" s="1">
        <v>44228</v>
      </c>
      <c r="B5138" t="s">
        <v>547</v>
      </c>
      <c r="C5138" t="s">
        <v>3839</v>
      </c>
      <c r="D5138">
        <v>342.19</v>
      </c>
    </row>
    <row r="5139" spans="1:4" x14ac:dyDescent="0.25">
      <c r="A5139" s="1">
        <v>44228</v>
      </c>
      <c r="B5139" t="s">
        <v>547</v>
      </c>
      <c r="C5139" t="s">
        <v>3840</v>
      </c>
      <c r="D5139">
        <v>25.15</v>
      </c>
    </row>
    <row r="5140" spans="1:4" x14ac:dyDescent="0.25">
      <c r="A5140" s="1">
        <v>44228</v>
      </c>
      <c r="B5140" t="s">
        <v>547</v>
      </c>
      <c r="C5140" t="s">
        <v>3841</v>
      </c>
      <c r="D5140">
        <v>49.97</v>
      </c>
    </row>
    <row r="5141" spans="1:4" x14ac:dyDescent="0.25">
      <c r="C5141" t="s">
        <v>3012</v>
      </c>
    </row>
    <row r="5142" spans="1:4" x14ac:dyDescent="0.25">
      <c r="A5142" s="1">
        <v>44228</v>
      </c>
      <c r="B5142" t="s">
        <v>547</v>
      </c>
      <c r="C5142" t="s">
        <v>219</v>
      </c>
      <c r="D5142">
        <v>50</v>
      </c>
    </row>
    <row r="5143" spans="1:4" x14ac:dyDescent="0.25">
      <c r="A5143" s="1">
        <v>44228</v>
      </c>
      <c r="B5143" t="s">
        <v>547</v>
      </c>
      <c r="C5143" t="s">
        <v>2756</v>
      </c>
      <c r="D5143">
        <v>9.94</v>
      </c>
    </row>
    <row r="5144" spans="1:4" x14ac:dyDescent="0.25">
      <c r="A5144" s="1">
        <v>44228</v>
      </c>
      <c r="B5144" t="s">
        <v>547</v>
      </c>
      <c r="C5144" t="s">
        <v>3842</v>
      </c>
      <c r="D5144">
        <v>18</v>
      </c>
    </row>
    <row r="5145" spans="1:4" x14ac:dyDescent="0.25">
      <c r="A5145" s="1">
        <v>44228</v>
      </c>
      <c r="B5145" t="s">
        <v>547</v>
      </c>
      <c r="C5145" t="s">
        <v>3843</v>
      </c>
      <c r="D5145">
        <v>161.6</v>
      </c>
    </row>
    <row r="5146" spans="1:4" x14ac:dyDescent="0.25">
      <c r="A5146" s="1">
        <v>44228</v>
      </c>
      <c r="B5146" t="s">
        <v>547</v>
      </c>
      <c r="C5146" t="s">
        <v>3837</v>
      </c>
      <c r="D5146">
        <v>53.25</v>
      </c>
    </row>
    <row r="5147" spans="1:4" x14ac:dyDescent="0.25">
      <c r="C5147" t="s">
        <v>3032</v>
      </c>
    </row>
    <row r="5148" spans="1:4" x14ac:dyDescent="0.25">
      <c r="A5148" s="1">
        <v>44228</v>
      </c>
      <c r="B5148" t="s">
        <v>547</v>
      </c>
      <c r="C5148" t="s">
        <v>3844</v>
      </c>
      <c r="D5148">
        <v>52.79</v>
      </c>
    </row>
    <row r="5149" spans="1:4" x14ac:dyDescent="0.25">
      <c r="C5149" t="s">
        <v>2336</v>
      </c>
    </row>
    <row r="5150" spans="1:4" x14ac:dyDescent="0.25">
      <c r="A5150" s="1">
        <v>44228</v>
      </c>
      <c r="B5150" t="s">
        <v>547</v>
      </c>
      <c r="C5150" t="s">
        <v>3837</v>
      </c>
      <c r="D5150">
        <v>38.9</v>
      </c>
    </row>
    <row r="5151" spans="1:4" x14ac:dyDescent="0.25">
      <c r="C5151" t="s">
        <v>3845</v>
      </c>
    </row>
    <row r="5152" spans="1:4" x14ac:dyDescent="0.25">
      <c r="A5152" s="1">
        <v>44228</v>
      </c>
      <c r="B5152" t="s">
        <v>547</v>
      </c>
      <c r="C5152" t="s">
        <v>3841</v>
      </c>
      <c r="D5152">
        <v>46.81</v>
      </c>
    </row>
    <row r="5153" spans="1:4" x14ac:dyDescent="0.25">
      <c r="C5153" t="s">
        <v>3312</v>
      </c>
    </row>
    <row r="5154" spans="1:4" x14ac:dyDescent="0.25">
      <c r="A5154" s="1">
        <v>44228</v>
      </c>
      <c r="B5154" t="s">
        <v>547</v>
      </c>
      <c r="C5154" t="s">
        <v>3310</v>
      </c>
      <c r="D5154">
        <v>47.05</v>
      </c>
    </row>
    <row r="5155" spans="1:4" x14ac:dyDescent="0.25">
      <c r="C5155" t="s">
        <v>3846</v>
      </c>
    </row>
    <row r="5156" spans="1:4" x14ac:dyDescent="0.25">
      <c r="A5156" s="1">
        <v>44228</v>
      </c>
      <c r="B5156" t="s">
        <v>547</v>
      </c>
      <c r="C5156" t="s">
        <v>3310</v>
      </c>
      <c r="D5156">
        <v>51.81</v>
      </c>
    </row>
    <row r="5157" spans="1:4" x14ac:dyDescent="0.25">
      <c r="C5157" t="s">
        <v>3847</v>
      </c>
    </row>
    <row r="5158" spans="1:4" x14ac:dyDescent="0.25">
      <c r="A5158" s="1">
        <v>44228</v>
      </c>
      <c r="B5158" t="s">
        <v>547</v>
      </c>
      <c r="C5158" t="s">
        <v>3848</v>
      </c>
      <c r="D5158">
        <v>19.399999999999999</v>
      </c>
    </row>
    <row r="5159" spans="1:4" x14ac:dyDescent="0.25">
      <c r="A5159" s="1">
        <v>44228</v>
      </c>
      <c r="B5159" t="s">
        <v>547</v>
      </c>
      <c r="C5159" t="s">
        <v>3849</v>
      </c>
      <c r="D5159">
        <v>24.99</v>
      </c>
    </row>
    <row r="5160" spans="1:4" x14ac:dyDescent="0.25">
      <c r="A5160" s="1">
        <v>44228</v>
      </c>
      <c r="B5160" t="s">
        <v>547</v>
      </c>
      <c r="C5160" t="s">
        <v>3850</v>
      </c>
      <c r="D5160">
        <v>43.16</v>
      </c>
    </row>
    <row r="5161" spans="1:4" x14ac:dyDescent="0.25">
      <c r="C5161" t="s">
        <v>3040</v>
      </c>
    </row>
    <row r="5162" spans="1:4" x14ac:dyDescent="0.25">
      <c r="A5162" s="1">
        <v>44228</v>
      </c>
      <c r="B5162" t="s">
        <v>547</v>
      </c>
      <c r="C5162" t="s">
        <v>3850</v>
      </c>
      <c r="D5162">
        <v>48.21</v>
      </c>
    </row>
    <row r="5163" spans="1:4" x14ac:dyDescent="0.25">
      <c r="C5163" t="s">
        <v>3851</v>
      </c>
    </row>
    <row r="5164" spans="1:4" x14ac:dyDescent="0.25">
      <c r="A5164" s="1">
        <v>44228</v>
      </c>
      <c r="B5164" t="s">
        <v>547</v>
      </c>
      <c r="C5164" t="s">
        <v>3852</v>
      </c>
      <c r="D5164">
        <v>60.74</v>
      </c>
    </row>
    <row r="5165" spans="1:4" x14ac:dyDescent="0.25">
      <c r="C5165" t="s">
        <v>2576</v>
      </c>
    </row>
    <row r="5166" spans="1:4" x14ac:dyDescent="0.25">
      <c r="A5166" s="1">
        <v>44228</v>
      </c>
      <c r="B5166" t="s">
        <v>547</v>
      </c>
      <c r="C5166" t="s">
        <v>3853</v>
      </c>
      <c r="D5166">
        <v>121.26</v>
      </c>
    </row>
    <row r="5167" spans="1:4" x14ac:dyDescent="0.25">
      <c r="C5167" t="s">
        <v>3854</v>
      </c>
    </row>
    <row r="5168" spans="1:4" x14ac:dyDescent="0.25">
      <c r="A5168" s="1">
        <v>44228</v>
      </c>
      <c r="B5168" t="s">
        <v>547</v>
      </c>
      <c r="C5168" t="s">
        <v>320</v>
      </c>
      <c r="D5168">
        <v>31.3</v>
      </c>
    </row>
    <row r="5169" spans="1:4" x14ac:dyDescent="0.25">
      <c r="C5169" t="s">
        <v>3009</v>
      </c>
    </row>
    <row r="5170" spans="1:4" x14ac:dyDescent="0.25">
      <c r="A5170" s="1">
        <v>44228</v>
      </c>
      <c r="B5170" t="s">
        <v>547</v>
      </c>
      <c r="C5170" t="s">
        <v>325</v>
      </c>
      <c r="D5170">
        <v>125.62</v>
      </c>
    </row>
    <row r="5171" spans="1:4" x14ac:dyDescent="0.25">
      <c r="A5171" s="1">
        <v>44228</v>
      </c>
      <c r="B5171" t="s">
        <v>547</v>
      </c>
      <c r="C5171" t="s">
        <v>3850</v>
      </c>
      <c r="D5171">
        <v>49.67</v>
      </c>
    </row>
    <row r="5172" spans="1:4" x14ac:dyDescent="0.25">
      <c r="C5172" t="s">
        <v>2328</v>
      </c>
    </row>
    <row r="5173" spans="1:4" x14ac:dyDescent="0.25">
      <c r="A5173" s="1">
        <v>44228</v>
      </c>
      <c r="B5173" t="s">
        <v>547</v>
      </c>
      <c r="C5173" t="s">
        <v>3310</v>
      </c>
      <c r="D5173">
        <v>55.97</v>
      </c>
    </row>
    <row r="5174" spans="1:4" x14ac:dyDescent="0.25">
      <c r="C5174" t="s">
        <v>3855</v>
      </c>
    </row>
    <row r="5175" spans="1:4" x14ac:dyDescent="0.25">
      <c r="A5175" s="1">
        <v>44228</v>
      </c>
      <c r="B5175" t="s">
        <v>547</v>
      </c>
      <c r="C5175" t="s">
        <v>3850</v>
      </c>
      <c r="D5175">
        <v>49.41</v>
      </c>
    </row>
    <row r="5176" spans="1:4" x14ac:dyDescent="0.25">
      <c r="C5176" t="s">
        <v>3856</v>
      </c>
    </row>
    <row r="5177" spans="1:4" x14ac:dyDescent="0.25">
      <c r="A5177" s="1">
        <v>44228</v>
      </c>
      <c r="B5177" t="s">
        <v>547</v>
      </c>
      <c r="C5177" t="s">
        <v>2756</v>
      </c>
      <c r="D5177">
        <v>49.52</v>
      </c>
    </row>
    <row r="5178" spans="1:4" x14ac:dyDescent="0.25">
      <c r="A5178" s="1">
        <v>44228</v>
      </c>
      <c r="B5178" t="s">
        <v>547</v>
      </c>
      <c r="C5178" t="s">
        <v>107</v>
      </c>
      <c r="D5178">
        <v>98.8</v>
      </c>
    </row>
    <row r="5179" spans="1:4" x14ac:dyDescent="0.25">
      <c r="A5179" s="1">
        <v>44228</v>
      </c>
      <c r="B5179" t="s">
        <v>547</v>
      </c>
      <c r="C5179" t="s">
        <v>3857</v>
      </c>
      <c r="D5179">
        <v>88.21</v>
      </c>
    </row>
    <row r="5180" spans="1:4" x14ac:dyDescent="0.25">
      <c r="C5180" t="s">
        <v>3858</v>
      </c>
    </row>
    <row r="5181" spans="1:4" x14ac:dyDescent="0.25">
      <c r="C5181" t="s">
        <v>3859</v>
      </c>
    </row>
    <row r="5182" spans="1:4" x14ac:dyDescent="0.25">
      <c r="C5182" t="s">
        <v>3860</v>
      </c>
    </row>
    <row r="5183" spans="1:4" x14ac:dyDescent="0.25">
      <c r="A5183" s="1">
        <v>44228</v>
      </c>
      <c r="B5183" t="s">
        <v>547</v>
      </c>
      <c r="C5183" t="s">
        <v>3850</v>
      </c>
      <c r="D5183">
        <v>52.36</v>
      </c>
    </row>
    <row r="5184" spans="1:4" x14ac:dyDescent="0.25">
      <c r="C5184" t="s">
        <v>2326</v>
      </c>
    </row>
    <row r="5185" spans="1:4" x14ac:dyDescent="0.25">
      <c r="A5185" s="1">
        <v>44228</v>
      </c>
      <c r="B5185" t="s">
        <v>514</v>
      </c>
      <c r="C5185" t="s">
        <v>741</v>
      </c>
      <c r="D5185">
        <v>178.61</v>
      </c>
    </row>
    <row r="5186" spans="1:4" x14ac:dyDescent="0.25">
      <c r="A5186" s="1">
        <v>44228</v>
      </c>
      <c r="B5186" t="s">
        <v>514</v>
      </c>
      <c r="C5186" t="s">
        <v>3861</v>
      </c>
      <c r="D5186">
        <v>612.5</v>
      </c>
    </row>
    <row r="5187" spans="1:4" x14ac:dyDescent="0.25">
      <c r="C5187" t="s">
        <v>3862</v>
      </c>
    </row>
    <row r="5188" spans="1:4" x14ac:dyDescent="0.25">
      <c r="A5188" s="1">
        <v>44228</v>
      </c>
      <c r="B5188" t="s">
        <v>514</v>
      </c>
      <c r="C5188" t="s">
        <v>3863</v>
      </c>
      <c r="D5188">
        <v>49.25</v>
      </c>
    </row>
    <row r="5189" spans="1:4" x14ac:dyDescent="0.25">
      <c r="A5189" s="1">
        <v>44228</v>
      </c>
      <c r="B5189" t="s">
        <v>514</v>
      </c>
      <c r="C5189" t="s">
        <v>3864</v>
      </c>
      <c r="D5189">
        <v>50</v>
      </c>
    </row>
    <row r="5190" spans="1:4" x14ac:dyDescent="0.25">
      <c r="C5190" t="s">
        <v>3865</v>
      </c>
    </row>
    <row r="5191" spans="1:4" x14ac:dyDescent="0.25">
      <c r="C5191" s="5">
        <v>44166</v>
      </c>
    </row>
    <row r="5192" spans="1:4" x14ac:dyDescent="0.25">
      <c r="A5192" s="1">
        <v>44228</v>
      </c>
      <c r="B5192" t="s">
        <v>514</v>
      </c>
      <c r="C5192" t="s">
        <v>3864</v>
      </c>
      <c r="D5192">
        <v>50</v>
      </c>
    </row>
    <row r="5193" spans="1:4" x14ac:dyDescent="0.25">
      <c r="C5193" t="s">
        <v>3866</v>
      </c>
    </row>
    <row r="5194" spans="1:4" x14ac:dyDescent="0.25">
      <c r="C5194" t="s">
        <v>3867</v>
      </c>
    </row>
    <row r="5195" spans="1:4" x14ac:dyDescent="0.25">
      <c r="A5195" s="1">
        <v>44228</v>
      </c>
      <c r="B5195" t="s">
        <v>514</v>
      </c>
      <c r="C5195" t="s">
        <v>515</v>
      </c>
      <c r="D5195">
        <v>746.54</v>
      </c>
    </row>
    <row r="5196" spans="1:4" x14ac:dyDescent="0.25">
      <c r="C5196" t="s">
        <v>3868</v>
      </c>
    </row>
    <row r="5197" spans="1:4" x14ac:dyDescent="0.25">
      <c r="A5197" s="1">
        <v>44228</v>
      </c>
      <c r="B5197" t="s">
        <v>514</v>
      </c>
      <c r="C5197" t="s">
        <v>2501</v>
      </c>
      <c r="D5197">
        <v>27.28</v>
      </c>
    </row>
    <row r="5198" spans="1:4" x14ac:dyDescent="0.25">
      <c r="C5198" t="s">
        <v>3869</v>
      </c>
    </row>
    <row r="5199" spans="1:4" x14ac:dyDescent="0.25">
      <c r="C5199" t="s">
        <v>3870</v>
      </c>
    </row>
    <row r="5200" spans="1:4" x14ac:dyDescent="0.25">
      <c r="C5200" t="s">
        <v>2435</v>
      </c>
    </row>
    <row r="5201" spans="1:4" x14ac:dyDescent="0.25">
      <c r="A5201" s="1">
        <v>44228</v>
      </c>
      <c r="B5201" t="s">
        <v>514</v>
      </c>
      <c r="C5201" t="s">
        <v>3871</v>
      </c>
      <c r="D5201">
        <v>49.99</v>
      </c>
    </row>
    <row r="5202" spans="1:4" x14ac:dyDescent="0.25">
      <c r="A5202" s="1">
        <v>44257</v>
      </c>
      <c r="B5202" t="s">
        <v>1444</v>
      </c>
      <c r="C5202" t="s">
        <v>70</v>
      </c>
      <c r="D5202" s="2">
        <v>6358</v>
      </c>
    </row>
    <row r="5203" spans="1:4" x14ac:dyDescent="0.25">
      <c r="A5203" s="1">
        <v>44257</v>
      </c>
      <c r="B5203" t="s">
        <v>1444</v>
      </c>
      <c r="C5203" t="s">
        <v>70</v>
      </c>
      <c r="D5203">
        <v>120</v>
      </c>
    </row>
    <row r="5204" spans="1:4" x14ac:dyDescent="0.25">
      <c r="A5204" s="1">
        <v>44257</v>
      </c>
      <c r="B5204" t="s">
        <v>1444</v>
      </c>
      <c r="C5204" t="s">
        <v>320</v>
      </c>
      <c r="D5204">
        <v>61.75</v>
      </c>
    </row>
    <row r="5205" spans="1:4" x14ac:dyDescent="0.25">
      <c r="C5205" t="e">
        <f>- KPSF GRANT COCKRELL</f>
        <v>#NAME?</v>
      </c>
    </row>
    <row r="5206" spans="1:4" x14ac:dyDescent="0.25">
      <c r="A5206" s="1">
        <v>44257</v>
      </c>
      <c r="B5206" t="s">
        <v>1444</v>
      </c>
      <c r="C5206" t="s">
        <v>3872</v>
      </c>
      <c r="D5206">
        <v>277.25</v>
      </c>
    </row>
    <row r="5207" spans="1:4" x14ac:dyDescent="0.25">
      <c r="C5207" t="s">
        <v>3873</v>
      </c>
    </row>
    <row r="5208" spans="1:4" x14ac:dyDescent="0.25">
      <c r="C5208" t="s">
        <v>3874</v>
      </c>
    </row>
    <row r="5209" spans="1:4" x14ac:dyDescent="0.25">
      <c r="A5209" s="1">
        <v>44257</v>
      </c>
      <c r="B5209" t="s">
        <v>1444</v>
      </c>
      <c r="C5209" t="s">
        <v>3875</v>
      </c>
      <c r="D5209" s="2">
        <v>1214.3399999999999</v>
      </c>
    </row>
    <row r="5210" spans="1:4" x14ac:dyDescent="0.25">
      <c r="A5210" s="1">
        <v>44257</v>
      </c>
      <c r="B5210" t="s">
        <v>1444</v>
      </c>
      <c r="C5210" t="s">
        <v>3876</v>
      </c>
      <c r="D5210">
        <v>986.34</v>
      </c>
    </row>
    <row r="5211" spans="1:4" x14ac:dyDescent="0.25">
      <c r="A5211" s="1">
        <v>44257</v>
      </c>
      <c r="B5211" t="s">
        <v>1444</v>
      </c>
      <c r="C5211" t="s">
        <v>3306</v>
      </c>
      <c r="D5211">
        <v>549.17999999999995</v>
      </c>
    </row>
    <row r="5212" spans="1:4" x14ac:dyDescent="0.25">
      <c r="C5212" t="s">
        <v>3307</v>
      </c>
    </row>
    <row r="5213" spans="1:4" x14ac:dyDescent="0.25">
      <c r="A5213" s="1">
        <v>44257</v>
      </c>
      <c r="B5213" t="s">
        <v>1444</v>
      </c>
      <c r="C5213" t="s">
        <v>3877</v>
      </c>
      <c r="D5213">
        <v>329</v>
      </c>
    </row>
    <row r="5214" spans="1:4" x14ac:dyDescent="0.25">
      <c r="A5214" s="1">
        <v>44257</v>
      </c>
      <c r="B5214" t="s">
        <v>1444</v>
      </c>
      <c r="C5214" t="s">
        <v>3878</v>
      </c>
      <c r="D5214">
        <v>15</v>
      </c>
    </row>
    <row r="5215" spans="1:4" x14ac:dyDescent="0.25">
      <c r="C5215" t="s">
        <v>3879</v>
      </c>
    </row>
    <row r="5216" spans="1:4" x14ac:dyDescent="0.25">
      <c r="C5216" t="s">
        <v>3880</v>
      </c>
    </row>
    <row r="5217" spans="1:4" x14ac:dyDescent="0.25">
      <c r="A5217" s="1">
        <v>44257</v>
      </c>
      <c r="B5217" t="s">
        <v>1444</v>
      </c>
      <c r="C5217" t="s">
        <v>322</v>
      </c>
      <c r="D5217">
        <v>49.44</v>
      </c>
    </row>
    <row r="5218" spans="1:4" x14ac:dyDescent="0.25">
      <c r="A5218" s="1">
        <v>44257</v>
      </c>
      <c r="B5218" t="s">
        <v>1444</v>
      </c>
      <c r="C5218" t="s">
        <v>3881</v>
      </c>
      <c r="D5218">
        <v>160.61000000000001</v>
      </c>
    </row>
    <row r="5219" spans="1:4" x14ac:dyDescent="0.25">
      <c r="A5219" s="1">
        <v>44257</v>
      </c>
      <c r="B5219" t="s">
        <v>1444</v>
      </c>
      <c r="C5219" t="s">
        <v>325</v>
      </c>
      <c r="D5219" s="2">
        <v>1252.18</v>
      </c>
    </row>
    <row r="5220" spans="1:4" x14ac:dyDescent="0.25">
      <c r="A5220" s="1">
        <v>44257</v>
      </c>
      <c r="B5220" t="s">
        <v>1444</v>
      </c>
      <c r="C5220" t="s">
        <v>3882</v>
      </c>
      <c r="D5220">
        <v>267.83999999999997</v>
      </c>
    </row>
    <row r="5221" spans="1:4" x14ac:dyDescent="0.25">
      <c r="A5221" s="1">
        <v>44257</v>
      </c>
      <c r="B5221" t="s">
        <v>1444</v>
      </c>
      <c r="C5221" t="s">
        <v>3883</v>
      </c>
      <c r="D5221" s="2">
        <v>1590.28</v>
      </c>
    </row>
    <row r="5222" spans="1:4" x14ac:dyDescent="0.25">
      <c r="A5222" s="1">
        <v>44257</v>
      </c>
      <c r="B5222" t="s">
        <v>1444</v>
      </c>
      <c r="C5222" t="s">
        <v>1468</v>
      </c>
      <c r="D5222" s="2">
        <v>1915.06</v>
      </c>
    </row>
    <row r="5223" spans="1:4" x14ac:dyDescent="0.25">
      <c r="A5223" s="1">
        <v>44257</v>
      </c>
      <c r="B5223" t="s">
        <v>1444</v>
      </c>
      <c r="C5223" t="s">
        <v>741</v>
      </c>
      <c r="D5223">
        <v>917.9</v>
      </c>
    </row>
    <row r="5224" spans="1:4" x14ac:dyDescent="0.25">
      <c r="A5224" s="1">
        <v>44257</v>
      </c>
      <c r="B5224" t="s">
        <v>1444</v>
      </c>
      <c r="C5224" t="s">
        <v>741</v>
      </c>
      <c r="D5224" s="2">
        <v>1802.27</v>
      </c>
    </row>
    <row r="5225" spans="1:4" x14ac:dyDescent="0.25">
      <c r="A5225" s="1">
        <v>44257</v>
      </c>
      <c r="B5225" t="s">
        <v>1444</v>
      </c>
      <c r="C5225" t="s">
        <v>70</v>
      </c>
      <c r="D5225">
        <v>49.75</v>
      </c>
    </row>
    <row r="5226" spans="1:4" x14ac:dyDescent="0.25">
      <c r="A5226" s="1">
        <v>44257</v>
      </c>
      <c r="B5226" t="s">
        <v>1444</v>
      </c>
      <c r="C5226" t="s">
        <v>47</v>
      </c>
      <c r="D5226">
        <v>189.25</v>
      </c>
    </row>
    <row r="5227" spans="1:4" x14ac:dyDescent="0.25">
      <c r="A5227" s="1">
        <v>44257</v>
      </c>
      <c r="B5227" t="s">
        <v>1444</v>
      </c>
      <c r="C5227" t="s">
        <v>47</v>
      </c>
      <c r="D5227">
        <v>67.5</v>
      </c>
    </row>
    <row r="5228" spans="1:4" x14ac:dyDescent="0.25">
      <c r="A5228" s="1">
        <v>44257</v>
      </c>
      <c r="B5228" t="s">
        <v>1444</v>
      </c>
      <c r="C5228" t="s">
        <v>3884</v>
      </c>
      <c r="D5228">
        <v>96</v>
      </c>
    </row>
    <row r="5229" spans="1:4" x14ac:dyDescent="0.25">
      <c r="C5229" t="s">
        <v>3885</v>
      </c>
    </row>
    <row r="5230" spans="1:4" x14ac:dyDescent="0.25">
      <c r="C5230" t="s">
        <v>3886</v>
      </c>
    </row>
    <row r="5231" spans="1:4" x14ac:dyDescent="0.25">
      <c r="C5231" t="s">
        <v>3887</v>
      </c>
    </row>
    <row r="5232" spans="1:4" x14ac:dyDescent="0.25">
      <c r="A5232" s="1">
        <v>44257</v>
      </c>
      <c r="B5232" t="s">
        <v>1444</v>
      </c>
      <c r="C5232" t="s">
        <v>3888</v>
      </c>
      <c r="D5232">
        <v>257.2</v>
      </c>
    </row>
    <row r="5233" spans="1:4" x14ac:dyDescent="0.25">
      <c r="A5233" s="1">
        <v>44257</v>
      </c>
      <c r="B5233" t="s">
        <v>1444</v>
      </c>
      <c r="C5233" t="s">
        <v>3889</v>
      </c>
      <c r="D5233">
        <v>100</v>
      </c>
    </row>
    <row r="5234" spans="1:4" x14ac:dyDescent="0.25">
      <c r="A5234" s="1">
        <v>44257</v>
      </c>
      <c r="B5234" t="s">
        <v>1444</v>
      </c>
      <c r="C5234" t="s">
        <v>47</v>
      </c>
      <c r="D5234">
        <v>73.849999999999994</v>
      </c>
    </row>
    <row r="5235" spans="1:4" x14ac:dyDescent="0.25">
      <c r="A5235" s="1">
        <v>44257</v>
      </c>
      <c r="B5235" t="s">
        <v>1444</v>
      </c>
      <c r="C5235" t="s">
        <v>3890</v>
      </c>
      <c r="D5235">
        <v>85.44</v>
      </c>
    </row>
    <row r="5236" spans="1:4" x14ac:dyDescent="0.25">
      <c r="C5236" t="s">
        <v>3891</v>
      </c>
    </row>
    <row r="5237" spans="1:4" x14ac:dyDescent="0.25">
      <c r="C5237" t="s">
        <v>3892</v>
      </c>
    </row>
    <row r="5238" spans="1:4" x14ac:dyDescent="0.25">
      <c r="C5238" t="s">
        <v>3893</v>
      </c>
    </row>
    <row r="5239" spans="1:4" x14ac:dyDescent="0.25">
      <c r="C5239" t="s">
        <v>3894</v>
      </c>
    </row>
    <row r="5240" spans="1:4" x14ac:dyDescent="0.25">
      <c r="A5240" s="1">
        <v>44257</v>
      </c>
      <c r="B5240" t="s">
        <v>1444</v>
      </c>
      <c r="C5240" t="s">
        <v>3895</v>
      </c>
      <c r="D5240">
        <v>150</v>
      </c>
    </row>
    <row r="5241" spans="1:4" x14ac:dyDescent="0.25">
      <c r="C5241" t="s">
        <v>3896</v>
      </c>
    </row>
    <row r="5242" spans="1:4" x14ac:dyDescent="0.25">
      <c r="C5242" t="s">
        <v>3897</v>
      </c>
    </row>
    <row r="5243" spans="1:4" x14ac:dyDescent="0.25">
      <c r="C5243" t="s">
        <v>3898</v>
      </c>
    </row>
    <row r="5244" spans="1:4" x14ac:dyDescent="0.25">
      <c r="A5244" s="1">
        <v>44257</v>
      </c>
      <c r="B5244" t="s">
        <v>1444</v>
      </c>
      <c r="C5244" t="s">
        <v>3899</v>
      </c>
      <c r="D5244" s="2">
        <v>2159.5300000000002</v>
      </c>
    </row>
    <row r="5245" spans="1:4" x14ac:dyDescent="0.25">
      <c r="C5245" t="s">
        <v>3900</v>
      </c>
    </row>
    <row r="5246" spans="1:4" x14ac:dyDescent="0.25">
      <c r="C5246" t="s">
        <v>3901</v>
      </c>
    </row>
    <row r="5247" spans="1:4" x14ac:dyDescent="0.25">
      <c r="C5247" t="s">
        <v>3902</v>
      </c>
    </row>
    <row r="5248" spans="1:4" x14ac:dyDescent="0.25">
      <c r="A5248" s="1">
        <v>44257</v>
      </c>
      <c r="B5248" t="s">
        <v>1444</v>
      </c>
      <c r="C5248" t="s">
        <v>3903</v>
      </c>
      <c r="D5248">
        <v>125</v>
      </c>
    </row>
    <row r="5249" spans="1:4" x14ac:dyDescent="0.25">
      <c r="C5249" t="s">
        <v>3904</v>
      </c>
    </row>
    <row r="5250" spans="1:4" x14ac:dyDescent="0.25">
      <c r="A5250" s="1">
        <v>44257</v>
      </c>
      <c r="B5250" t="s">
        <v>1444</v>
      </c>
      <c r="C5250" t="s">
        <v>3905</v>
      </c>
      <c r="D5250">
        <v>59.88</v>
      </c>
    </row>
    <row r="5251" spans="1:4" x14ac:dyDescent="0.25">
      <c r="C5251" t="s">
        <v>3906</v>
      </c>
    </row>
    <row r="5252" spans="1:4" x14ac:dyDescent="0.25">
      <c r="C5252" t="s">
        <v>3907</v>
      </c>
    </row>
    <row r="5253" spans="1:4" x14ac:dyDescent="0.25">
      <c r="C5253" t="s">
        <v>3908</v>
      </c>
    </row>
    <row r="5254" spans="1:4" x14ac:dyDescent="0.25">
      <c r="C5254" t="s">
        <v>3909</v>
      </c>
    </row>
    <row r="5255" spans="1:4" x14ac:dyDescent="0.25">
      <c r="A5255" s="1">
        <v>44257</v>
      </c>
      <c r="B5255" t="s">
        <v>1444</v>
      </c>
      <c r="C5255" t="s">
        <v>3910</v>
      </c>
      <c r="D5255">
        <v>156.69999999999999</v>
      </c>
    </row>
    <row r="5256" spans="1:4" x14ac:dyDescent="0.25">
      <c r="C5256" t="s">
        <v>3911</v>
      </c>
    </row>
    <row r="5257" spans="1:4" x14ac:dyDescent="0.25">
      <c r="C5257" t="s">
        <v>3912</v>
      </c>
    </row>
    <row r="5258" spans="1:4" x14ac:dyDescent="0.25">
      <c r="C5258" s="1">
        <v>44166</v>
      </c>
    </row>
    <row r="5259" spans="1:4" x14ac:dyDescent="0.25">
      <c r="A5259" s="1">
        <v>44257</v>
      </c>
      <c r="B5259" t="s">
        <v>1444</v>
      </c>
      <c r="C5259" t="s">
        <v>1245</v>
      </c>
      <c r="D5259">
        <v>316.31</v>
      </c>
    </row>
    <row r="5260" spans="1:4" x14ac:dyDescent="0.25">
      <c r="A5260" s="1">
        <v>44257</v>
      </c>
      <c r="B5260" t="s">
        <v>1444</v>
      </c>
      <c r="C5260" t="s">
        <v>3913</v>
      </c>
      <c r="D5260">
        <v>109.59</v>
      </c>
    </row>
    <row r="5261" spans="1:4" x14ac:dyDescent="0.25">
      <c r="C5261" t="s">
        <v>3332</v>
      </c>
    </row>
    <row r="5262" spans="1:4" x14ac:dyDescent="0.25">
      <c r="C5262" t="s">
        <v>3914</v>
      </c>
    </row>
    <row r="5263" spans="1:4" x14ac:dyDescent="0.25">
      <c r="C5263" t="s">
        <v>3915</v>
      </c>
    </row>
    <row r="5264" spans="1:4" x14ac:dyDescent="0.25">
      <c r="C5264" s="1">
        <v>44221</v>
      </c>
    </row>
    <row r="5265" spans="1:4" x14ac:dyDescent="0.25">
      <c r="A5265" s="1">
        <v>44257</v>
      </c>
      <c r="B5265" t="s">
        <v>1444</v>
      </c>
      <c r="C5265" t="s">
        <v>1245</v>
      </c>
      <c r="D5265">
        <v>308.51</v>
      </c>
    </row>
    <row r="5266" spans="1:4" x14ac:dyDescent="0.25">
      <c r="A5266" s="1">
        <v>44257</v>
      </c>
      <c r="B5266" t="s">
        <v>1444</v>
      </c>
      <c r="C5266" t="s">
        <v>3916</v>
      </c>
      <c r="D5266">
        <v>160.69999999999999</v>
      </c>
    </row>
    <row r="5267" spans="1:4" x14ac:dyDescent="0.25">
      <c r="A5267" s="1">
        <v>44257</v>
      </c>
      <c r="B5267" t="s">
        <v>1444</v>
      </c>
      <c r="C5267" t="s">
        <v>3916</v>
      </c>
      <c r="D5267" s="2">
        <v>3887</v>
      </c>
    </row>
    <row r="5268" spans="1:4" x14ac:dyDescent="0.25">
      <c r="A5268" s="1">
        <v>44257</v>
      </c>
      <c r="B5268" t="s">
        <v>1444</v>
      </c>
      <c r="C5268" t="s">
        <v>3917</v>
      </c>
      <c r="D5268">
        <v>100</v>
      </c>
    </row>
    <row r="5269" spans="1:4" x14ac:dyDescent="0.25">
      <c r="C5269" t="s">
        <v>3918</v>
      </c>
    </row>
    <row r="5270" spans="1:4" x14ac:dyDescent="0.25">
      <c r="C5270">
        <v>2021</v>
      </c>
    </row>
    <row r="5271" spans="1:4" x14ac:dyDescent="0.25">
      <c r="A5271" s="1">
        <v>44257</v>
      </c>
      <c r="B5271" t="s">
        <v>1444</v>
      </c>
      <c r="C5271" t="s">
        <v>3919</v>
      </c>
      <c r="D5271">
        <v>165</v>
      </c>
    </row>
    <row r="5272" spans="1:4" x14ac:dyDescent="0.25">
      <c r="A5272" s="1">
        <v>44257</v>
      </c>
      <c r="B5272" t="s">
        <v>1444</v>
      </c>
      <c r="C5272" t="s">
        <v>482</v>
      </c>
      <c r="D5272">
        <v>185</v>
      </c>
    </row>
    <row r="5273" spans="1:4" x14ac:dyDescent="0.25">
      <c r="A5273" s="1">
        <v>44257</v>
      </c>
      <c r="B5273" t="s">
        <v>1444</v>
      </c>
      <c r="C5273" t="s">
        <v>3920</v>
      </c>
      <c r="D5273">
        <v>65</v>
      </c>
    </row>
    <row r="5274" spans="1:4" x14ac:dyDescent="0.25">
      <c r="C5274" t="s">
        <v>3921</v>
      </c>
    </row>
    <row r="5275" spans="1:4" x14ac:dyDescent="0.25">
      <c r="C5275" t="s">
        <v>3922</v>
      </c>
    </row>
    <row r="5276" spans="1:4" x14ac:dyDescent="0.25">
      <c r="C5276" t="s">
        <v>3923</v>
      </c>
    </row>
    <row r="5277" spans="1:4" x14ac:dyDescent="0.25">
      <c r="A5277" s="1">
        <v>44257</v>
      </c>
      <c r="B5277" t="s">
        <v>1444</v>
      </c>
      <c r="C5277" t="s">
        <v>3924</v>
      </c>
      <c r="D5277" s="2">
        <v>1302</v>
      </c>
    </row>
    <row r="5278" spans="1:4" x14ac:dyDescent="0.25">
      <c r="C5278" t="s">
        <v>3925</v>
      </c>
    </row>
    <row r="5279" spans="1:4" x14ac:dyDescent="0.25">
      <c r="C5279" t="s">
        <v>3926</v>
      </c>
    </row>
    <row r="5280" spans="1:4" x14ac:dyDescent="0.25">
      <c r="C5280" t="s">
        <v>3927</v>
      </c>
    </row>
    <row r="5281" spans="1:4" x14ac:dyDescent="0.25">
      <c r="C5281" t="s">
        <v>3928</v>
      </c>
    </row>
    <row r="5282" spans="1:4" x14ac:dyDescent="0.25">
      <c r="A5282" s="1">
        <v>44257</v>
      </c>
      <c r="B5282" t="s">
        <v>1444</v>
      </c>
      <c r="C5282" t="s">
        <v>3929</v>
      </c>
      <c r="D5282">
        <v>77.73</v>
      </c>
    </row>
    <row r="5283" spans="1:4" x14ac:dyDescent="0.25">
      <c r="C5283" t="s">
        <v>3930</v>
      </c>
    </row>
    <row r="5284" spans="1:4" x14ac:dyDescent="0.25">
      <c r="C5284" t="s">
        <v>3931</v>
      </c>
    </row>
    <row r="5285" spans="1:4" x14ac:dyDescent="0.25">
      <c r="C5285" t="s">
        <v>3932</v>
      </c>
    </row>
    <row r="5286" spans="1:4" x14ac:dyDescent="0.25">
      <c r="A5286" s="1">
        <v>44257</v>
      </c>
      <c r="B5286" t="s">
        <v>1444</v>
      </c>
      <c r="C5286" t="s">
        <v>325</v>
      </c>
      <c r="D5286">
        <v>126</v>
      </c>
    </row>
    <row r="5287" spans="1:4" x14ac:dyDescent="0.25">
      <c r="A5287" s="1">
        <v>44257</v>
      </c>
      <c r="B5287" t="s">
        <v>1444</v>
      </c>
      <c r="C5287" t="s">
        <v>66</v>
      </c>
      <c r="D5287">
        <v>69.12</v>
      </c>
    </row>
    <row r="5288" spans="1:4" x14ac:dyDescent="0.25">
      <c r="A5288" s="1">
        <v>44257</v>
      </c>
      <c r="B5288" t="s">
        <v>1444</v>
      </c>
      <c r="C5288" t="s">
        <v>3933</v>
      </c>
      <c r="D5288">
        <v>149</v>
      </c>
    </row>
    <row r="5289" spans="1:4" x14ac:dyDescent="0.25">
      <c r="C5289" t="s">
        <v>3934</v>
      </c>
    </row>
    <row r="5290" spans="1:4" x14ac:dyDescent="0.25">
      <c r="C5290" t="s">
        <v>3935</v>
      </c>
    </row>
    <row r="5291" spans="1:4" x14ac:dyDescent="0.25">
      <c r="A5291" s="1">
        <v>44257</v>
      </c>
      <c r="B5291" t="s">
        <v>1444</v>
      </c>
      <c r="C5291" t="s">
        <v>3936</v>
      </c>
      <c r="D5291">
        <v>90</v>
      </c>
    </row>
    <row r="5292" spans="1:4" x14ac:dyDescent="0.25">
      <c r="C5292" t="s">
        <v>3937</v>
      </c>
    </row>
    <row r="5293" spans="1:4" x14ac:dyDescent="0.25">
      <c r="C5293" t="s">
        <v>3938</v>
      </c>
    </row>
    <row r="5294" spans="1:4" x14ac:dyDescent="0.25">
      <c r="C5294" t="s">
        <v>3939</v>
      </c>
    </row>
    <row r="5295" spans="1:4" x14ac:dyDescent="0.25">
      <c r="A5295" s="1">
        <v>44257</v>
      </c>
      <c r="B5295" t="s">
        <v>1444</v>
      </c>
      <c r="C5295" t="s">
        <v>3940</v>
      </c>
      <c r="D5295">
        <v>500</v>
      </c>
    </row>
    <row r="5296" spans="1:4" x14ac:dyDescent="0.25">
      <c r="C5296" t="s">
        <v>3941</v>
      </c>
    </row>
    <row r="5297" spans="1:4" x14ac:dyDescent="0.25">
      <c r="C5297" t="s">
        <v>3942</v>
      </c>
    </row>
    <row r="5298" spans="1:4" x14ac:dyDescent="0.25">
      <c r="C5298" t="s">
        <v>3943</v>
      </c>
    </row>
    <row r="5299" spans="1:4" x14ac:dyDescent="0.25">
      <c r="C5299" s="1">
        <v>44218</v>
      </c>
    </row>
    <row r="5300" spans="1:4" x14ac:dyDescent="0.25">
      <c r="A5300" s="1">
        <v>44257</v>
      </c>
      <c r="B5300" t="s">
        <v>1444</v>
      </c>
      <c r="C5300" t="s">
        <v>3944</v>
      </c>
      <c r="D5300">
        <v>250</v>
      </c>
    </row>
    <row r="5301" spans="1:4" x14ac:dyDescent="0.25">
      <c r="C5301" t="s">
        <v>3945</v>
      </c>
    </row>
    <row r="5302" spans="1:4" x14ac:dyDescent="0.25">
      <c r="C5302" t="s">
        <v>3946</v>
      </c>
    </row>
    <row r="5303" spans="1:4" x14ac:dyDescent="0.25">
      <c r="C5303" t="s">
        <v>3947</v>
      </c>
    </row>
    <row r="5304" spans="1:4" x14ac:dyDescent="0.25">
      <c r="C5304" t="s">
        <v>3948</v>
      </c>
    </row>
    <row r="5305" spans="1:4" x14ac:dyDescent="0.25">
      <c r="C5305" s="1">
        <v>44221</v>
      </c>
    </row>
    <row r="5306" spans="1:4" x14ac:dyDescent="0.25">
      <c r="A5306" s="1">
        <v>44257</v>
      </c>
      <c r="B5306" t="s">
        <v>1444</v>
      </c>
      <c r="C5306" t="s">
        <v>3949</v>
      </c>
      <c r="D5306">
        <v>49</v>
      </c>
    </row>
    <row r="5307" spans="1:4" x14ac:dyDescent="0.25">
      <c r="C5307" t="s">
        <v>3950</v>
      </c>
    </row>
    <row r="5308" spans="1:4" x14ac:dyDescent="0.25">
      <c r="A5308" s="1">
        <v>44257</v>
      </c>
      <c r="B5308" t="s">
        <v>1444</v>
      </c>
      <c r="C5308" t="s">
        <v>3951</v>
      </c>
      <c r="D5308">
        <v>127.19</v>
      </c>
    </row>
    <row r="5309" spans="1:4" x14ac:dyDescent="0.25">
      <c r="A5309" s="1">
        <v>44257</v>
      </c>
      <c r="B5309" t="s">
        <v>1444</v>
      </c>
      <c r="C5309" t="s">
        <v>320</v>
      </c>
      <c r="D5309">
        <v>25</v>
      </c>
    </row>
    <row r="5310" spans="1:4" x14ac:dyDescent="0.25">
      <c r="C5310" t="s">
        <v>3395</v>
      </c>
    </row>
    <row r="5311" spans="1:4" x14ac:dyDescent="0.25">
      <c r="A5311" s="1">
        <v>44257</v>
      </c>
      <c r="B5311" t="s">
        <v>1444</v>
      </c>
      <c r="C5311" t="s">
        <v>3952</v>
      </c>
      <c r="D5311">
        <v>730</v>
      </c>
    </row>
    <row r="5312" spans="1:4" x14ac:dyDescent="0.25">
      <c r="C5312" t="s">
        <v>3953</v>
      </c>
    </row>
    <row r="5313" spans="1:4" x14ac:dyDescent="0.25">
      <c r="A5313" s="1">
        <v>44257</v>
      </c>
      <c r="B5313" t="s">
        <v>1444</v>
      </c>
      <c r="C5313" t="s">
        <v>3203</v>
      </c>
      <c r="D5313">
        <v>12.95</v>
      </c>
    </row>
    <row r="5314" spans="1:4" x14ac:dyDescent="0.25">
      <c r="A5314" s="1">
        <v>44257</v>
      </c>
      <c r="B5314" t="s">
        <v>1444</v>
      </c>
      <c r="C5314" t="s">
        <v>3954</v>
      </c>
      <c r="D5314">
        <v>15.2</v>
      </c>
    </row>
    <row r="5315" spans="1:4" x14ac:dyDescent="0.25">
      <c r="C5315" t="s">
        <v>3955</v>
      </c>
    </row>
    <row r="5316" spans="1:4" x14ac:dyDescent="0.25">
      <c r="C5316" t="s">
        <v>3956</v>
      </c>
    </row>
    <row r="5317" spans="1:4" x14ac:dyDescent="0.25">
      <c r="A5317" s="1">
        <v>44257</v>
      </c>
      <c r="B5317" t="s">
        <v>1444</v>
      </c>
      <c r="C5317" t="s">
        <v>52</v>
      </c>
      <c r="D5317">
        <v>270.8</v>
      </c>
    </row>
    <row r="5318" spans="1:4" x14ac:dyDescent="0.25">
      <c r="A5318" s="1">
        <v>44258</v>
      </c>
      <c r="B5318" t="s">
        <v>585</v>
      </c>
      <c r="C5318" t="s">
        <v>3957</v>
      </c>
      <c r="D5318">
        <v>24</v>
      </c>
    </row>
    <row r="5319" spans="1:4" x14ac:dyDescent="0.25">
      <c r="A5319" s="1">
        <v>44258</v>
      </c>
      <c r="B5319" t="s">
        <v>585</v>
      </c>
      <c r="C5319" t="s">
        <v>3958</v>
      </c>
      <c r="D5319">
        <v>592.27</v>
      </c>
    </row>
    <row r="5320" spans="1:4" x14ac:dyDescent="0.25">
      <c r="A5320" s="1">
        <v>44258</v>
      </c>
      <c r="B5320" t="s">
        <v>3959</v>
      </c>
      <c r="C5320" t="s">
        <v>3960</v>
      </c>
      <c r="D5320">
        <v>51.86</v>
      </c>
    </row>
    <row r="5321" spans="1:4" x14ac:dyDescent="0.25">
      <c r="C5321" t="s">
        <v>3961</v>
      </c>
    </row>
    <row r="5322" spans="1:4" x14ac:dyDescent="0.25">
      <c r="C5322" t="s">
        <v>3962</v>
      </c>
    </row>
    <row r="5323" spans="1:4" x14ac:dyDescent="0.25">
      <c r="C5323" t="s">
        <v>3963</v>
      </c>
    </row>
    <row r="5324" spans="1:4" x14ac:dyDescent="0.25">
      <c r="A5324" s="1">
        <v>44258</v>
      </c>
      <c r="B5324" t="s">
        <v>117</v>
      </c>
      <c r="C5324" t="s">
        <v>338</v>
      </c>
      <c r="D5324">
        <v>100</v>
      </c>
    </row>
    <row r="5325" spans="1:4" x14ac:dyDescent="0.25">
      <c r="A5325" s="1">
        <v>44258</v>
      </c>
      <c r="B5325" t="s">
        <v>551</v>
      </c>
      <c r="C5325" t="s">
        <v>3964</v>
      </c>
      <c r="D5325">
        <v>17</v>
      </c>
    </row>
    <row r="5326" spans="1:4" x14ac:dyDescent="0.25">
      <c r="C5326" t="s">
        <v>3965</v>
      </c>
    </row>
    <row r="5327" spans="1:4" x14ac:dyDescent="0.25">
      <c r="A5327" s="1">
        <v>44258</v>
      </c>
      <c r="B5327" t="s">
        <v>3966</v>
      </c>
      <c r="C5327" t="s">
        <v>741</v>
      </c>
      <c r="D5327">
        <v>107.7</v>
      </c>
    </row>
    <row r="5328" spans="1:4" x14ac:dyDescent="0.25">
      <c r="A5328" s="1">
        <v>44258</v>
      </c>
      <c r="B5328" t="s">
        <v>2934</v>
      </c>
      <c r="C5328" t="s">
        <v>325</v>
      </c>
      <c r="D5328">
        <v>84</v>
      </c>
    </row>
    <row r="5329" spans="1:4" x14ac:dyDescent="0.25">
      <c r="A5329" s="1">
        <v>44258</v>
      </c>
      <c r="B5329" t="s">
        <v>904</v>
      </c>
      <c r="C5329" t="s">
        <v>3967</v>
      </c>
      <c r="D5329" s="2">
        <v>2500</v>
      </c>
    </row>
    <row r="5330" spans="1:4" x14ac:dyDescent="0.25">
      <c r="C5330" t="s">
        <v>3968</v>
      </c>
    </row>
    <row r="5331" spans="1:4" x14ac:dyDescent="0.25">
      <c r="A5331" s="1">
        <v>44258</v>
      </c>
      <c r="B5331" t="s">
        <v>119</v>
      </c>
      <c r="C5331" t="s">
        <v>282</v>
      </c>
      <c r="D5331">
        <v>21.74</v>
      </c>
    </row>
    <row r="5332" spans="1:4" x14ac:dyDescent="0.25">
      <c r="A5332" s="1">
        <v>44258</v>
      </c>
      <c r="B5332" t="s">
        <v>119</v>
      </c>
      <c r="C5332" t="s">
        <v>2355</v>
      </c>
      <c r="D5332">
        <v>17.989999999999998</v>
      </c>
    </row>
    <row r="5333" spans="1:4" x14ac:dyDescent="0.25">
      <c r="A5333" s="1">
        <v>44258</v>
      </c>
      <c r="B5333" t="s">
        <v>119</v>
      </c>
      <c r="C5333" t="s">
        <v>47</v>
      </c>
      <c r="D5333">
        <v>40.49</v>
      </c>
    </row>
    <row r="5334" spans="1:4" x14ac:dyDescent="0.25">
      <c r="A5334" s="1">
        <v>44258</v>
      </c>
      <c r="B5334" t="s">
        <v>119</v>
      </c>
      <c r="C5334" t="s">
        <v>3969</v>
      </c>
      <c r="D5334">
        <v>53.99</v>
      </c>
    </row>
    <row r="5335" spans="1:4" x14ac:dyDescent="0.25">
      <c r="C5335" t="s">
        <v>3970</v>
      </c>
    </row>
    <row r="5336" spans="1:4" x14ac:dyDescent="0.25">
      <c r="A5336" s="1">
        <v>44258</v>
      </c>
      <c r="B5336" t="s">
        <v>119</v>
      </c>
      <c r="C5336" t="s">
        <v>3971</v>
      </c>
      <c r="D5336">
        <v>43.46</v>
      </c>
    </row>
    <row r="5337" spans="1:4" x14ac:dyDescent="0.25">
      <c r="A5337" s="1">
        <v>44258</v>
      </c>
      <c r="B5337" t="s">
        <v>186</v>
      </c>
      <c r="C5337" t="s">
        <v>3972</v>
      </c>
      <c r="D5337" s="2">
        <v>2000</v>
      </c>
    </row>
    <row r="5338" spans="1:4" x14ac:dyDescent="0.25">
      <c r="C5338" t="s">
        <v>3973</v>
      </c>
    </row>
    <row r="5339" spans="1:4" x14ac:dyDescent="0.25">
      <c r="C5339" t="s">
        <v>3974</v>
      </c>
    </row>
    <row r="5340" spans="1:4" x14ac:dyDescent="0.25">
      <c r="A5340" s="1">
        <v>44258</v>
      </c>
      <c r="B5340" t="s">
        <v>121</v>
      </c>
      <c r="C5340" t="s">
        <v>3975</v>
      </c>
      <c r="D5340">
        <v>73.94</v>
      </c>
    </row>
    <row r="5341" spans="1:4" x14ac:dyDescent="0.25">
      <c r="C5341" t="s">
        <v>3976</v>
      </c>
    </row>
    <row r="5342" spans="1:4" x14ac:dyDescent="0.25">
      <c r="C5342" t="s">
        <v>3977</v>
      </c>
    </row>
    <row r="5343" spans="1:4" x14ac:dyDescent="0.25">
      <c r="A5343" s="1">
        <v>44258</v>
      </c>
      <c r="B5343" t="s">
        <v>3978</v>
      </c>
      <c r="C5343" t="s">
        <v>3979</v>
      </c>
      <c r="D5343">
        <v>90</v>
      </c>
    </row>
    <row r="5344" spans="1:4" x14ac:dyDescent="0.25">
      <c r="C5344" t="s">
        <v>3980</v>
      </c>
    </row>
    <row r="5345" spans="1:4" x14ac:dyDescent="0.25">
      <c r="C5345" t="s">
        <v>3981</v>
      </c>
    </row>
    <row r="5346" spans="1:4" x14ac:dyDescent="0.25">
      <c r="A5346" s="1">
        <v>44258</v>
      </c>
      <c r="B5346" t="s">
        <v>529</v>
      </c>
      <c r="C5346" t="s">
        <v>3982</v>
      </c>
      <c r="D5346" s="2">
        <v>2265</v>
      </c>
    </row>
    <row r="5347" spans="1:4" x14ac:dyDescent="0.25">
      <c r="C5347" t="s">
        <v>1110</v>
      </c>
    </row>
    <row r="5348" spans="1:4" x14ac:dyDescent="0.25">
      <c r="A5348" s="1">
        <v>44258</v>
      </c>
      <c r="B5348" t="s">
        <v>1114</v>
      </c>
      <c r="C5348" t="s">
        <v>1115</v>
      </c>
      <c r="D5348" s="2">
        <v>1000</v>
      </c>
    </row>
    <row r="5349" spans="1:4" x14ac:dyDescent="0.25">
      <c r="A5349" s="1">
        <v>44258</v>
      </c>
      <c r="B5349" t="s">
        <v>199</v>
      </c>
      <c r="C5349" t="s">
        <v>3983</v>
      </c>
      <c r="D5349">
        <v>350</v>
      </c>
    </row>
    <row r="5350" spans="1:4" x14ac:dyDescent="0.25">
      <c r="C5350" t="s">
        <v>3984</v>
      </c>
    </row>
    <row r="5351" spans="1:4" x14ac:dyDescent="0.25">
      <c r="A5351" s="1">
        <v>44258</v>
      </c>
      <c r="B5351" t="s">
        <v>740</v>
      </c>
      <c r="C5351" t="s">
        <v>3231</v>
      </c>
      <c r="D5351">
        <v>80</v>
      </c>
    </row>
    <row r="5352" spans="1:4" x14ac:dyDescent="0.25">
      <c r="A5352" s="1">
        <v>44258</v>
      </c>
      <c r="B5352" t="s">
        <v>740</v>
      </c>
      <c r="C5352" t="s">
        <v>3231</v>
      </c>
      <c r="D5352">
        <v>10</v>
      </c>
    </row>
    <row r="5353" spans="1:4" x14ac:dyDescent="0.25">
      <c r="A5353" s="1">
        <v>44258</v>
      </c>
      <c r="B5353" t="s">
        <v>740</v>
      </c>
      <c r="C5353" t="s">
        <v>3231</v>
      </c>
      <c r="D5353">
        <v>384</v>
      </c>
    </row>
    <row r="5354" spans="1:4" x14ac:dyDescent="0.25">
      <c r="A5354" s="1">
        <v>44258</v>
      </c>
      <c r="B5354" t="s">
        <v>740</v>
      </c>
      <c r="C5354" t="s">
        <v>741</v>
      </c>
      <c r="D5354" s="2">
        <v>1815</v>
      </c>
    </row>
    <row r="5355" spans="1:4" x14ac:dyDescent="0.25">
      <c r="A5355" s="1">
        <v>44258</v>
      </c>
      <c r="B5355" t="s">
        <v>740</v>
      </c>
      <c r="C5355" t="s">
        <v>741</v>
      </c>
      <c r="D5355" s="2">
        <v>3030</v>
      </c>
    </row>
    <row r="5356" spans="1:4" x14ac:dyDescent="0.25">
      <c r="A5356" s="1">
        <v>44258</v>
      </c>
      <c r="B5356" t="s">
        <v>740</v>
      </c>
      <c r="C5356" t="s">
        <v>741</v>
      </c>
      <c r="D5356">
        <v>720</v>
      </c>
    </row>
    <row r="5357" spans="1:4" x14ac:dyDescent="0.25">
      <c r="A5357" s="1">
        <v>44258</v>
      </c>
      <c r="B5357" t="s">
        <v>2947</v>
      </c>
      <c r="C5357" t="s">
        <v>3985</v>
      </c>
      <c r="D5357">
        <v>500</v>
      </c>
    </row>
    <row r="5358" spans="1:4" x14ac:dyDescent="0.25">
      <c r="A5358" s="1">
        <v>44258</v>
      </c>
      <c r="B5358" t="s">
        <v>3986</v>
      </c>
      <c r="C5358" t="s">
        <v>280</v>
      </c>
      <c r="D5358">
        <v>73.819999999999993</v>
      </c>
    </row>
    <row r="5359" spans="1:4" x14ac:dyDescent="0.25">
      <c r="A5359" s="1">
        <v>44258</v>
      </c>
      <c r="B5359" t="s">
        <v>1547</v>
      </c>
      <c r="C5359" t="s">
        <v>3987</v>
      </c>
      <c r="D5359">
        <v>500</v>
      </c>
    </row>
    <row r="5360" spans="1:4" x14ac:dyDescent="0.25">
      <c r="A5360" s="1">
        <v>44258</v>
      </c>
      <c r="B5360" t="s">
        <v>531</v>
      </c>
      <c r="C5360" t="s">
        <v>3988</v>
      </c>
      <c r="D5360" s="2">
        <v>143257.56</v>
      </c>
    </row>
    <row r="5361" spans="1:4" x14ac:dyDescent="0.25">
      <c r="A5361" s="1">
        <v>44258</v>
      </c>
      <c r="B5361" t="s">
        <v>125</v>
      </c>
      <c r="C5361" t="s">
        <v>555</v>
      </c>
      <c r="D5361" s="2">
        <v>5500.8</v>
      </c>
    </row>
    <row r="5362" spans="1:4" x14ac:dyDescent="0.25">
      <c r="C5362" t="s">
        <v>556</v>
      </c>
    </row>
    <row r="5363" spans="1:4" x14ac:dyDescent="0.25">
      <c r="C5363" t="s">
        <v>557</v>
      </c>
    </row>
    <row r="5364" spans="1:4" x14ac:dyDescent="0.25">
      <c r="C5364" t="s">
        <v>558</v>
      </c>
    </row>
    <row r="5365" spans="1:4" x14ac:dyDescent="0.25">
      <c r="C5365" t="s">
        <v>559</v>
      </c>
    </row>
    <row r="5366" spans="1:4" x14ac:dyDescent="0.25">
      <c r="C5366" t="s">
        <v>560</v>
      </c>
    </row>
    <row r="5367" spans="1:4" x14ac:dyDescent="0.25">
      <c r="C5367" t="s">
        <v>561</v>
      </c>
    </row>
    <row r="5368" spans="1:4" x14ac:dyDescent="0.25">
      <c r="C5368" t="s">
        <v>1228</v>
      </c>
    </row>
    <row r="5369" spans="1:4" x14ac:dyDescent="0.25">
      <c r="C5369" t="s">
        <v>563</v>
      </c>
    </row>
    <row r="5370" spans="1:4" x14ac:dyDescent="0.25">
      <c r="C5370" t="s">
        <v>564</v>
      </c>
    </row>
    <row r="5371" spans="1:4" x14ac:dyDescent="0.25">
      <c r="C5371" t="s">
        <v>565</v>
      </c>
    </row>
    <row r="5372" spans="1:4" x14ac:dyDescent="0.25">
      <c r="A5372" s="1">
        <v>44258</v>
      </c>
      <c r="B5372" t="s">
        <v>125</v>
      </c>
      <c r="C5372" t="s">
        <v>3989</v>
      </c>
      <c r="D5372" s="2">
        <v>1033.43</v>
      </c>
    </row>
    <row r="5373" spans="1:4" x14ac:dyDescent="0.25">
      <c r="C5373" t="s">
        <v>929</v>
      </c>
    </row>
    <row r="5374" spans="1:4" x14ac:dyDescent="0.25">
      <c r="C5374" t="s">
        <v>930</v>
      </c>
    </row>
    <row r="5375" spans="1:4" x14ac:dyDescent="0.25">
      <c r="C5375" t="s">
        <v>931</v>
      </c>
    </row>
    <row r="5376" spans="1:4" x14ac:dyDescent="0.25">
      <c r="A5376" s="1">
        <v>44258</v>
      </c>
      <c r="B5376" t="s">
        <v>3990</v>
      </c>
      <c r="C5376" t="s">
        <v>3991</v>
      </c>
      <c r="D5376">
        <v>207</v>
      </c>
    </row>
    <row r="5377" spans="1:4" x14ac:dyDescent="0.25">
      <c r="C5377" t="s">
        <v>3992</v>
      </c>
    </row>
    <row r="5378" spans="1:4" x14ac:dyDescent="0.25">
      <c r="A5378" s="1">
        <v>44258</v>
      </c>
      <c r="B5378" t="s">
        <v>31</v>
      </c>
      <c r="C5378" t="s">
        <v>3993</v>
      </c>
      <c r="D5378">
        <v>708.94</v>
      </c>
    </row>
    <row r="5379" spans="1:4" x14ac:dyDescent="0.25">
      <c r="C5379" t="s">
        <v>3994</v>
      </c>
    </row>
    <row r="5380" spans="1:4" x14ac:dyDescent="0.25">
      <c r="A5380" s="1">
        <v>44258</v>
      </c>
      <c r="B5380" t="s">
        <v>3995</v>
      </c>
      <c r="C5380" t="s">
        <v>3996</v>
      </c>
      <c r="D5380" s="2">
        <v>1182.07</v>
      </c>
    </row>
    <row r="5381" spans="1:4" x14ac:dyDescent="0.25">
      <c r="C5381" t="s">
        <v>3997</v>
      </c>
    </row>
    <row r="5382" spans="1:4" x14ac:dyDescent="0.25">
      <c r="C5382" t="s">
        <v>3998</v>
      </c>
    </row>
    <row r="5383" spans="1:4" x14ac:dyDescent="0.25">
      <c r="A5383" s="1">
        <v>44258</v>
      </c>
      <c r="B5383" t="s">
        <v>33</v>
      </c>
      <c r="C5383" t="s">
        <v>1551</v>
      </c>
      <c r="D5383">
        <v>110</v>
      </c>
    </row>
    <row r="5384" spans="1:4" x14ac:dyDescent="0.25">
      <c r="C5384" t="s">
        <v>1552</v>
      </c>
    </row>
    <row r="5385" spans="1:4" x14ac:dyDescent="0.25">
      <c r="A5385" s="1">
        <v>44258</v>
      </c>
      <c r="B5385" t="s">
        <v>33</v>
      </c>
      <c r="C5385" t="s">
        <v>1551</v>
      </c>
      <c r="D5385" s="2">
        <v>1092</v>
      </c>
    </row>
    <row r="5386" spans="1:4" x14ac:dyDescent="0.25">
      <c r="C5386" t="s">
        <v>1552</v>
      </c>
    </row>
    <row r="5387" spans="1:4" x14ac:dyDescent="0.25">
      <c r="A5387" s="1">
        <v>44258</v>
      </c>
      <c r="B5387" t="s">
        <v>33</v>
      </c>
      <c r="C5387" t="s">
        <v>3999</v>
      </c>
      <c r="D5387">
        <v>50</v>
      </c>
    </row>
    <row r="5388" spans="1:4" x14ac:dyDescent="0.25">
      <c r="C5388" t="s">
        <v>4000</v>
      </c>
    </row>
    <row r="5389" spans="1:4" x14ac:dyDescent="0.25">
      <c r="C5389" t="s">
        <v>4001</v>
      </c>
    </row>
    <row r="5390" spans="1:4" x14ac:dyDescent="0.25">
      <c r="A5390" s="1">
        <v>44258</v>
      </c>
      <c r="B5390" t="s">
        <v>33</v>
      </c>
      <c r="C5390" t="s">
        <v>4002</v>
      </c>
      <c r="D5390">
        <v>100</v>
      </c>
    </row>
    <row r="5391" spans="1:4" x14ac:dyDescent="0.25">
      <c r="C5391" t="s">
        <v>4003</v>
      </c>
    </row>
    <row r="5392" spans="1:4" x14ac:dyDescent="0.25">
      <c r="C5392" t="s">
        <v>4004</v>
      </c>
    </row>
    <row r="5393" spans="1:4" x14ac:dyDescent="0.25">
      <c r="C5393" t="s">
        <v>4005</v>
      </c>
    </row>
    <row r="5394" spans="1:4" x14ac:dyDescent="0.25">
      <c r="C5394" s="3">
        <v>44215</v>
      </c>
    </row>
    <row r="5395" spans="1:4" x14ac:dyDescent="0.25">
      <c r="A5395" s="1">
        <v>44258</v>
      </c>
      <c r="B5395" t="s">
        <v>386</v>
      </c>
      <c r="C5395" t="s">
        <v>4006</v>
      </c>
      <c r="D5395">
        <v>600</v>
      </c>
    </row>
    <row r="5396" spans="1:4" x14ac:dyDescent="0.25">
      <c r="A5396" s="1">
        <v>44258</v>
      </c>
      <c r="B5396" t="s">
        <v>396</v>
      </c>
      <c r="C5396" t="s">
        <v>4007</v>
      </c>
      <c r="D5396" s="2">
        <v>1686.89</v>
      </c>
    </row>
    <row r="5397" spans="1:4" x14ac:dyDescent="0.25">
      <c r="C5397" t="s">
        <v>4008</v>
      </c>
    </row>
    <row r="5398" spans="1:4" x14ac:dyDescent="0.25">
      <c r="A5398" s="1">
        <v>44258</v>
      </c>
      <c r="B5398" t="s">
        <v>1758</v>
      </c>
      <c r="C5398" t="s">
        <v>4009</v>
      </c>
      <c r="D5398">
        <v>560</v>
      </c>
    </row>
    <row r="5399" spans="1:4" x14ac:dyDescent="0.25">
      <c r="A5399" s="1">
        <v>44258</v>
      </c>
      <c r="B5399" t="s">
        <v>4010</v>
      </c>
      <c r="C5399" t="s">
        <v>4011</v>
      </c>
      <c r="D5399">
        <v>927.5</v>
      </c>
    </row>
    <row r="5400" spans="1:4" x14ac:dyDescent="0.25">
      <c r="C5400" t="s">
        <v>4012</v>
      </c>
    </row>
    <row r="5401" spans="1:4" x14ac:dyDescent="0.25">
      <c r="C5401" t="s">
        <v>4013</v>
      </c>
    </row>
    <row r="5402" spans="1:4" x14ac:dyDescent="0.25">
      <c r="A5402" s="1">
        <v>44258</v>
      </c>
      <c r="B5402" t="s">
        <v>146</v>
      </c>
      <c r="C5402" t="s">
        <v>232</v>
      </c>
      <c r="D5402">
        <v>460.78</v>
      </c>
    </row>
    <row r="5403" spans="1:4" x14ac:dyDescent="0.25">
      <c r="C5403" t="s">
        <v>4014</v>
      </c>
    </row>
    <row r="5404" spans="1:4" x14ac:dyDescent="0.25">
      <c r="A5404" s="1">
        <v>44258</v>
      </c>
      <c r="B5404" t="s">
        <v>146</v>
      </c>
      <c r="C5404" t="s">
        <v>4015</v>
      </c>
      <c r="D5404">
        <v>29.74</v>
      </c>
    </row>
    <row r="5405" spans="1:4" x14ac:dyDescent="0.25">
      <c r="C5405" t="s">
        <v>4014</v>
      </c>
    </row>
    <row r="5406" spans="1:4" x14ac:dyDescent="0.25">
      <c r="A5406" s="1">
        <v>44258</v>
      </c>
      <c r="B5406" t="s">
        <v>146</v>
      </c>
      <c r="C5406" t="s">
        <v>231</v>
      </c>
      <c r="D5406">
        <v>890</v>
      </c>
    </row>
    <row r="5407" spans="1:4" x14ac:dyDescent="0.25">
      <c r="C5407" t="s">
        <v>4016</v>
      </c>
    </row>
    <row r="5408" spans="1:4" x14ac:dyDescent="0.25">
      <c r="A5408" s="1">
        <v>44258</v>
      </c>
      <c r="B5408" t="s">
        <v>53</v>
      </c>
      <c r="C5408" t="s">
        <v>54</v>
      </c>
      <c r="D5408">
        <v>43.28</v>
      </c>
    </row>
    <row r="5409" spans="1:4" x14ac:dyDescent="0.25">
      <c r="C5409" t="s">
        <v>4017</v>
      </c>
    </row>
    <row r="5410" spans="1:4" x14ac:dyDescent="0.25">
      <c r="A5410" s="1">
        <v>44258</v>
      </c>
      <c r="B5410" t="s">
        <v>985</v>
      </c>
      <c r="C5410" t="s">
        <v>2862</v>
      </c>
      <c r="D5410">
        <v>244.9</v>
      </c>
    </row>
    <row r="5411" spans="1:4" x14ac:dyDescent="0.25">
      <c r="A5411" s="1">
        <v>44258</v>
      </c>
      <c r="B5411" t="s">
        <v>3566</v>
      </c>
      <c r="C5411" t="s">
        <v>312</v>
      </c>
      <c r="D5411">
        <v>600</v>
      </c>
    </row>
    <row r="5412" spans="1:4" x14ac:dyDescent="0.25">
      <c r="C5412" t="s">
        <v>4018</v>
      </c>
    </row>
    <row r="5413" spans="1:4" x14ac:dyDescent="0.25">
      <c r="A5413" s="1">
        <v>44258</v>
      </c>
      <c r="B5413" t="s">
        <v>986</v>
      </c>
      <c r="C5413" t="s">
        <v>4019</v>
      </c>
      <c r="D5413">
        <v>61.45</v>
      </c>
    </row>
    <row r="5414" spans="1:4" x14ac:dyDescent="0.25">
      <c r="A5414" s="1">
        <v>44258</v>
      </c>
      <c r="B5414" t="s">
        <v>2427</v>
      </c>
      <c r="C5414" t="s">
        <v>47</v>
      </c>
      <c r="D5414">
        <v>75.48</v>
      </c>
    </row>
    <row r="5415" spans="1:4" x14ac:dyDescent="0.25">
      <c r="A5415" s="1">
        <v>44258</v>
      </c>
      <c r="B5415" t="s">
        <v>4020</v>
      </c>
      <c r="C5415" t="s">
        <v>4021</v>
      </c>
      <c r="D5415">
        <v>195.75</v>
      </c>
    </row>
    <row r="5416" spans="1:4" x14ac:dyDescent="0.25">
      <c r="C5416" t="s">
        <v>4022</v>
      </c>
    </row>
    <row r="5417" spans="1:4" x14ac:dyDescent="0.25">
      <c r="A5417" s="1">
        <v>44258</v>
      </c>
      <c r="B5417" t="s">
        <v>1787</v>
      </c>
      <c r="C5417" t="s">
        <v>2429</v>
      </c>
      <c r="D5417">
        <v>88.99</v>
      </c>
    </row>
    <row r="5418" spans="1:4" x14ac:dyDescent="0.25">
      <c r="A5418" s="1">
        <v>44258</v>
      </c>
      <c r="B5418" t="s">
        <v>1266</v>
      </c>
      <c r="C5418" t="s">
        <v>4023</v>
      </c>
      <c r="D5418" s="2">
        <v>1719.6</v>
      </c>
    </row>
    <row r="5419" spans="1:4" x14ac:dyDescent="0.25">
      <c r="C5419" t="s">
        <v>4024</v>
      </c>
    </row>
    <row r="5420" spans="1:4" x14ac:dyDescent="0.25">
      <c r="C5420" t="s">
        <v>4025</v>
      </c>
    </row>
    <row r="5421" spans="1:4" x14ac:dyDescent="0.25">
      <c r="C5421">
        <v>180902</v>
      </c>
    </row>
    <row r="5422" spans="1:4" x14ac:dyDescent="0.25">
      <c r="A5422" s="1">
        <v>44258</v>
      </c>
      <c r="B5422" t="s">
        <v>416</v>
      </c>
      <c r="C5422" t="s">
        <v>4026</v>
      </c>
      <c r="D5422">
        <v>213</v>
      </c>
    </row>
    <row r="5423" spans="1:4" x14ac:dyDescent="0.25">
      <c r="A5423" s="1">
        <v>44258</v>
      </c>
      <c r="B5423" t="s">
        <v>1004</v>
      </c>
      <c r="C5423" t="s">
        <v>4027</v>
      </c>
      <c r="D5423">
        <v>414</v>
      </c>
    </row>
    <row r="5424" spans="1:4" x14ac:dyDescent="0.25">
      <c r="C5424" t="s">
        <v>4028</v>
      </c>
    </row>
    <row r="5425" spans="1:4" x14ac:dyDescent="0.25">
      <c r="A5425" s="1">
        <v>44258</v>
      </c>
      <c r="B5425" t="s">
        <v>69</v>
      </c>
      <c r="C5425" t="s">
        <v>70</v>
      </c>
      <c r="D5425" s="2">
        <v>1876.98</v>
      </c>
    </row>
    <row r="5426" spans="1:4" x14ac:dyDescent="0.25">
      <c r="A5426" s="1">
        <v>44258</v>
      </c>
      <c r="B5426" t="s">
        <v>1278</v>
      </c>
      <c r="C5426" t="s">
        <v>4029</v>
      </c>
      <c r="D5426">
        <v>87</v>
      </c>
    </row>
    <row r="5427" spans="1:4" x14ac:dyDescent="0.25">
      <c r="A5427" s="1">
        <v>44258</v>
      </c>
      <c r="B5427" t="s">
        <v>1278</v>
      </c>
      <c r="C5427" t="s">
        <v>1948</v>
      </c>
      <c r="D5427">
        <v>80</v>
      </c>
    </row>
    <row r="5428" spans="1:4" x14ac:dyDescent="0.25">
      <c r="A5428" s="1">
        <v>44258</v>
      </c>
      <c r="B5428" t="s">
        <v>1278</v>
      </c>
      <c r="C5428" t="s">
        <v>1948</v>
      </c>
      <c r="D5428">
        <v>105.5</v>
      </c>
    </row>
    <row r="5429" spans="1:4" x14ac:dyDescent="0.25">
      <c r="A5429" s="1">
        <v>44258</v>
      </c>
      <c r="B5429" t="s">
        <v>4030</v>
      </c>
      <c r="C5429" t="s">
        <v>4031</v>
      </c>
      <c r="D5429">
        <v>400</v>
      </c>
    </row>
    <row r="5430" spans="1:4" x14ac:dyDescent="0.25">
      <c r="A5430" s="1">
        <v>44258</v>
      </c>
      <c r="B5430" t="s">
        <v>254</v>
      </c>
      <c r="C5430" t="s">
        <v>219</v>
      </c>
      <c r="D5430" s="2">
        <v>1357.68</v>
      </c>
    </row>
    <row r="5431" spans="1:4" x14ac:dyDescent="0.25">
      <c r="A5431" s="1">
        <v>44258</v>
      </c>
      <c r="B5431" t="s">
        <v>254</v>
      </c>
      <c r="C5431" t="s">
        <v>219</v>
      </c>
      <c r="D5431">
        <v>59.92</v>
      </c>
    </row>
    <row r="5432" spans="1:4" x14ac:dyDescent="0.25">
      <c r="A5432" s="1">
        <v>44258</v>
      </c>
      <c r="B5432" t="s">
        <v>4032</v>
      </c>
      <c r="C5432" t="s">
        <v>4033</v>
      </c>
      <c r="D5432">
        <v>116.85</v>
      </c>
    </row>
    <row r="5433" spans="1:4" x14ac:dyDescent="0.25">
      <c r="C5433" t="s">
        <v>4034</v>
      </c>
    </row>
    <row r="5434" spans="1:4" x14ac:dyDescent="0.25">
      <c r="A5434" s="1">
        <v>44258</v>
      </c>
      <c r="B5434" t="s">
        <v>1009</v>
      </c>
      <c r="C5434" t="s">
        <v>47</v>
      </c>
      <c r="D5434">
        <v>265.72000000000003</v>
      </c>
    </row>
    <row r="5435" spans="1:4" x14ac:dyDescent="0.25">
      <c r="A5435" s="1">
        <v>44258</v>
      </c>
      <c r="B5435" t="s">
        <v>2114</v>
      </c>
      <c r="C5435" t="s">
        <v>280</v>
      </c>
      <c r="D5435">
        <v>42.36</v>
      </c>
    </row>
    <row r="5436" spans="1:4" x14ac:dyDescent="0.25">
      <c r="A5436" s="1">
        <v>44258</v>
      </c>
      <c r="B5436" t="s">
        <v>71</v>
      </c>
      <c r="C5436" t="s">
        <v>320</v>
      </c>
      <c r="D5436">
        <v>407.9</v>
      </c>
    </row>
    <row r="5437" spans="1:4" x14ac:dyDescent="0.25">
      <c r="A5437" s="1">
        <v>44258</v>
      </c>
      <c r="B5437" t="s">
        <v>536</v>
      </c>
      <c r="C5437" t="s">
        <v>4035</v>
      </c>
      <c r="D5437" s="2">
        <v>3678.75</v>
      </c>
    </row>
    <row r="5438" spans="1:4" x14ac:dyDescent="0.25">
      <c r="C5438" t="s">
        <v>4036</v>
      </c>
    </row>
    <row r="5439" spans="1:4" x14ac:dyDescent="0.25">
      <c r="A5439" s="1">
        <v>44258</v>
      </c>
      <c r="B5439" t="s">
        <v>536</v>
      </c>
      <c r="C5439" t="s">
        <v>4037</v>
      </c>
      <c r="D5439" s="2">
        <v>2583.75</v>
      </c>
    </row>
    <row r="5440" spans="1:4" x14ac:dyDescent="0.25">
      <c r="C5440" t="s">
        <v>4036</v>
      </c>
    </row>
    <row r="5441" spans="1:4" x14ac:dyDescent="0.25">
      <c r="A5441" s="1">
        <v>44258</v>
      </c>
      <c r="B5441" t="s">
        <v>4038</v>
      </c>
      <c r="C5441" t="s">
        <v>4039</v>
      </c>
      <c r="D5441">
        <v>350</v>
      </c>
    </row>
    <row r="5442" spans="1:4" x14ac:dyDescent="0.25">
      <c r="C5442" t="s">
        <v>3984</v>
      </c>
    </row>
    <row r="5443" spans="1:4" x14ac:dyDescent="0.25">
      <c r="A5443" s="1">
        <v>44258</v>
      </c>
      <c r="B5443" t="s">
        <v>1821</v>
      </c>
      <c r="C5443" t="s">
        <v>321</v>
      </c>
      <c r="D5443">
        <v>234.35</v>
      </c>
    </row>
    <row r="5444" spans="1:4" x14ac:dyDescent="0.25">
      <c r="A5444" s="1">
        <v>44258</v>
      </c>
      <c r="B5444" t="s">
        <v>4040</v>
      </c>
      <c r="C5444" t="s">
        <v>4041</v>
      </c>
      <c r="D5444" s="2">
        <v>6200</v>
      </c>
    </row>
    <row r="5445" spans="1:4" x14ac:dyDescent="0.25">
      <c r="C5445" t="s">
        <v>3062</v>
      </c>
    </row>
    <row r="5446" spans="1:4" x14ac:dyDescent="0.25">
      <c r="A5446" s="1">
        <v>44258</v>
      </c>
      <c r="B5446" t="s">
        <v>441</v>
      </c>
      <c r="C5446" t="s">
        <v>4042</v>
      </c>
      <c r="D5446" s="2">
        <v>1462</v>
      </c>
    </row>
    <row r="5447" spans="1:4" x14ac:dyDescent="0.25">
      <c r="A5447" s="1">
        <v>44258</v>
      </c>
      <c r="B5447" t="s">
        <v>79</v>
      </c>
      <c r="C5447" t="s">
        <v>4043</v>
      </c>
      <c r="D5447">
        <v>210</v>
      </c>
    </row>
    <row r="5448" spans="1:4" x14ac:dyDescent="0.25">
      <c r="C5448" t="s">
        <v>4044</v>
      </c>
    </row>
    <row r="5449" spans="1:4" x14ac:dyDescent="0.25">
      <c r="C5449" t="s">
        <v>3066</v>
      </c>
    </row>
    <row r="5450" spans="1:4" x14ac:dyDescent="0.25">
      <c r="A5450" s="1">
        <v>44258</v>
      </c>
      <c r="B5450" t="s">
        <v>79</v>
      </c>
      <c r="C5450" t="s">
        <v>4045</v>
      </c>
      <c r="D5450" s="2">
        <v>2887.5</v>
      </c>
    </row>
    <row r="5451" spans="1:4" x14ac:dyDescent="0.25">
      <c r="C5451" t="s">
        <v>4046</v>
      </c>
    </row>
    <row r="5452" spans="1:4" x14ac:dyDescent="0.25">
      <c r="C5452" t="s">
        <v>3007</v>
      </c>
    </row>
    <row r="5453" spans="1:4" x14ac:dyDescent="0.25">
      <c r="A5453" s="1">
        <v>44258</v>
      </c>
      <c r="B5453" t="s">
        <v>4047</v>
      </c>
      <c r="C5453" t="s">
        <v>4048</v>
      </c>
      <c r="D5453">
        <v>123.05</v>
      </c>
    </row>
    <row r="5454" spans="1:4" x14ac:dyDescent="0.25">
      <c r="C5454" t="s">
        <v>4049</v>
      </c>
    </row>
    <row r="5455" spans="1:4" x14ac:dyDescent="0.25">
      <c r="A5455" s="1">
        <v>44258</v>
      </c>
      <c r="B5455" t="s">
        <v>577</v>
      </c>
      <c r="C5455" t="s">
        <v>4050</v>
      </c>
      <c r="D5455" s="2">
        <v>4010</v>
      </c>
    </row>
    <row r="5456" spans="1:4" x14ac:dyDescent="0.25">
      <c r="A5456" s="1">
        <v>44258</v>
      </c>
      <c r="B5456" t="s">
        <v>447</v>
      </c>
      <c r="C5456" t="s">
        <v>4051</v>
      </c>
      <c r="D5456" s="2">
        <v>1821.84</v>
      </c>
    </row>
    <row r="5457" spans="1:4" x14ac:dyDescent="0.25">
      <c r="A5457" s="1">
        <v>44258</v>
      </c>
      <c r="B5457" t="s">
        <v>447</v>
      </c>
      <c r="C5457" t="s">
        <v>4052</v>
      </c>
      <c r="D5457" s="2">
        <v>1049.25</v>
      </c>
    </row>
    <row r="5458" spans="1:4" x14ac:dyDescent="0.25">
      <c r="A5458" s="1">
        <v>44258</v>
      </c>
      <c r="B5458" t="s">
        <v>4053</v>
      </c>
      <c r="C5458" t="s">
        <v>4054</v>
      </c>
      <c r="D5458" s="2">
        <v>1500</v>
      </c>
    </row>
    <row r="5459" spans="1:4" x14ac:dyDescent="0.25">
      <c r="C5459" t="s">
        <v>4055</v>
      </c>
    </row>
    <row r="5460" spans="1:4" x14ac:dyDescent="0.25">
      <c r="C5460" t="s">
        <v>4056</v>
      </c>
    </row>
    <row r="5461" spans="1:4" x14ac:dyDescent="0.25">
      <c r="C5461" t="s">
        <v>4057</v>
      </c>
    </row>
    <row r="5462" spans="1:4" x14ac:dyDescent="0.25">
      <c r="A5462" s="1">
        <v>44258</v>
      </c>
      <c r="B5462" t="s">
        <v>4053</v>
      </c>
      <c r="C5462" t="s">
        <v>4058</v>
      </c>
      <c r="D5462" s="2">
        <v>1250</v>
      </c>
    </row>
    <row r="5463" spans="1:4" x14ac:dyDescent="0.25">
      <c r="C5463" t="s">
        <v>4059</v>
      </c>
    </row>
    <row r="5464" spans="1:4" x14ac:dyDescent="0.25">
      <c r="A5464" s="1">
        <v>44258</v>
      </c>
      <c r="B5464" t="s">
        <v>1185</v>
      </c>
      <c r="C5464" t="s">
        <v>4060</v>
      </c>
      <c r="D5464">
        <v>40</v>
      </c>
    </row>
    <row r="5465" spans="1:4" x14ac:dyDescent="0.25">
      <c r="C5465" t="s">
        <v>4061</v>
      </c>
    </row>
    <row r="5466" spans="1:4" x14ac:dyDescent="0.25">
      <c r="A5466" s="1">
        <v>44258</v>
      </c>
      <c r="B5466" t="s">
        <v>4062</v>
      </c>
      <c r="C5466" t="s">
        <v>4063</v>
      </c>
      <c r="D5466">
        <v>850</v>
      </c>
    </row>
    <row r="5467" spans="1:4" x14ac:dyDescent="0.25">
      <c r="C5467" t="s">
        <v>4064</v>
      </c>
    </row>
    <row r="5468" spans="1:4" x14ac:dyDescent="0.25">
      <c r="C5468" t="s">
        <v>4065</v>
      </c>
    </row>
    <row r="5469" spans="1:4" x14ac:dyDescent="0.25">
      <c r="C5469" t="s">
        <v>4066</v>
      </c>
    </row>
    <row r="5470" spans="1:4" x14ac:dyDescent="0.25">
      <c r="A5470" s="1">
        <v>44258</v>
      </c>
      <c r="B5470" t="s">
        <v>1046</v>
      </c>
      <c r="C5470" t="s">
        <v>4067</v>
      </c>
      <c r="D5470">
        <v>50</v>
      </c>
    </row>
    <row r="5471" spans="1:4" x14ac:dyDescent="0.25">
      <c r="C5471" t="s">
        <v>4068</v>
      </c>
    </row>
    <row r="5472" spans="1:4" x14ac:dyDescent="0.25">
      <c r="C5472" t="s">
        <v>4069</v>
      </c>
    </row>
    <row r="5473" spans="1:4" x14ac:dyDescent="0.25">
      <c r="C5473" t="s">
        <v>4070</v>
      </c>
    </row>
    <row r="5474" spans="1:4" x14ac:dyDescent="0.25">
      <c r="A5474" s="1">
        <v>44258</v>
      </c>
      <c r="B5474" t="s">
        <v>1050</v>
      </c>
      <c r="C5474" t="s">
        <v>1477</v>
      </c>
      <c r="D5474">
        <v>451.23</v>
      </c>
    </row>
    <row r="5475" spans="1:4" x14ac:dyDescent="0.25">
      <c r="A5475" s="1">
        <v>44258</v>
      </c>
      <c r="B5475" t="s">
        <v>99</v>
      </c>
      <c r="C5475" t="s">
        <v>4071</v>
      </c>
      <c r="D5475" s="2">
        <v>1350</v>
      </c>
    </row>
    <row r="5476" spans="1:4" x14ac:dyDescent="0.25">
      <c r="C5476" t="s">
        <v>4072</v>
      </c>
    </row>
    <row r="5477" spans="1:4" x14ac:dyDescent="0.25">
      <c r="A5477" s="1">
        <v>44258</v>
      </c>
      <c r="B5477" t="s">
        <v>102</v>
      </c>
      <c r="C5477" t="s">
        <v>2145</v>
      </c>
      <c r="D5477" s="2">
        <v>1580</v>
      </c>
    </row>
    <row r="5478" spans="1:4" x14ac:dyDescent="0.25">
      <c r="C5478" t="s">
        <v>4073</v>
      </c>
    </row>
    <row r="5479" spans="1:4" x14ac:dyDescent="0.25">
      <c r="C5479" s="1">
        <v>44238</v>
      </c>
    </row>
    <row r="5480" spans="1:4" x14ac:dyDescent="0.25">
      <c r="A5480" s="1">
        <v>44258</v>
      </c>
      <c r="B5480" t="s">
        <v>1318</v>
      </c>
      <c r="C5480" t="s">
        <v>4074</v>
      </c>
      <c r="D5480">
        <v>204</v>
      </c>
    </row>
    <row r="5481" spans="1:4" x14ac:dyDescent="0.25">
      <c r="C5481" t="s">
        <v>4075</v>
      </c>
    </row>
    <row r="5482" spans="1:4" x14ac:dyDescent="0.25">
      <c r="A5482" s="1">
        <v>44258</v>
      </c>
      <c r="B5482" t="s">
        <v>488</v>
      </c>
      <c r="C5482" t="s">
        <v>4076</v>
      </c>
      <c r="D5482">
        <v>235.86</v>
      </c>
    </row>
    <row r="5483" spans="1:4" x14ac:dyDescent="0.25">
      <c r="C5483" t="s">
        <v>1328</v>
      </c>
    </row>
    <row r="5484" spans="1:4" x14ac:dyDescent="0.25">
      <c r="A5484" s="1">
        <v>44258</v>
      </c>
      <c r="B5484" t="s">
        <v>507</v>
      </c>
      <c r="C5484" t="s">
        <v>4077</v>
      </c>
      <c r="D5484">
        <v>500</v>
      </c>
    </row>
    <row r="5485" spans="1:4" x14ac:dyDescent="0.25">
      <c r="A5485" s="1">
        <v>44258</v>
      </c>
      <c r="B5485" t="s">
        <v>113</v>
      </c>
      <c r="C5485" t="s">
        <v>4078</v>
      </c>
      <c r="D5485" s="2">
        <v>10693.62</v>
      </c>
    </row>
    <row r="5486" spans="1:4" x14ac:dyDescent="0.25">
      <c r="A5486" s="1">
        <v>44258</v>
      </c>
      <c r="B5486" t="s">
        <v>113</v>
      </c>
      <c r="C5486" t="s">
        <v>4079</v>
      </c>
      <c r="D5486" s="2">
        <v>10693.62</v>
      </c>
    </row>
    <row r="5487" spans="1:4" x14ac:dyDescent="0.25">
      <c r="A5487" s="1">
        <v>44228</v>
      </c>
      <c r="B5487" t="s">
        <v>316</v>
      </c>
      <c r="C5487" t="s">
        <v>4080</v>
      </c>
      <c r="D5487">
        <v>210.32</v>
      </c>
    </row>
    <row r="5488" spans="1:4" x14ac:dyDescent="0.25">
      <c r="C5488">
        <v>459358845949</v>
      </c>
    </row>
    <row r="5489" spans="1:4" x14ac:dyDescent="0.25">
      <c r="A5489" s="1">
        <v>44228</v>
      </c>
      <c r="B5489" t="s">
        <v>316</v>
      </c>
      <c r="C5489" t="s">
        <v>4081</v>
      </c>
      <c r="D5489">
        <v>500.54</v>
      </c>
    </row>
    <row r="5490" spans="1:4" x14ac:dyDescent="0.25">
      <c r="A5490" s="1">
        <v>44228</v>
      </c>
      <c r="B5490" t="s">
        <v>316</v>
      </c>
      <c r="C5490" t="s">
        <v>4082</v>
      </c>
      <c r="D5490">
        <v>522.29</v>
      </c>
    </row>
    <row r="5491" spans="1:4" x14ac:dyDescent="0.25">
      <c r="C5491">
        <v>434444696375</v>
      </c>
    </row>
    <row r="5492" spans="1:4" x14ac:dyDescent="0.25">
      <c r="A5492" s="1">
        <v>44228</v>
      </c>
      <c r="B5492" t="s">
        <v>316</v>
      </c>
      <c r="C5492" t="s">
        <v>4083</v>
      </c>
      <c r="D5492">
        <v>335.06</v>
      </c>
    </row>
    <row r="5493" spans="1:4" x14ac:dyDescent="0.25">
      <c r="C5493" t="s">
        <v>4084</v>
      </c>
    </row>
    <row r="5494" spans="1:4" x14ac:dyDescent="0.25">
      <c r="C5494" t="s">
        <v>4085</v>
      </c>
    </row>
    <row r="5495" spans="1:4" x14ac:dyDescent="0.25">
      <c r="A5495" s="1">
        <v>44228</v>
      </c>
      <c r="B5495" t="s">
        <v>316</v>
      </c>
      <c r="C5495" t="s">
        <v>4086</v>
      </c>
      <c r="D5495">
        <v>305.86</v>
      </c>
    </row>
    <row r="5496" spans="1:4" x14ac:dyDescent="0.25">
      <c r="C5496" t="s">
        <v>4087</v>
      </c>
    </row>
    <row r="5497" spans="1:4" x14ac:dyDescent="0.25">
      <c r="A5497" s="1">
        <v>44228</v>
      </c>
      <c r="B5497" t="s">
        <v>316</v>
      </c>
      <c r="C5497" t="s">
        <v>4088</v>
      </c>
      <c r="D5497">
        <v>187.1</v>
      </c>
    </row>
    <row r="5498" spans="1:4" x14ac:dyDescent="0.25">
      <c r="C5498" t="s">
        <v>4089</v>
      </c>
    </row>
    <row r="5499" spans="1:4" x14ac:dyDescent="0.25">
      <c r="C5499" t="s">
        <v>4090</v>
      </c>
    </row>
    <row r="5500" spans="1:4" x14ac:dyDescent="0.25">
      <c r="C5500">
        <v>595788866586</v>
      </c>
    </row>
    <row r="5501" spans="1:4" x14ac:dyDescent="0.25">
      <c r="A5501" s="1">
        <v>44228</v>
      </c>
      <c r="B5501" t="s">
        <v>316</v>
      </c>
      <c r="C5501" t="s">
        <v>4091</v>
      </c>
      <c r="D5501">
        <v>221.78</v>
      </c>
    </row>
    <row r="5502" spans="1:4" x14ac:dyDescent="0.25">
      <c r="A5502" s="1">
        <v>44228</v>
      </c>
      <c r="B5502" t="s">
        <v>316</v>
      </c>
      <c r="C5502" t="s">
        <v>47</v>
      </c>
      <c r="D5502">
        <v>25.93</v>
      </c>
    </row>
    <row r="5503" spans="1:4" x14ac:dyDescent="0.25">
      <c r="A5503" s="1">
        <v>44228</v>
      </c>
      <c r="B5503" t="s">
        <v>316</v>
      </c>
      <c r="C5503" t="s">
        <v>2639</v>
      </c>
      <c r="D5503">
        <v>26.51</v>
      </c>
    </row>
    <row r="5504" spans="1:4" x14ac:dyDescent="0.25">
      <c r="A5504" s="1">
        <v>44228</v>
      </c>
      <c r="B5504" t="s">
        <v>316</v>
      </c>
      <c r="C5504" t="s">
        <v>4092</v>
      </c>
      <c r="D5504">
        <v>7.59</v>
      </c>
    </row>
    <row r="5505" spans="1:4" x14ac:dyDescent="0.25">
      <c r="A5505" s="1">
        <v>44228</v>
      </c>
      <c r="B5505" t="s">
        <v>316</v>
      </c>
      <c r="C5505" t="s">
        <v>47</v>
      </c>
      <c r="D5505">
        <v>81.010000000000005</v>
      </c>
    </row>
    <row r="5506" spans="1:4" x14ac:dyDescent="0.25">
      <c r="A5506" s="1">
        <v>44228</v>
      </c>
      <c r="B5506" t="s">
        <v>316</v>
      </c>
      <c r="C5506" t="s">
        <v>4093</v>
      </c>
      <c r="D5506">
        <v>349</v>
      </c>
    </row>
    <row r="5507" spans="1:4" x14ac:dyDescent="0.25">
      <c r="C5507" t="s">
        <v>4094</v>
      </c>
    </row>
    <row r="5508" spans="1:4" x14ac:dyDescent="0.25">
      <c r="C5508" t="s">
        <v>4095</v>
      </c>
    </row>
    <row r="5509" spans="1:4" x14ac:dyDescent="0.25">
      <c r="A5509" s="1">
        <v>44228</v>
      </c>
      <c r="B5509" t="s">
        <v>316</v>
      </c>
      <c r="C5509" t="s">
        <v>4096</v>
      </c>
      <c r="D5509">
        <v>387.61</v>
      </c>
    </row>
    <row r="5510" spans="1:4" x14ac:dyDescent="0.25">
      <c r="C5510" t="s">
        <v>4097</v>
      </c>
    </row>
    <row r="5511" spans="1:4" x14ac:dyDescent="0.25">
      <c r="A5511" s="1">
        <v>44228</v>
      </c>
      <c r="B5511" t="s">
        <v>316</v>
      </c>
      <c r="C5511" t="s">
        <v>4098</v>
      </c>
      <c r="D5511">
        <v>36.44</v>
      </c>
    </row>
    <row r="5512" spans="1:4" x14ac:dyDescent="0.25">
      <c r="A5512" s="1">
        <v>44228</v>
      </c>
      <c r="B5512" t="s">
        <v>316</v>
      </c>
      <c r="C5512" t="s">
        <v>4099</v>
      </c>
      <c r="D5512">
        <v>141.46</v>
      </c>
    </row>
    <row r="5513" spans="1:4" x14ac:dyDescent="0.25">
      <c r="A5513" s="1">
        <v>44228</v>
      </c>
      <c r="B5513" t="s">
        <v>316</v>
      </c>
      <c r="C5513" t="s">
        <v>2532</v>
      </c>
      <c r="D5513">
        <v>124.78</v>
      </c>
    </row>
    <row r="5514" spans="1:4" x14ac:dyDescent="0.25">
      <c r="A5514" s="1">
        <v>44228</v>
      </c>
      <c r="B5514" t="s">
        <v>316</v>
      </c>
      <c r="C5514" t="s">
        <v>4100</v>
      </c>
      <c r="D5514">
        <v>198.63</v>
      </c>
    </row>
    <row r="5515" spans="1:4" x14ac:dyDescent="0.25">
      <c r="A5515" s="1">
        <v>44228</v>
      </c>
      <c r="B5515" t="s">
        <v>316</v>
      </c>
      <c r="C5515" t="s">
        <v>2844</v>
      </c>
      <c r="D5515">
        <v>26.82</v>
      </c>
    </row>
    <row r="5516" spans="1:4" x14ac:dyDescent="0.25">
      <c r="A5516" s="1">
        <v>44228</v>
      </c>
      <c r="B5516" t="s">
        <v>316</v>
      </c>
      <c r="C5516" t="s">
        <v>4101</v>
      </c>
      <c r="D5516">
        <v>208.79</v>
      </c>
    </row>
    <row r="5517" spans="1:4" x14ac:dyDescent="0.25">
      <c r="C5517" t="s">
        <v>219</v>
      </c>
    </row>
    <row r="5518" spans="1:4" x14ac:dyDescent="0.25">
      <c r="A5518" s="1">
        <v>44228</v>
      </c>
      <c r="B5518" t="s">
        <v>316</v>
      </c>
      <c r="C5518" t="s">
        <v>4102</v>
      </c>
      <c r="D5518">
        <v>170.27</v>
      </c>
    </row>
    <row r="5519" spans="1:4" x14ac:dyDescent="0.25">
      <c r="C5519" t="s">
        <v>4103</v>
      </c>
    </row>
    <row r="5520" spans="1:4" x14ac:dyDescent="0.25">
      <c r="A5520" s="1">
        <v>44228</v>
      </c>
      <c r="B5520" t="s">
        <v>316</v>
      </c>
      <c r="C5520" t="s">
        <v>4104</v>
      </c>
      <c r="D5520" s="2">
        <v>1022.3</v>
      </c>
    </row>
    <row r="5521" spans="1:4" x14ac:dyDescent="0.25">
      <c r="C5521" t="s">
        <v>4105</v>
      </c>
    </row>
    <row r="5522" spans="1:4" x14ac:dyDescent="0.25">
      <c r="C5522" t="s">
        <v>4106</v>
      </c>
    </row>
    <row r="5523" spans="1:4" x14ac:dyDescent="0.25">
      <c r="C5523">
        <v>435387934354</v>
      </c>
    </row>
    <row r="5524" spans="1:4" x14ac:dyDescent="0.25">
      <c r="A5524" s="1">
        <v>44228</v>
      </c>
      <c r="B5524" t="s">
        <v>316</v>
      </c>
      <c r="C5524" t="s">
        <v>4107</v>
      </c>
      <c r="D5524">
        <v>65.88</v>
      </c>
    </row>
    <row r="5525" spans="1:4" x14ac:dyDescent="0.25">
      <c r="C5525" t="s">
        <v>4108</v>
      </c>
    </row>
    <row r="5526" spans="1:4" x14ac:dyDescent="0.25">
      <c r="C5526" t="s">
        <v>4109</v>
      </c>
    </row>
    <row r="5527" spans="1:4" x14ac:dyDescent="0.25">
      <c r="C5527" t="s">
        <v>3744</v>
      </c>
    </row>
    <row r="5528" spans="1:4" x14ac:dyDescent="0.25">
      <c r="A5528" s="1">
        <v>44228</v>
      </c>
      <c r="B5528" t="s">
        <v>316</v>
      </c>
      <c r="C5528" t="s">
        <v>4110</v>
      </c>
      <c r="D5528">
        <v>269.25</v>
      </c>
    </row>
    <row r="5529" spans="1:4" x14ac:dyDescent="0.25">
      <c r="C5529" t="s">
        <v>4111</v>
      </c>
    </row>
    <row r="5530" spans="1:4" x14ac:dyDescent="0.25">
      <c r="C5530" t="s">
        <v>4112</v>
      </c>
    </row>
    <row r="5531" spans="1:4" x14ac:dyDescent="0.25">
      <c r="C5531" t="s">
        <v>4113</v>
      </c>
    </row>
    <row r="5532" spans="1:4" x14ac:dyDescent="0.25">
      <c r="A5532" s="1">
        <v>44228</v>
      </c>
      <c r="B5532" t="s">
        <v>316</v>
      </c>
      <c r="C5532" t="s">
        <v>320</v>
      </c>
      <c r="D5532">
        <v>178.31</v>
      </c>
    </row>
    <row r="5533" spans="1:4" x14ac:dyDescent="0.25">
      <c r="C5533" t="s">
        <v>4114</v>
      </c>
    </row>
    <row r="5534" spans="1:4" x14ac:dyDescent="0.25">
      <c r="A5534" s="1">
        <v>44228</v>
      </c>
      <c r="B5534" t="s">
        <v>316</v>
      </c>
      <c r="C5534" t="s">
        <v>4115</v>
      </c>
      <c r="D5534">
        <v>879.26</v>
      </c>
    </row>
    <row r="5535" spans="1:4" x14ac:dyDescent="0.25">
      <c r="C5535" t="s">
        <v>4116</v>
      </c>
    </row>
    <row r="5536" spans="1:4" x14ac:dyDescent="0.25">
      <c r="C5536" t="s">
        <v>4117</v>
      </c>
    </row>
    <row r="5537" spans="1:4" x14ac:dyDescent="0.25">
      <c r="C5537" t="s">
        <v>4118</v>
      </c>
    </row>
    <row r="5538" spans="1:4" x14ac:dyDescent="0.25">
      <c r="C5538" t="s">
        <v>4119</v>
      </c>
    </row>
    <row r="5539" spans="1:4" x14ac:dyDescent="0.25">
      <c r="C5539" t="s">
        <v>4120</v>
      </c>
    </row>
    <row r="5540" spans="1:4" x14ac:dyDescent="0.25">
      <c r="A5540" s="1">
        <v>44228</v>
      </c>
      <c r="B5540" t="s">
        <v>316</v>
      </c>
      <c r="C5540" t="s">
        <v>47</v>
      </c>
      <c r="D5540">
        <v>247.65</v>
      </c>
    </row>
    <row r="5541" spans="1:4" x14ac:dyDescent="0.25">
      <c r="A5541" s="1">
        <v>44228</v>
      </c>
      <c r="B5541" t="s">
        <v>316</v>
      </c>
      <c r="C5541" t="s">
        <v>325</v>
      </c>
      <c r="D5541">
        <v>399.95</v>
      </c>
    </row>
    <row r="5542" spans="1:4" x14ac:dyDescent="0.25">
      <c r="A5542" s="1">
        <v>44228</v>
      </c>
      <c r="B5542" t="s">
        <v>316</v>
      </c>
      <c r="C5542" t="s">
        <v>4121</v>
      </c>
      <c r="D5542">
        <v>39.42</v>
      </c>
    </row>
    <row r="5543" spans="1:4" x14ac:dyDescent="0.25">
      <c r="A5543" s="1">
        <v>44228</v>
      </c>
      <c r="B5543" t="s">
        <v>316</v>
      </c>
      <c r="C5543" t="s">
        <v>325</v>
      </c>
      <c r="D5543">
        <v>204.85</v>
      </c>
    </row>
    <row r="5544" spans="1:4" x14ac:dyDescent="0.25">
      <c r="A5544" s="1">
        <v>44228</v>
      </c>
      <c r="B5544" t="s">
        <v>316</v>
      </c>
      <c r="C5544" t="s">
        <v>47</v>
      </c>
      <c r="D5544">
        <v>237.49</v>
      </c>
    </row>
    <row r="5545" spans="1:4" x14ac:dyDescent="0.25">
      <c r="A5545" s="1">
        <v>44228</v>
      </c>
      <c r="B5545" t="s">
        <v>316</v>
      </c>
      <c r="C5545" t="s">
        <v>4122</v>
      </c>
      <c r="D5545">
        <v>6.99</v>
      </c>
    </row>
    <row r="5546" spans="1:4" x14ac:dyDescent="0.25">
      <c r="A5546" s="1">
        <v>44228</v>
      </c>
      <c r="B5546" t="s">
        <v>316</v>
      </c>
      <c r="C5546" t="s">
        <v>4123</v>
      </c>
      <c r="D5546">
        <v>105.65</v>
      </c>
    </row>
    <row r="5547" spans="1:4" x14ac:dyDescent="0.25">
      <c r="A5547" s="1">
        <v>44228</v>
      </c>
      <c r="B5547" t="s">
        <v>316</v>
      </c>
      <c r="C5547" t="s">
        <v>4124</v>
      </c>
      <c r="D5547">
        <v>131.91999999999999</v>
      </c>
    </row>
    <row r="5548" spans="1:4" x14ac:dyDescent="0.25">
      <c r="A5548" s="1">
        <v>44228</v>
      </c>
      <c r="B5548" t="s">
        <v>316</v>
      </c>
      <c r="C5548" t="s">
        <v>4125</v>
      </c>
      <c r="D5548">
        <v>87.95</v>
      </c>
    </row>
    <row r="5549" spans="1:4" x14ac:dyDescent="0.25">
      <c r="A5549" s="1">
        <v>44228</v>
      </c>
      <c r="B5549" t="s">
        <v>316</v>
      </c>
      <c r="C5549" t="s">
        <v>4126</v>
      </c>
      <c r="D5549">
        <v>125.69</v>
      </c>
    </row>
    <row r="5550" spans="1:4" x14ac:dyDescent="0.25">
      <c r="A5550" s="1">
        <v>44228</v>
      </c>
      <c r="B5550" t="s">
        <v>316</v>
      </c>
      <c r="C5550" t="s">
        <v>4127</v>
      </c>
      <c r="D5550">
        <v>203.74</v>
      </c>
    </row>
    <row r="5551" spans="1:4" x14ac:dyDescent="0.25">
      <c r="A5551" s="1">
        <v>44265</v>
      </c>
      <c r="B5551" t="s">
        <v>2960</v>
      </c>
      <c r="C5551" t="s">
        <v>70</v>
      </c>
      <c r="D5551" s="2">
        <v>6015</v>
      </c>
    </row>
    <row r="5552" spans="1:4" x14ac:dyDescent="0.25">
      <c r="A5552" s="1">
        <v>44265</v>
      </c>
      <c r="B5552" t="s">
        <v>1553</v>
      </c>
      <c r="C5552" t="s">
        <v>2862</v>
      </c>
      <c r="D5552">
        <v>38.450000000000003</v>
      </c>
    </row>
    <row r="5553" spans="1:4" x14ac:dyDescent="0.25">
      <c r="A5553" s="1">
        <v>44265</v>
      </c>
      <c r="B5553" t="s">
        <v>145</v>
      </c>
      <c r="C5553" t="s">
        <v>47</v>
      </c>
      <c r="D5553">
        <v>51</v>
      </c>
    </row>
    <row r="5554" spans="1:4" x14ac:dyDescent="0.25">
      <c r="A5554" s="1">
        <v>44265</v>
      </c>
      <c r="B5554" t="s">
        <v>968</v>
      </c>
      <c r="C5554" t="s">
        <v>4128</v>
      </c>
      <c r="D5554">
        <v>49</v>
      </c>
    </row>
    <row r="5555" spans="1:4" x14ac:dyDescent="0.25">
      <c r="C5555" t="s">
        <v>4129</v>
      </c>
    </row>
    <row r="5556" spans="1:4" x14ac:dyDescent="0.25">
      <c r="A5556" s="1">
        <v>44265</v>
      </c>
      <c r="B5556" t="s">
        <v>147</v>
      </c>
      <c r="C5556" t="s">
        <v>47</v>
      </c>
      <c r="D5556">
        <v>840.88</v>
      </c>
    </row>
    <row r="5557" spans="1:4" x14ac:dyDescent="0.25">
      <c r="A5557" s="1">
        <v>44265</v>
      </c>
      <c r="B5557" t="s">
        <v>4130</v>
      </c>
      <c r="C5557" t="s">
        <v>2388</v>
      </c>
      <c r="D5557">
        <v>914</v>
      </c>
    </row>
    <row r="5558" spans="1:4" x14ac:dyDescent="0.25">
      <c r="A5558" s="1">
        <v>44265</v>
      </c>
      <c r="B5558" t="s">
        <v>1138</v>
      </c>
      <c r="C5558" t="s">
        <v>3712</v>
      </c>
      <c r="D5558">
        <v>892.25</v>
      </c>
    </row>
    <row r="5559" spans="1:4" x14ac:dyDescent="0.25">
      <c r="C5559" t="s">
        <v>4131</v>
      </c>
    </row>
    <row r="5560" spans="1:4" x14ac:dyDescent="0.25">
      <c r="C5560" t="s">
        <v>4132</v>
      </c>
    </row>
    <row r="5561" spans="1:4" x14ac:dyDescent="0.25">
      <c r="A5561" s="1">
        <v>44265</v>
      </c>
      <c r="B5561" t="s">
        <v>3566</v>
      </c>
      <c r="C5561" t="s">
        <v>4133</v>
      </c>
      <c r="D5561">
        <v>219.52</v>
      </c>
    </row>
    <row r="5562" spans="1:4" x14ac:dyDescent="0.25">
      <c r="C5562" t="s">
        <v>4134</v>
      </c>
    </row>
    <row r="5563" spans="1:4" x14ac:dyDescent="0.25">
      <c r="C5563" s="1">
        <v>44261</v>
      </c>
    </row>
    <row r="5564" spans="1:4" x14ac:dyDescent="0.25">
      <c r="A5564" s="1">
        <v>44265</v>
      </c>
      <c r="B5564" t="s">
        <v>661</v>
      </c>
      <c r="C5564" t="s">
        <v>2585</v>
      </c>
      <c r="D5564">
        <v>650</v>
      </c>
    </row>
    <row r="5565" spans="1:4" x14ac:dyDescent="0.25">
      <c r="C5565" t="s">
        <v>4135</v>
      </c>
    </row>
    <row r="5566" spans="1:4" x14ac:dyDescent="0.25">
      <c r="C5566" t="s">
        <v>4136</v>
      </c>
    </row>
    <row r="5567" spans="1:4" x14ac:dyDescent="0.25">
      <c r="A5567" s="1">
        <v>44265</v>
      </c>
      <c r="B5567" t="s">
        <v>61</v>
      </c>
      <c r="C5567" t="s">
        <v>4137</v>
      </c>
      <c r="D5567" s="2">
        <v>102163</v>
      </c>
    </row>
    <row r="5568" spans="1:4" x14ac:dyDescent="0.25">
      <c r="C5568" t="s">
        <v>4138</v>
      </c>
    </row>
    <row r="5569" spans="1:4" x14ac:dyDescent="0.25">
      <c r="A5569" s="1">
        <v>44265</v>
      </c>
      <c r="B5569" t="s">
        <v>987</v>
      </c>
      <c r="C5569" t="s">
        <v>4139</v>
      </c>
      <c r="D5569" s="2">
        <v>1015</v>
      </c>
    </row>
    <row r="5570" spans="1:4" x14ac:dyDescent="0.25">
      <c r="A5570" s="1">
        <v>44265</v>
      </c>
      <c r="B5570" t="s">
        <v>288</v>
      </c>
      <c r="C5570" t="s">
        <v>4140</v>
      </c>
      <c r="D5570">
        <v>568.75</v>
      </c>
    </row>
    <row r="5571" spans="1:4" x14ac:dyDescent="0.25">
      <c r="A5571" s="1">
        <v>44265</v>
      </c>
      <c r="B5571" t="s">
        <v>1785</v>
      </c>
      <c r="C5571" t="s">
        <v>4141</v>
      </c>
      <c r="D5571">
        <v>91.62</v>
      </c>
    </row>
    <row r="5572" spans="1:4" x14ac:dyDescent="0.25">
      <c r="A5572" s="1">
        <v>44265</v>
      </c>
      <c r="B5572" t="s">
        <v>1787</v>
      </c>
      <c r="C5572" t="s">
        <v>2853</v>
      </c>
      <c r="D5572">
        <v>80.540000000000006</v>
      </c>
    </row>
    <row r="5573" spans="1:4" x14ac:dyDescent="0.25">
      <c r="A5573" s="1">
        <v>44265</v>
      </c>
      <c r="B5573" t="s">
        <v>1259</v>
      </c>
      <c r="C5573" t="s">
        <v>107</v>
      </c>
      <c r="D5573" s="2">
        <v>1285.2</v>
      </c>
    </row>
    <row r="5574" spans="1:4" x14ac:dyDescent="0.25">
      <c r="A5574" s="1">
        <v>44265</v>
      </c>
      <c r="B5574" t="s">
        <v>1259</v>
      </c>
      <c r="C5574" t="s">
        <v>325</v>
      </c>
      <c r="D5574">
        <v>810</v>
      </c>
    </row>
    <row r="5575" spans="1:4" x14ac:dyDescent="0.25">
      <c r="A5575" s="1">
        <v>44265</v>
      </c>
      <c r="B5575" t="s">
        <v>1623</v>
      </c>
      <c r="C5575" t="s">
        <v>4142</v>
      </c>
      <c r="D5575">
        <v>228.85</v>
      </c>
    </row>
    <row r="5576" spans="1:4" x14ac:dyDescent="0.25">
      <c r="A5576" s="1">
        <v>44265</v>
      </c>
      <c r="B5576" t="s">
        <v>1623</v>
      </c>
      <c r="C5576" t="s">
        <v>4143</v>
      </c>
      <c r="D5576">
        <v>199.83</v>
      </c>
    </row>
    <row r="5577" spans="1:4" x14ac:dyDescent="0.25">
      <c r="A5577" s="1">
        <v>44265</v>
      </c>
      <c r="B5577" t="s">
        <v>4144</v>
      </c>
      <c r="C5577" t="s">
        <v>70</v>
      </c>
      <c r="D5577">
        <v>325</v>
      </c>
    </row>
    <row r="5578" spans="1:4" x14ac:dyDescent="0.25">
      <c r="A5578" s="1">
        <v>44265</v>
      </c>
      <c r="B5578" t="s">
        <v>569</v>
      </c>
      <c r="C5578" t="s">
        <v>4145</v>
      </c>
      <c r="D5578">
        <v>17</v>
      </c>
    </row>
    <row r="5579" spans="1:4" x14ac:dyDescent="0.25">
      <c r="C5579" t="s">
        <v>4146</v>
      </c>
    </row>
    <row r="5580" spans="1:4" x14ac:dyDescent="0.25">
      <c r="A5580" s="1">
        <v>44265</v>
      </c>
      <c r="B5580" t="s">
        <v>2605</v>
      </c>
      <c r="C5580" t="s">
        <v>1954</v>
      </c>
      <c r="D5580">
        <v>600</v>
      </c>
    </row>
    <row r="5581" spans="1:4" x14ac:dyDescent="0.25">
      <c r="C5581" t="s">
        <v>4147</v>
      </c>
    </row>
    <row r="5582" spans="1:4" x14ac:dyDescent="0.25">
      <c r="A5582" s="1">
        <v>44265</v>
      </c>
      <c r="B5582" t="s">
        <v>1277</v>
      </c>
      <c r="C5582" t="s">
        <v>4148</v>
      </c>
      <c r="D5582">
        <v>20.95</v>
      </c>
    </row>
    <row r="5583" spans="1:4" x14ac:dyDescent="0.25">
      <c r="A5583" s="1">
        <v>44265</v>
      </c>
      <c r="B5583" t="s">
        <v>672</v>
      </c>
      <c r="C5583" t="s">
        <v>4149</v>
      </c>
      <c r="D5583">
        <v>178</v>
      </c>
    </row>
    <row r="5584" spans="1:4" x14ac:dyDescent="0.25">
      <c r="C5584" t="s">
        <v>4150</v>
      </c>
    </row>
    <row r="5585" spans="1:4" x14ac:dyDescent="0.25">
      <c r="C5585" t="s">
        <v>4151</v>
      </c>
    </row>
    <row r="5586" spans="1:4" x14ac:dyDescent="0.25">
      <c r="A5586" s="1">
        <v>44265</v>
      </c>
      <c r="B5586" t="s">
        <v>65</v>
      </c>
      <c r="C5586" t="s">
        <v>66</v>
      </c>
      <c r="D5586" s="2">
        <v>9659.0400000000009</v>
      </c>
    </row>
    <row r="5587" spans="1:4" x14ac:dyDescent="0.25">
      <c r="A5587" s="1">
        <v>44265</v>
      </c>
      <c r="B5587" t="s">
        <v>65</v>
      </c>
      <c r="C5587" t="s">
        <v>47</v>
      </c>
      <c r="D5587" s="2">
        <v>1264.8</v>
      </c>
    </row>
    <row r="5588" spans="1:4" x14ac:dyDescent="0.25">
      <c r="A5588" s="1">
        <v>44265</v>
      </c>
      <c r="B5588" t="s">
        <v>3113</v>
      </c>
      <c r="C5588" t="s">
        <v>4152</v>
      </c>
      <c r="D5588">
        <v>480</v>
      </c>
    </row>
    <row r="5589" spans="1:4" x14ac:dyDescent="0.25">
      <c r="A5589" s="1">
        <v>44265</v>
      </c>
      <c r="B5589" t="s">
        <v>67</v>
      </c>
      <c r="C5589" t="s">
        <v>68</v>
      </c>
      <c r="D5589">
        <v>70.56</v>
      </c>
    </row>
    <row r="5590" spans="1:4" x14ac:dyDescent="0.25">
      <c r="A5590" s="1">
        <v>44265</v>
      </c>
      <c r="B5590" t="s">
        <v>158</v>
      </c>
      <c r="C5590" t="s">
        <v>325</v>
      </c>
      <c r="D5590" s="2">
        <v>2482.2199999999998</v>
      </c>
    </row>
    <row r="5591" spans="1:4" x14ac:dyDescent="0.25">
      <c r="A5591" s="1">
        <v>44265</v>
      </c>
      <c r="B5591" t="s">
        <v>4153</v>
      </c>
      <c r="C5591" t="s">
        <v>4154</v>
      </c>
      <c r="D5591">
        <v>110.03</v>
      </c>
    </row>
    <row r="5592" spans="1:4" x14ac:dyDescent="0.25">
      <c r="C5592" t="s">
        <v>4155</v>
      </c>
    </row>
    <row r="5593" spans="1:4" x14ac:dyDescent="0.25">
      <c r="C5593" t="s">
        <v>4156</v>
      </c>
    </row>
    <row r="5594" spans="1:4" x14ac:dyDescent="0.25">
      <c r="A5594" s="1">
        <v>44265</v>
      </c>
      <c r="B5594" t="s">
        <v>1278</v>
      </c>
      <c r="C5594" t="s">
        <v>325</v>
      </c>
      <c r="D5594">
        <v>124.5</v>
      </c>
    </row>
    <row r="5595" spans="1:4" x14ac:dyDescent="0.25">
      <c r="A5595" s="1">
        <v>44265</v>
      </c>
      <c r="B5595" t="s">
        <v>2615</v>
      </c>
      <c r="C5595" t="s">
        <v>4157</v>
      </c>
      <c r="D5595">
        <v>69.88</v>
      </c>
    </row>
    <row r="5596" spans="1:4" x14ac:dyDescent="0.25">
      <c r="A5596" s="1">
        <v>44265</v>
      </c>
      <c r="B5596" t="s">
        <v>4158</v>
      </c>
      <c r="C5596" t="s">
        <v>517</v>
      </c>
      <c r="D5596">
        <v>280</v>
      </c>
    </row>
    <row r="5597" spans="1:4" x14ac:dyDescent="0.25">
      <c r="A5597" s="1">
        <v>44265</v>
      </c>
      <c r="B5597" t="s">
        <v>161</v>
      </c>
      <c r="C5597" t="s">
        <v>4159</v>
      </c>
      <c r="D5597">
        <v>108.38</v>
      </c>
    </row>
    <row r="5598" spans="1:4" x14ac:dyDescent="0.25">
      <c r="C5598" t="s">
        <v>4160</v>
      </c>
    </row>
    <row r="5599" spans="1:4" x14ac:dyDescent="0.25">
      <c r="C5599" t="s">
        <v>4161</v>
      </c>
    </row>
    <row r="5600" spans="1:4" x14ac:dyDescent="0.25">
      <c r="C5600" s="1">
        <v>44457</v>
      </c>
    </row>
    <row r="5601" spans="1:4" x14ac:dyDescent="0.25">
      <c r="A5601" s="1">
        <v>44265</v>
      </c>
      <c r="B5601" t="s">
        <v>1953</v>
      </c>
      <c r="C5601" t="s">
        <v>1954</v>
      </c>
      <c r="D5601">
        <v>720</v>
      </c>
    </row>
    <row r="5602" spans="1:4" x14ac:dyDescent="0.25">
      <c r="C5602" t="s">
        <v>4147</v>
      </c>
    </row>
    <row r="5603" spans="1:4" x14ac:dyDescent="0.25">
      <c r="A5603" s="1">
        <v>44265</v>
      </c>
      <c r="B5603" t="s">
        <v>71</v>
      </c>
      <c r="C5603" t="s">
        <v>1020</v>
      </c>
      <c r="D5603">
        <v>91.94</v>
      </c>
    </row>
    <row r="5604" spans="1:4" x14ac:dyDescent="0.25">
      <c r="A5604" s="1">
        <v>44265</v>
      </c>
      <c r="B5604" t="s">
        <v>71</v>
      </c>
      <c r="C5604" t="s">
        <v>1020</v>
      </c>
      <c r="D5604">
        <v>37.9</v>
      </c>
    </row>
    <row r="5605" spans="1:4" x14ac:dyDescent="0.25">
      <c r="A5605" s="1">
        <v>44265</v>
      </c>
      <c r="B5605" t="s">
        <v>4162</v>
      </c>
      <c r="C5605" t="s">
        <v>4163</v>
      </c>
      <c r="D5605">
        <v>150</v>
      </c>
    </row>
    <row r="5606" spans="1:4" x14ac:dyDescent="0.25">
      <c r="C5606" t="s">
        <v>4164</v>
      </c>
    </row>
    <row r="5607" spans="1:4" x14ac:dyDescent="0.25">
      <c r="C5607" t="s">
        <v>4165</v>
      </c>
    </row>
    <row r="5608" spans="1:4" x14ac:dyDescent="0.25">
      <c r="A5608" s="1">
        <v>44265</v>
      </c>
      <c r="B5608" t="s">
        <v>4162</v>
      </c>
      <c r="C5608" t="s">
        <v>4166</v>
      </c>
      <c r="D5608">
        <v>600</v>
      </c>
    </row>
    <row r="5609" spans="1:4" x14ac:dyDescent="0.25">
      <c r="C5609" t="s">
        <v>4167</v>
      </c>
    </row>
    <row r="5610" spans="1:4" x14ac:dyDescent="0.25">
      <c r="C5610" t="s">
        <v>4168</v>
      </c>
    </row>
    <row r="5611" spans="1:4" x14ac:dyDescent="0.25">
      <c r="C5611" t="s">
        <v>4169</v>
      </c>
    </row>
    <row r="5612" spans="1:4" x14ac:dyDescent="0.25">
      <c r="C5612" t="s">
        <v>4170</v>
      </c>
    </row>
    <row r="5613" spans="1:4" x14ac:dyDescent="0.25">
      <c r="A5613" s="1">
        <v>44265</v>
      </c>
      <c r="B5613" t="s">
        <v>281</v>
      </c>
      <c r="C5613" t="s">
        <v>70</v>
      </c>
      <c r="D5613" s="2">
        <v>6358</v>
      </c>
    </row>
    <row r="5614" spans="1:4" x14ac:dyDescent="0.25">
      <c r="A5614" s="1">
        <v>44265</v>
      </c>
      <c r="B5614" t="s">
        <v>1170</v>
      </c>
      <c r="C5614" t="s">
        <v>1174</v>
      </c>
      <c r="D5614">
        <v>693.75</v>
      </c>
    </row>
    <row r="5615" spans="1:4" x14ac:dyDescent="0.25">
      <c r="C5615" t="s">
        <v>4171</v>
      </c>
    </row>
    <row r="5616" spans="1:4" x14ac:dyDescent="0.25">
      <c r="A5616" s="1">
        <v>44265</v>
      </c>
      <c r="B5616" t="s">
        <v>1170</v>
      </c>
      <c r="C5616" t="s">
        <v>4172</v>
      </c>
      <c r="D5616" s="2">
        <v>1968.75</v>
      </c>
    </row>
    <row r="5617" spans="1:4" x14ac:dyDescent="0.25">
      <c r="C5617" t="s">
        <v>4173</v>
      </c>
    </row>
    <row r="5618" spans="1:4" x14ac:dyDescent="0.25">
      <c r="A5618" s="1">
        <v>44265</v>
      </c>
      <c r="B5618" t="s">
        <v>682</v>
      </c>
      <c r="C5618" t="s">
        <v>4174</v>
      </c>
      <c r="D5618">
        <v>201.1</v>
      </c>
    </row>
    <row r="5619" spans="1:4" x14ac:dyDescent="0.25">
      <c r="C5619" t="s">
        <v>4175</v>
      </c>
    </row>
    <row r="5620" spans="1:4" x14ac:dyDescent="0.25">
      <c r="C5620" t="s">
        <v>685</v>
      </c>
    </row>
    <row r="5621" spans="1:4" x14ac:dyDescent="0.25">
      <c r="A5621" s="1">
        <v>44265</v>
      </c>
      <c r="B5621" t="s">
        <v>4176</v>
      </c>
      <c r="C5621" t="s">
        <v>4177</v>
      </c>
      <c r="D5621">
        <v>160</v>
      </c>
    </row>
    <row r="5622" spans="1:4" x14ac:dyDescent="0.25">
      <c r="C5622" t="s">
        <v>4178</v>
      </c>
    </row>
    <row r="5623" spans="1:4" x14ac:dyDescent="0.25">
      <c r="C5623" s="1">
        <v>44253</v>
      </c>
    </row>
    <row r="5624" spans="1:4" x14ac:dyDescent="0.25">
      <c r="A5624" s="1">
        <v>44265</v>
      </c>
      <c r="B5624" t="s">
        <v>4176</v>
      </c>
      <c r="C5624" t="s">
        <v>4179</v>
      </c>
      <c r="D5624">
        <v>160</v>
      </c>
    </row>
    <row r="5625" spans="1:4" x14ac:dyDescent="0.25">
      <c r="C5625" t="s">
        <v>4180</v>
      </c>
    </row>
    <row r="5626" spans="1:4" x14ac:dyDescent="0.25">
      <c r="A5626" s="1">
        <v>44265</v>
      </c>
      <c r="B5626" t="s">
        <v>4176</v>
      </c>
      <c r="C5626" t="s">
        <v>4181</v>
      </c>
      <c r="D5626">
        <v>160</v>
      </c>
    </row>
    <row r="5627" spans="1:4" x14ac:dyDescent="0.25">
      <c r="C5627" t="s">
        <v>4178</v>
      </c>
    </row>
    <row r="5628" spans="1:4" x14ac:dyDescent="0.25">
      <c r="C5628" s="1">
        <v>44253</v>
      </c>
    </row>
    <row r="5629" spans="1:4" x14ac:dyDescent="0.25">
      <c r="A5629" s="1">
        <v>44265</v>
      </c>
      <c r="B5629" t="s">
        <v>1025</v>
      </c>
      <c r="C5629" t="s">
        <v>4182</v>
      </c>
      <c r="D5629">
        <v>424.02</v>
      </c>
    </row>
    <row r="5630" spans="1:4" x14ac:dyDescent="0.25">
      <c r="A5630" s="1">
        <v>44265</v>
      </c>
      <c r="B5630" t="s">
        <v>1825</v>
      </c>
      <c r="C5630" t="s">
        <v>4183</v>
      </c>
      <c r="D5630">
        <v>195</v>
      </c>
    </row>
    <row r="5631" spans="1:4" x14ac:dyDescent="0.25">
      <c r="C5631" t="s">
        <v>4184</v>
      </c>
    </row>
    <row r="5632" spans="1:4" x14ac:dyDescent="0.25">
      <c r="C5632" t="s">
        <v>4185</v>
      </c>
    </row>
    <row r="5633" spans="1:4" x14ac:dyDescent="0.25">
      <c r="C5633" t="s">
        <v>4186</v>
      </c>
    </row>
    <row r="5634" spans="1:4" x14ac:dyDescent="0.25">
      <c r="A5634" s="1">
        <v>44265</v>
      </c>
      <c r="B5634" t="s">
        <v>810</v>
      </c>
      <c r="C5634" t="s">
        <v>1870</v>
      </c>
      <c r="D5634">
        <v>179</v>
      </c>
    </row>
    <row r="5635" spans="1:4" x14ac:dyDescent="0.25">
      <c r="A5635" s="1">
        <v>44265</v>
      </c>
      <c r="B5635" t="s">
        <v>810</v>
      </c>
      <c r="C5635" t="s">
        <v>1870</v>
      </c>
      <c r="D5635">
        <v>157</v>
      </c>
    </row>
    <row r="5636" spans="1:4" x14ac:dyDescent="0.25">
      <c r="A5636" s="1">
        <v>44265</v>
      </c>
      <c r="B5636" t="s">
        <v>1981</v>
      </c>
      <c r="C5636" t="s">
        <v>1954</v>
      </c>
      <c r="D5636">
        <v>600</v>
      </c>
    </row>
    <row r="5637" spans="1:4" x14ac:dyDescent="0.25">
      <c r="C5637" t="s">
        <v>4147</v>
      </c>
    </row>
    <row r="5638" spans="1:4" x14ac:dyDescent="0.25">
      <c r="A5638" s="1">
        <v>44265</v>
      </c>
      <c r="B5638" t="s">
        <v>447</v>
      </c>
      <c r="C5638" t="s">
        <v>4187</v>
      </c>
      <c r="D5638" s="2">
        <v>1075</v>
      </c>
    </row>
    <row r="5639" spans="1:4" x14ac:dyDescent="0.25">
      <c r="C5639" t="s">
        <v>4188</v>
      </c>
    </row>
    <row r="5640" spans="1:4" x14ac:dyDescent="0.25">
      <c r="A5640" s="1">
        <v>44265</v>
      </c>
      <c r="B5640" t="s">
        <v>447</v>
      </c>
      <c r="C5640" t="s">
        <v>4189</v>
      </c>
      <c r="D5640">
        <v>350</v>
      </c>
    </row>
    <row r="5641" spans="1:4" x14ac:dyDescent="0.25">
      <c r="A5641" s="1">
        <v>44265</v>
      </c>
      <c r="B5641" t="s">
        <v>447</v>
      </c>
      <c r="C5641" t="s">
        <v>4190</v>
      </c>
      <c r="D5641">
        <v>688</v>
      </c>
    </row>
    <row r="5642" spans="1:4" x14ac:dyDescent="0.25">
      <c r="A5642" s="1">
        <v>44265</v>
      </c>
      <c r="B5642" t="s">
        <v>452</v>
      </c>
      <c r="C5642" t="s">
        <v>4191</v>
      </c>
      <c r="D5642">
        <v>124.94</v>
      </c>
    </row>
    <row r="5643" spans="1:4" x14ac:dyDescent="0.25">
      <c r="C5643" t="s">
        <v>4192</v>
      </c>
    </row>
    <row r="5644" spans="1:4" x14ac:dyDescent="0.25">
      <c r="A5644" s="1">
        <v>44265</v>
      </c>
      <c r="B5644" t="s">
        <v>171</v>
      </c>
      <c r="C5644" t="s">
        <v>47</v>
      </c>
      <c r="D5644" s="2">
        <v>1654.35</v>
      </c>
    </row>
    <row r="5645" spans="1:4" x14ac:dyDescent="0.25">
      <c r="A5645" s="1">
        <v>44265</v>
      </c>
      <c r="B5645" t="s">
        <v>171</v>
      </c>
      <c r="C5645" t="s">
        <v>47</v>
      </c>
      <c r="D5645">
        <v>895.46</v>
      </c>
    </row>
    <row r="5646" spans="1:4" x14ac:dyDescent="0.25">
      <c r="A5646" s="1">
        <v>44265</v>
      </c>
      <c r="B5646" t="s">
        <v>102</v>
      </c>
      <c r="C5646" t="s">
        <v>2145</v>
      </c>
      <c r="D5646" s="2">
        <v>1610</v>
      </c>
    </row>
    <row r="5647" spans="1:4" x14ac:dyDescent="0.25">
      <c r="C5647" t="s">
        <v>4193</v>
      </c>
    </row>
    <row r="5648" spans="1:4" x14ac:dyDescent="0.25">
      <c r="C5648" s="1">
        <v>44253</v>
      </c>
    </row>
    <row r="5649" spans="1:4" x14ac:dyDescent="0.25">
      <c r="A5649" s="1">
        <v>44265</v>
      </c>
      <c r="B5649" t="s">
        <v>106</v>
      </c>
      <c r="C5649" t="s">
        <v>107</v>
      </c>
      <c r="D5649">
        <v>607.23</v>
      </c>
    </row>
    <row r="5650" spans="1:4" x14ac:dyDescent="0.25">
      <c r="A5650" s="1">
        <v>44265</v>
      </c>
      <c r="B5650" t="s">
        <v>3701</v>
      </c>
      <c r="C5650" t="s">
        <v>1954</v>
      </c>
      <c r="D5650">
        <v>720</v>
      </c>
    </row>
    <row r="5651" spans="1:4" x14ac:dyDescent="0.25">
      <c r="C5651" t="s">
        <v>4194</v>
      </c>
    </row>
    <row r="5652" spans="1:4" x14ac:dyDescent="0.25">
      <c r="A5652" s="1">
        <v>44265</v>
      </c>
      <c r="B5652" t="s">
        <v>3622</v>
      </c>
      <c r="C5652" t="s">
        <v>4195</v>
      </c>
      <c r="D5652">
        <v>220</v>
      </c>
    </row>
    <row r="5653" spans="1:4" x14ac:dyDescent="0.25">
      <c r="A5653" s="1">
        <v>44265</v>
      </c>
      <c r="B5653" t="s">
        <v>2793</v>
      </c>
      <c r="C5653" t="s">
        <v>47</v>
      </c>
      <c r="D5653">
        <v>34.99</v>
      </c>
    </row>
    <row r="5654" spans="1:4" x14ac:dyDescent="0.25">
      <c r="A5654" s="1">
        <v>44265</v>
      </c>
      <c r="B5654" t="s">
        <v>108</v>
      </c>
      <c r="C5654" t="s">
        <v>4196</v>
      </c>
      <c r="D5654" s="2">
        <v>1575</v>
      </c>
    </row>
    <row r="5655" spans="1:4" x14ac:dyDescent="0.25">
      <c r="C5655" t="s">
        <v>4197</v>
      </c>
    </row>
    <row r="5656" spans="1:4" x14ac:dyDescent="0.25">
      <c r="A5656" s="1">
        <v>44265</v>
      </c>
      <c r="B5656" t="s">
        <v>1851</v>
      </c>
      <c r="C5656" t="s">
        <v>4198</v>
      </c>
      <c r="D5656">
        <v>157.09</v>
      </c>
    </row>
    <row r="5657" spans="1:4" x14ac:dyDescent="0.25">
      <c r="A5657" s="1">
        <v>44265</v>
      </c>
      <c r="B5657" t="s">
        <v>1851</v>
      </c>
      <c r="C5657" t="s">
        <v>4198</v>
      </c>
      <c r="D5657">
        <v>49.94</v>
      </c>
    </row>
    <row r="5658" spans="1:4" x14ac:dyDescent="0.25">
      <c r="A5658" s="1">
        <v>44265</v>
      </c>
      <c r="B5658" t="s">
        <v>488</v>
      </c>
      <c r="C5658" t="s">
        <v>492</v>
      </c>
      <c r="D5658">
        <v>6.78</v>
      </c>
    </row>
    <row r="5659" spans="1:4" x14ac:dyDescent="0.25">
      <c r="C5659" t="s">
        <v>4014</v>
      </c>
    </row>
    <row r="5660" spans="1:4" x14ac:dyDescent="0.25">
      <c r="A5660" s="1">
        <v>44265</v>
      </c>
      <c r="B5660" t="s">
        <v>488</v>
      </c>
      <c r="C5660" t="s">
        <v>493</v>
      </c>
      <c r="D5660">
        <v>5.26</v>
      </c>
    </row>
    <row r="5661" spans="1:4" x14ac:dyDescent="0.25">
      <c r="C5661" t="s">
        <v>494</v>
      </c>
    </row>
    <row r="5662" spans="1:4" x14ac:dyDescent="0.25">
      <c r="C5662" t="s">
        <v>4014</v>
      </c>
    </row>
    <row r="5663" spans="1:4" x14ac:dyDescent="0.25">
      <c r="A5663" s="1">
        <v>44265</v>
      </c>
      <c r="B5663" t="s">
        <v>488</v>
      </c>
      <c r="C5663" t="s">
        <v>495</v>
      </c>
      <c r="D5663">
        <v>53.73</v>
      </c>
    </row>
    <row r="5664" spans="1:4" x14ac:dyDescent="0.25">
      <c r="C5664" t="s">
        <v>496</v>
      </c>
    </row>
    <row r="5665" spans="1:4" x14ac:dyDescent="0.25">
      <c r="C5665" t="s">
        <v>4014</v>
      </c>
    </row>
    <row r="5666" spans="1:4" x14ac:dyDescent="0.25">
      <c r="A5666" s="1">
        <v>44265</v>
      </c>
      <c r="B5666" t="s">
        <v>488</v>
      </c>
      <c r="C5666" t="s">
        <v>4199</v>
      </c>
      <c r="D5666">
        <v>33.69</v>
      </c>
    </row>
    <row r="5667" spans="1:4" x14ac:dyDescent="0.25">
      <c r="C5667" t="s">
        <v>501</v>
      </c>
    </row>
    <row r="5668" spans="1:4" x14ac:dyDescent="0.25">
      <c r="A5668" s="1">
        <v>44265</v>
      </c>
      <c r="B5668" t="s">
        <v>488</v>
      </c>
      <c r="C5668" t="s">
        <v>489</v>
      </c>
      <c r="D5668">
        <v>104.41</v>
      </c>
    </row>
    <row r="5669" spans="1:4" x14ac:dyDescent="0.25">
      <c r="C5669" t="s">
        <v>490</v>
      </c>
    </row>
    <row r="5670" spans="1:4" x14ac:dyDescent="0.25">
      <c r="C5670" t="s">
        <v>4014</v>
      </c>
    </row>
    <row r="5671" spans="1:4" x14ac:dyDescent="0.25">
      <c r="A5671" s="1">
        <v>44265</v>
      </c>
      <c r="B5671" t="s">
        <v>488</v>
      </c>
      <c r="C5671" t="s">
        <v>498</v>
      </c>
      <c r="D5671" s="2">
        <v>3729.07</v>
      </c>
    </row>
    <row r="5672" spans="1:4" x14ac:dyDescent="0.25">
      <c r="C5672" t="s">
        <v>499</v>
      </c>
    </row>
    <row r="5673" spans="1:4" x14ac:dyDescent="0.25">
      <c r="C5673" t="s">
        <v>4014</v>
      </c>
    </row>
    <row r="5674" spans="1:4" x14ac:dyDescent="0.25">
      <c r="A5674" s="1">
        <v>44265</v>
      </c>
      <c r="B5674" t="s">
        <v>1852</v>
      </c>
      <c r="C5674" t="s">
        <v>1954</v>
      </c>
      <c r="D5674">
        <v>540</v>
      </c>
    </row>
    <row r="5675" spans="1:4" x14ac:dyDescent="0.25">
      <c r="C5675" t="s">
        <v>4200</v>
      </c>
    </row>
    <row r="5676" spans="1:4" x14ac:dyDescent="0.25">
      <c r="A5676" s="1">
        <v>44265</v>
      </c>
      <c r="B5676" t="s">
        <v>585</v>
      </c>
      <c r="C5676" t="s">
        <v>4201</v>
      </c>
      <c r="D5676">
        <v>72</v>
      </c>
    </row>
    <row r="5677" spans="1:4" x14ac:dyDescent="0.25">
      <c r="A5677" s="1">
        <v>44265</v>
      </c>
      <c r="B5677" t="s">
        <v>3959</v>
      </c>
      <c r="C5677" t="s">
        <v>4202</v>
      </c>
      <c r="D5677" s="2">
        <v>1315.77</v>
      </c>
    </row>
    <row r="5678" spans="1:4" x14ac:dyDescent="0.25">
      <c r="C5678" t="s">
        <v>4203</v>
      </c>
    </row>
    <row r="5679" spans="1:4" x14ac:dyDescent="0.25">
      <c r="C5679" t="s">
        <v>4204</v>
      </c>
    </row>
    <row r="5680" spans="1:4" x14ac:dyDescent="0.25">
      <c r="C5680" t="s">
        <v>4205</v>
      </c>
    </row>
    <row r="5681" spans="1:4" x14ac:dyDescent="0.25">
      <c r="C5681" t="s">
        <v>4206</v>
      </c>
    </row>
    <row r="5682" spans="1:4" x14ac:dyDescent="0.25">
      <c r="A5682" s="1">
        <v>44265</v>
      </c>
      <c r="B5682" t="s">
        <v>1092</v>
      </c>
      <c r="C5682" t="s">
        <v>4207</v>
      </c>
      <c r="D5682">
        <v>375</v>
      </c>
    </row>
    <row r="5683" spans="1:4" x14ac:dyDescent="0.25">
      <c r="C5683" t="s">
        <v>4208</v>
      </c>
    </row>
    <row r="5684" spans="1:4" x14ac:dyDescent="0.25">
      <c r="A5684" s="1">
        <v>44265</v>
      </c>
      <c r="B5684" t="s">
        <v>117</v>
      </c>
      <c r="C5684" t="s">
        <v>338</v>
      </c>
      <c r="D5684">
        <v>325.5</v>
      </c>
    </row>
    <row r="5685" spans="1:4" x14ac:dyDescent="0.25">
      <c r="A5685" s="1">
        <v>44265</v>
      </c>
      <c r="B5685" t="s">
        <v>528</v>
      </c>
      <c r="C5685" t="s">
        <v>70</v>
      </c>
      <c r="D5685" s="2">
        <v>11572.63</v>
      </c>
    </row>
    <row r="5686" spans="1:4" x14ac:dyDescent="0.25">
      <c r="A5686" s="1">
        <v>44265</v>
      </c>
      <c r="B5686" t="s">
        <v>894</v>
      </c>
      <c r="C5686" t="s">
        <v>4209</v>
      </c>
      <c r="D5686">
        <v>33.79</v>
      </c>
    </row>
    <row r="5687" spans="1:4" x14ac:dyDescent="0.25">
      <c r="C5687" t="s">
        <v>2928</v>
      </c>
    </row>
    <row r="5688" spans="1:4" x14ac:dyDescent="0.25">
      <c r="A5688" s="1">
        <v>44265</v>
      </c>
      <c r="B5688" t="s">
        <v>4210</v>
      </c>
      <c r="C5688" t="s">
        <v>4211</v>
      </c>
      <c r="D5688" s="2">
        <v>5495</v>
      </c>
    </row>
    <row r="5689" spans="1:4" x14ac:dyDescent="0.25">
      <c r="C5689" t="s">
        <v>4212</v>
      </c>
    </row>
    <row r="5690" spans="1:4" x14ac:dyDescent="0.25">
      <c r="C5690" t="s">
        <v>4213</v>
      </c>
    </row>
    <row r="5691" spans="1:4" x14ac:dyDescent="0.25">
      <c r="A5691" s="1">
        <v>44265</v>
      </c>
      <c r="B5691" t="s">
        <v>6</v>
      </c>
      <c r="C5691" t="s">
        <v>4214</v>
      </c>
      <c r="D5691">
        <v>316.5</v>
      </c>
    </row>
    <row r="5692" spans="1:4" x14ac:dyDescent="0.25">
      <c r="A5692" s="1">
        <v>44265</v>
      </c>
      <c r="B5692" t="s">
        <v>6</v>
      </c>
      <c r="C5692" t="s">
        <v>4214</v>
      </c>
      <c r="D5692">
        <v>299</v>
      </c>
    </row>
    <row r="5693" spans="1:4" x14ac:dyDescent="0.25">
      <c r="A5693" s="1">
        <v>44265</v>
      </c>
      <c r="B5693" t="s">
        <v>119</v>
      </c>
      <c r="C5693" t="s">
        <v>183</v>
      </c>
      <c r="D5693">
        <v>24.48</v>
      </c>
    </row>
    <row r="5694" spans="1:4" x14ac:dyDescent="0.25">
      <c r="C5694" t="s">
        <v>4215</v>
      </c>
    </row>
    <row r="5695" spans="1:4" x14ac:dyDescent="0.25">
      <c r="A5695" s="1">
        <v>44265</v>
      </c>
      <c r="B5695" t="s">
        <v>119</v>
      </c>
      <c r="C5695" t="s">
        <v>183</v>
      </c>
      <c r="D5695">
        <v>53.74</v>
      </c>
    </row>
    <row r="5696" spans="1:4" x14ac:dyDescent="0.25">
      <c r="C5696" t="s">
        <v>2352</v>
      </c>
    </row>
    <row r="5697" spans="1:4" x14ac:dyDescent="0.25">
      <c r="A5697" s="1">
        <v>44265</v>
      </c>
      <c r="B5697" t="s">
        <v>119</v>
      </c>
      <c r="C5697" t="s">
        <v>4216</v>
      </c>
      <c r="D5697">
        <v>145.99</v>
      </c>
    </row>
    <row r="5698" spans="1:4" x14ac:dyDescent="0.25">
      <c r="A5698" s="1">
        <v>44265</v>
      </c>
      <c r="B5698" t="s">
        <v>186</v>
      </c>
      <c r="C5698" t="s">
        <v>4217</v>
      </c>
      <c r="D5698" s="2">
        <v>2000</v>
      </c>
    </row>
    <row r="5699" spans="1:4" x14ac:dyDescent="0.25">
      <c r="C5699" t="s">
        <v>4218</v>
      </c>
    </row>
    <row r="5700" spans="1:4" x14ac:dyDescent="0.25">
      <c r="C5700" t="s">
        <v>4219</v>
      </c>
    </row>
    <row r="5701" spans="1:4" x14ac:dyDescent="0.25">
      <c r="C5701" t="s">
        <v>4220</v>
      </c>
    </row>
    <row r="5702" spans="1:4" x14ac:dyDescent="0.25">
      <c r="A5702" s="1">
        <v>44265</v>
      </c>
      <c r="B5702" t="s">
        <v>348</v>
      </c>
      <c r="C5702" t="s">
        <v>4221</v>
      </c>
      <c r="D5702">
        <v>89</v>
      </c>
    </row>
    <row r="5703" spans="1:4" x14ac:dyDescent="0.25">
      <c r="C5703" t="s">
        <v>4222</v>
      </c>
    </row>
    <row r="5704" spans="1:4" x14ac:dyDescent="0.25">
      <c r="A5704" s="1">
        <v>44265</v>
      </c>
      <c r="B5704" t="s">
        <v>121</v>
      </c>
      <c r="C5704" t="s">
        <v>70</v>
      </c>
      <c r="D5704">
        <v>21</v>
      </c>
    </row>
    <row r="5705" spans="1:4" x14ac:dyDescent="0.25">
      <c r="A5705" s="1">
        <v>44265</v>
      </c>
      <c r="B5705" t="s">
        <v>529</v>
      </c>
      <c r="C5705" t="s">
        <v>4223</v>
      </c>
      <c r="D5705" s="2">
        <v>1605</v>
      </c>
    </row>
    <row r="5706" spans="1:4" x14ac:dyDescent="0.25">
      <c r="C5706" t="s">
        <v>4224</v>
      </c>
    </row>
    <row r="5707" spans="1:4" x14ac:dyDescent="0.25">
      <c r="A5707" s="1">
        <v>44265</v>
      </c>
      <c r="B5707" t="s">
        <v>190</v>
      </c>
      <c r="C5707" t="s">
        <v>4225</v>
      </c>
      <c r="D5707" s="2">
        <v>3333.33</v>
      </c>
    </row>
    <row r="5708" spans="1:4" x14ac:dyDescent="0.25">
      <c r="C5708">
        <v>2021</v>
      </c>
    </row>
    <row r="5709" spans="1:4" x14ac:dyDescent="0.25">
      <c r="A5709" s="1">
        <v>44265</v>
      </c>
      <c r="B5709" t="s">
        <v>740</v>
      </c>
      <c r="C5709" t="s">
        <v>741</v>
      </c>
      <c r="D5709">
        <v>455</v>
      </c>
    </row>
    <row r="5710" spans="1:4" x14ac:dyDescent="0.25">
      <c r="A5710" s="1">
        <v>44265</v>
      </c>
      <c r="B5710" t="s">
        <v>742</v>
      </c>
      <c r="C5710" t="s">
        <v>1445</v>
      </c>
      <c r="D5710">
        <v>224.7</v>
      </c>
    </row>
    <row r="5711" spans="1:4" x14ac:dyDescent="0.25">
      <c r="A5711" s="1">
        <v>44265</v>
      </c>
      <c r="B5711" t="s">
        <v>123</v>
      </c>
      <c r="C5711" t="s">
        <v>47</v>
      </c>
      <c r="D5711">
        <v>263.32</v>
      </c>
    </row>
    <row r="5712" spans="1:4" x14ac:dyDescent="0.25">
      <c r="A5712" s="1">
        <v>44265</v>
      </c>
      <c r="B5712" t="s">
        <v>2551</v>
      </c>
      <c r="C5712" t="s">
        <v>4226</v>
      </c>
      <c r="D5712">
        <v>540</v>
      </c>
    </row>
    <row r="5713" spans="1:4" x14ac:dyDescent="0.25">
      <c r="A5713" s="1">
        <v>44265</v>
      </c>
      <c r="B5713" t="s">
        <v>2949</v>
      </c>
      <c r="C5713" t="s">
        <v>4227</v>
      </c>
      <c r="D5713">
        <v>625</v>
      </c>
    </row>
    <row r="5714" spans="1:4" x14ac:dyDescent="0.25">
      <c r="A5714" s="1">
        <v>44265</v>
      </c>
      <c r="B5714" t="s">
        <v>124</v>
      </c>
      <c r="C5714" t="s">
        <v>47</v>
      </c>
      <c r="D5714">
        <v>141.26</v>
      </c>
    </row>
    <row r="5715" spans="1:4" x14ac:dyDescent="0.25">
      <c r="A5715" s="1">
        <v>44265</v>
      </c>
      <c r="B5715" t="s">
        <v>2895</v>
      </c>
      <c r="C5715" t="s">
        <v>70</v>
      </c>
      <c r="D5715">
        <v>101.86</v>
      </c>
    </row>
    <row r="5716" spans="1:4" x14ac:dyDescent="0.25">
      <c r="A5716" s="1">
        <v>44265</v>
      </c>
      <c r="B5716" t="s">
        <v>2895</v>
      </c>
      <c r="C5716" t="s">
        <v>70</v>
      </c>
      <c r="D5716">
        <v>36</v>
      </c>
    </row>
    <row r="5717" spans="1:4" x14ac:dyDescent="0.25">
      <c r="A5717" s="1">
        <v>44265</v>
      </c>
      <c r="B5717" t="s">
        <v>2895</v>
      </c>
      <c r="C5717" t="s">
        <v>70</v>
      </c>
      <c r="D5717">
        <v>87.5</v>
      </c>
    </row>
    <row r="5718" spans="1:4" x14ac:dyDescent="0.25">
      <c r="A5718" s="1">
        <v>44265</v>
      </c>
      <c r="B5718" t="s">
        <v>2895</v>
      </c>
      <c r="C5718" t="s">
        <v>70</v>
      </c>
      <c r="D5718">
        <v>69.599999999999994</v>
      </c>
    </row>
    <row r="5719" spans="1:4" x14ac:dyDescent="0.25">
      <c r="A5719" s="1">
        <v>44265</v>
      </c>
      <c r="B5719" t="s">
        <v>1709</v>
      </c>
      <c r="C5719" t="s">
        <v>4228</v>
      </c>
      <c r="D5719">
        <v>128</v>
      </c>
    </row>
    <row r="5720" spans="1:4" x14ac:dyDescent="0.25">
      <c r="C5720" t="s">
        <v>4229</v>
      </c>
    </row>
    <row r="5721" spans="1:4" x14ac:dyDescent="0.25">
      <c r="A5721" s="1">
        <v>44265</v>
      </c>
      <c r="B5721" t="s">
        <v>31</v>
      </c>
      <c r="C5721" t="s">
        <v>4230</v>
      </c>
      <c r="D5721">
        <v>199.79</v>
      </c>
    </row>
    <row r="5722" spans="1:4" x14ac:dyDescent="0.25">
      <c r="C5722" t="s">
        <v>3496</v>
      </c>
    </row>
    <row r="5723" spans="1:4" x14ac:dyDescent="0.25">
      <c r="A5723" s="1">
        <v>44265</v>
      </c>
      <c r="B5723" t="s">
        <v>4231</v>
      </c>
      <c r="C5723" t="s">
        <v>4099</v>
      </c>
      <c r="D5723">
        <v>171.98</v>
      </c>
    </row>
    <row r="5724" spans="1:4" x14ac:dyDescent="0.25">
      <c r="A5724" s="1">
        <v>44265</v>
      </c>
      <c r="B5724" t="s">
        <v>4231</v>
      </c>
      <c r="C5724" t="s">
        <v>4232</v>
      </c>
      <c r="D5724">
        <v>24.08</v>
      </c>
    </row>
    <row r="5725" spans="1:4" x14ac:dyDescent="0.25">
      <c r="A5725" s="1">
        <v>44265</v>
      </c>
      <c r="B5725" t="s">
        <v>4233</v>
      </c>
      <c r="C5725" t="s">
        <v>4234</v>
      </c>
      <c r="D5725">
        <v>109.75</v>
      </c>
    </row>
    <row r="5726" spans="1:4" x14ac:dyDescent="0.25">
      <c r="A5726" s="1">
        <v>44265</v>
      </c>
      <c r="B5726" t="s">
        <v>4235</v>
      </c>
      <c r="C5726" t="s">
        <v>407</v>
      </c>
      <c r="D5726">
        <v>480</v>
      </c>
    </row>
    <row r="5727" spans="1:4" x14ac:dyDescent="0.25">
      <c r="A5727" s="1">
        <v>44265</v>
      </c>
      <c r="B5727" t="s">
        <v>133</v>
      </c>
      <c r="C5727" t="s">
        <v>47</v>
      </c>
      <c r="D5727">
        <v>518.22</v>
      </c>
    </row>
    <row r="5728" spans="1:4" x14ac:dyDescent="0.25">
      <c r="A5728" s="1">
        <v>44265</v>
      </c>
      <c r="B5728" t="s">
        <v>33</v>
      </c>
      <c r="C5728" t="s">
        <v>4236</v>
      </c>
      <c r="D5728">
        <v>75</v>
      </c>
    </row>
    <row r="5729" spans="1:4" x14ac:dyDescent="0.25">
      <c r="A5729" s="1">
        <v>44265</v>
      </c>
      <c r="B5729" t="s">
        <v>566</v>
      </c>
      <c r="C5729" t="s">
        <v>4237</v>
      </c>
      <c r="D5729" s="2">
        <v>1400</v>
      </c>
    </row>
    <row r="5730" spans="1:4" x14ac:dyDescent="0.25">
      <c r="A5730" s="1">
        <v>44265</v>
      </c>
      <c r="B5730" t="s">
        <v>141</v>
      </c>
      <c r="C5730" t="s">
        <v>47</v>
      </c>
      <c r="D5730">
        <v>687.28</v>
      </c>
    </row>
    <row r="5731" spans="1:4" x14ac:dyDescent="0.25">
      <c r="A5731" s="1">
        <v>44265</v>
      </c>
      <c r="B5731" t="s">
        <v>141</v>
      </c>
      <c r="C5731" t="s">
        <v>47</v>
      </c>
      <c r="D5731">
        <v>749.71</v>
      </c>
    </row>
    <row r="5732" spans="1:4" x14ac:dyDescent="0.25">
      <c r="A5732" s="1">
        <v>44265</v>
      </c>
      <c r="B5732" t="s">
        <v>142</v>
      </c>
      <c r="C5732" t="s">
        <v>47</v>
      </c>
      <c r="D5732" s="2">
        <v>2914.88</v>
      </c>
    </row>
    <row r="5733" spans="1:4" x14ac:dyDescent="0.25">
      <c r="A5733" s="1">
        <v>44265</v>
      </c>
      <c r="B5733" t="s">
        <v>142</v>
      </c>
      <c r="C5733" t="s">
        <v>47</v>
      </c>
      <c r="D5733">
        <v>157.72</v>
      </c>
    </row>
    <row r="5734" spans="1:4" x14ac:dyDescent="0.25">
      <c r="A5734" s="1">
        <v>44265</v>
      </c>
      <c r="B5734" t="s">
        <v>142</v>
      </c>
      <c r="C5734" t="s">
        <v>47</v>
      </c>
      <c r="D5734" s="2">
        <v>2944.04</v>
      </c>
    </row>
    <row r="5735" spans="1:4" x14ac:dyDescent="0.25">
      <c r="A5735" s="1">
        <v>44265</v>
      </c>
      <c r="B5735" t="s">
        <v>142</v>
      </c>
      <c r="C5735" t="s">
        <v>47</v>
      </c>
      <c r="D5735">
        <v>653.69000000000005</v>
      </c>
    </row>
    <row r="5736" spans="1:4" x14ac:dyDescent="0.25">
      <c r="A5736" s="1">
        <v>44265</v>
      </c>
      <c r="B5736" t="s">
        <v>643</v>
      </c>
      <c r="C5736" t="s">
        <v>70</v>
      </c>
      <c r="D5736" s="2">
        <v>1103.6600000000001</v>
      </c>
    </row>
    <row r="5737" spans="1:4" x14ac:dyDescent="0.25">
      <c r="A5737" s="1">
        <v>44265</v>
      </c>
      <c r="B5737" t="s">
        <v>2584</v>
      </c>
      <c r="C5737" t="s">
        <v>2388</v>
      </c>
      <c r="D5737" s="2">
        <v>1512</v>
      </c>
    </row>
    <row r="5738" spans="1:4" x14ac:dyDescent="0.25">
      <c r="A5738" s="1">
        <v>44265</v>
      </c>
      <c r="B5738" t="s">
        <v>644</v>
      </c>
      <c r="C5738" t="s">
        <v>2585</v>
      </c>
      <c r="D5738">
        <v>650</v>
      </c>
    </row>
    <row r="5739" spans="1:4" x14ac:dyDescent="0.25">
      <c r="C5739" t="s">
        <v>4238</v>
      </c>
    </row>
    <row r="5740" spans="1:4" x14ac:dyDescent="0.25">
      <c r="C5740" t="s">
        <v>4239</v>
      </c>
    </row>
    <row r="5741" spans="1:4" x14ac:dyDescent="0.25">
      <c r="A5741" s="1">
        <v>44265</v>
      </c>
      <c r="B5741" t="s">
        <v>4240</v>
      </c>
      <c r="C5741" t="s">
        <v>4241</v>
      </c>
      <c r="D5741" s="2">
        <v>1852</v>
      </c>
    </row>
    <row r="5742" spans="1:4" x14ac:dyDescent="0.25">
      <c r="A5742" s="1">
        <v>44265</v>
      </c>
      <c r="B5742" t="s">
        <v>218</v>
      </c>
      <c r="C5742" t="s">
        <v>325</v>
      </c>
      <c r="D5742">
        <v>184.18</v>
      </c>
    </row>
    <row r="5743" spans="1:4" x14ac:dyDescent="0.25">
      <c r="A5743" s="1">
        <v>44265</v>
      </c>
      <c r="B5743" t="s">
        <v>218</v>
      </c>
      <c r="C5743" t="s">
        <v>325</v>
      </c>
      <c r="D5743">
        <v>107.16</v>
      </c>
    </row>
    <row r="5744" spans="1:4" x14ac:dyDescent="0.25">
      <c r="A5744" s="1">
        <v>44265</v>
      </c>
      <c r="B5744" t="s">
        <v>218</v>
      </c>
      <c r="C5744" t="s">
        <v>219</v>
      </c>
      <c r="D5744">
        <v>103.89</v>
      </c>
    </row>
    <row r="5745" spans="1:4" x14ac:dyDescent="0.25">
      <c r="A5745" s="1">
        <v>44265</v>
      </c>
      <c r="B5745" t="s">
        <v>218</v>
      </c>
      <c r="C5745" t="s">
        <v>4242</v>
      </c>
      <c r="D5745">
        <v>91.8</v>
      </c>
    </row>
    <row r="5746" spans="1:4" x14ac:dyDescent="0.25">
      <c r="A5746" s="1">
        <v>44265</v>
      </c>
      <c r="B5746" t="s">
        <v>143</v>
      </c>
      <c r="C5746" t="s">
        <v>47</v>
      </c>
      <c r="D5746">
        <v>39.85</v>
      </c>
    </row>
    <row r="5747" spans="1:4" x14ac:dyDescent="0.25">
      <c r="A5747" s="1">
        <v>44265</v>
      </c>
      <c r="B5747" t="s">
        <v>144</v>
      </c>
      <c r="C5747" t="s">
        <v>47</v>
      </c>
      <c r="D5747" s="2">
        <v>1055.8599999999999</v>
      </c>
    </row>
    <row r="5748" spans="1:4" x14ac:dyDescent="0.25">
      <c r="A5748" s="1">
        <v>44265</v>
      </c>
      <c r="B5748" t="s">
        <v>144</v>
      </c>
      <c r="C5748" t="s">
        <v>47</v>
      </c>
      <c r="D5748">
        <v>345.62</v>
      </c>
    </row>
    <row r="5749" spans="1:4" x14ac:dyDescent="0.25">
      <c r="A5749" s="1">
        <v>44265</v>
      </c>
      <c r="B5749" t="s">
        <v>4243</v>
      </c>
      <c r="C5749" t="s">
        <v>280</v>
      </c>
      <c r="D5749">
        <v>200</v>
      </c>
    </row>
    <row r="5750" spans="1:4" x14ac:dyDescent="0.25">
      <c r="A5750" s="1">
        <v>44265</v>
      </c>
      <c r="B5750" t="s">
        <v>772</v>
      </c>
      <c r="C5750" t="s">
        <v>107</v>
      </c>
      <c r="D5750">
        <v>485.52</v>
      </c>
    </row>
    <row r="5751" spans="1:4" x14ac:dyDescent="0.25">
      <c r="A5751" s="1">
        <v>44266</v>
      </c>
      <c r="B5751" t="s">
        <v>531</v>
      </c>
      <c r="C5751" t="s">
        <v>4244</v>
      </c>
      <c r="D5751" s="2">
        <v>118941.52</v>
      </c>
    </row>
    <row r="5752" spans="1:4" x14ac:dyDescent="0.25">
      <c r="A5752" s="1">
        <v>44267</v>
      </c>
      <c r="B5752" t="s">
        <v>4245</v>
      </c>
      <c r="C5752" t="s">
        <v>4246</v>
      </c>
      <c r="D5752">
        <v>186.9</v>
      </c>
    </row>
    <row r="5753" spans="1:4" x14ac:dyDescent="0.25">
      <c r="A5753" s="1">
        <v>44267</v>
      </c>
      <c r="B5753" t="s">
        <v>4247</v>
      </c>
      <c r="C5753" t="s">
        <v>4248</v>
      </c>
      <c r="D5753">
        <v>120</v>
      </c>
    </row>
    <row r="5754" spans="1:4" x14ac:dyDescent="0.25">
      <c r="A5754" s="1">
        <v>44267</v>
      </c>
      <c r="B5754" t="s">
        <v>125</v>
      </c>
      <c r="C5754" t="s">
        <v>3079</v>
      </c>
      <c r="D5754">
        <v>199.38</v>
      </c>
    </row>
    <row r="5755" spans="1:4" x14ac:dyDescent="0.25">
      <c r="C5755" t="s">
        <v>4249</v>
      </c>
    </row>
    <row r="5756" spans="1:4" x14ac:dyDescent="0.25">
      <c r="A5756" s="1">
        <v>44267</v>
      </c>
      <c r="B5756" t="s">
        <v>4250</v>
      </c>
      <c r="C5756" t="s">
        <v>4251</v>
      </c>
      <c r="D5756">
        <v>120</v>
      </c>
    </row>
    <row r="5757" spans="1:4" x14ac:dyDescent="0.25">
      <c r="A5757" s="1">
        <v>44267</v>
      </c>
      <c r="B5757" t="s">
        <v>3671</v>
      </c>
      <c r="C5757" t="s">
        <v>280</v>
      </c>
      <c r="D5757">
        <v>54.06</v>
      </c>
    </row>
    <row r="5758" spans="1:4" x14ac:dyDescent="0.25">
      <c r="A5758" s="1">
        <v>44267</v>
      </c>
      <c r="B5758" t="s">
        <v>218</v>
      </c>
      <c r="C5758" t="s">
        <v>4252</v>
      </c>
      <c r="D5758">
        <v>542.19000000000005</v>
      </c>
    </row>
    <row r="5759" spans="1:4" x14ac:dyDescent="0.25">
      <c r="A5759" s="1">
        <v>44267</v>
      </c>
      <c r="B5759" t="s">
        <v>968</v>
      </c>
      <c r="C5759" t="s">
        <v>4253</v>
      </c>
      <c r="D5759">
        <v>270</v>
      </c>
    </row>
    <row r="5760" spans="1:4" x14ac:dyDescent="0.25">
      <c r="C5760" t="s">
        <v>4254</v>
      </c>
    </row>
    <row r="5761" spans="1:4" x14ac:dyDescent="0.25">
      <c r="A5761" s="1">
        <v>44267</v>
      </c>
      <c r="B5761" t="s">
        <v>968</v>
      </c>
      <c r="C5761" t="s">
        <v>4255</v>
      </c>
      <c r="D5761" s="2">
        <v>1237.5</v>
      </c>
    </row>
    <row r="5762" spans="1:4" x14ac:dyDescent="0.25">
      <c r="C5762" t="s">
        <v>4256</v>
      </c>
    </row>
    <row r="5763" spans="1:4" x14ac:dyDescent="0.25">
      <c r="A5763" s="1">
        <v>44267</v>
      </c>
      <c r="B5763" t="s">
        <v>233</v>
      </c>
      <c r="C5763" t="s">
        <v>4257</v>
      </c>
      <c r="D5763">
        <v>90</v>
      </c>
    </row>
    <row r="5764" spans="1:4" x14ac:dyDescent="0.25">
      <c r="C5764" t="s">
        <v>4258</v>
      </c>
    </row>
    <row r="5765" spans="1:4" x14ac:dyDescent="0.25">
      <c r="A5765" s="1">
        <v>44267</v>
      </c>
      <c r="B5765" t="s">
        <v>233</v>
      </c>
      <c r="C5765" t="s">
        <v>4257</v>
      </c>
      <c r="D5765">
        <v>150</v>
      </c>
    </row>
    <row r="5766" spans="1:4" x14ac:dyDescent="0.25">
      <c r="C5766" t="s">
        <v>4258</v>
      </c>
    </row>
    <row r="5767" spans="1:4" x14ac:dyDescent="0.25">
      <c r="A5767" s="1">
        <v>44267</v>
      </c>
      <c r="B5767" t="s">
        <v>233</v>
      </c>
      <c r="C5767" t="s">
        <v>4257</v>
      </c>
      <c r="D5767">
        <v>90</v>
      </c>
    </row>
    <row r="5768" spans="1:4" x14ac:dyDescent="0.25">
      <c r="C5768" t="s">
        <v>4258</v>
      </c>
    </row>
    <row r="5769" spans="1:4" x14ac:dyDescent="0.25">
      <c r="A5769" s="1">
        <v>44267</v>
      </c>
      <c r="B5769" t="s">
        <v>658</v>
      </c>
      <c r="C5769" t="s">
        <v>4259</v>
      </c>
      <c r="D5769">
        <v>623.80999999999995</v>
      </c>
    </row>
    <row r="5770" spans="1:4" x14ac:dyDescent="0.25">
      <c r="A5770" s="1">
        <v>44267</v>
      </c>
      <c r="B5770" t="s">
        <v>986</v>
      </c>
      <c r="C5770" t="s">
        <v>47</v>
      </c>
      <c r="D5770">
        <v>151.79</v>
      </c>
    </row>
    <row r="5771" spans="1:4" x14ac:dyDescent="0.25">
      <c r="A5771" s="1">
        <v>44267</v>
      </c>
      <c r="B5771" t="s">
        <v>149</v>
      </c>
      <c r="C5771" t="s">
        <v>47</v>
      </c>
      <c r="D5771" s="2">
        <v>1085.06</v>
      </c>
    </row>
    <row r="5772" spans="1:4" x14ac:dyDescent="0.25">
      <c r="A5772" s="1">
        <v>44267</v>
      </c>
      <c r="B5772" t="s">
        <v>149</v>
      </c>
      <c r="C5772" t="s">
        <v>47</v>
      </c>
      <c r="D5772">
        <v>191.75</v>
      </c>
    </row>
    <row r="5773" spans="1:4" x14ac:dyDescent="0.25">
      <c r="A5773" s="1">
        <v>44267</v>
      </c>
      <c r="B5773" t="s">
        <v>154</v>
      </c>
      <c r="C5773" t="s">
        <v>47</v>
      </c>
      <c r="D5773">
        <v>512</v>
      </c>
    </row>
    <row r="5774" spans="1:4" x14ac:dyDescent="0.25">
      <c r="A5774" s="1">
        <v>44267</v>
      </c>
      <c r="B5774" t="s">
        <v>154</v>
      </c>
      <c r="C5774" t="s">
        <v>47</v>
      </c>
      <c r="D5774">
        <v>244.8</v>
      </c>
    </row>
    <row r="5775" spans="1:4" x14ac:dyDescent="0.25">
      <c r="A5775" s="1">
        <v>44267</v>
      </c>
      <c r="B5775" t="s">
        <v>154</v>
      </c>
      <c r="C5775" t="s">
        <v>47</v>
      </c>
      <c r="D5775">
        <v>599.70000000000005</v>
      </c>
    </row>
    <row r="5776" spans="1:4" x14ac:dyDescent="0.25">
      <c r="A5776" s="1">
        <v>44267</v>
      </c>
      <c r="B5776" t="s">
        <v>154</v>
      </c>
      <c r="C5776" t="s">
        <v>47</v>
      </c>
      <c r="D5776" s="2">
        <v>6907.84</v>
      </c>
    </row>
    <row r="5777" spans="1:4" x14ac:dyDescent="0.25">
      <c r="A5777" s="1">
        <v>44267</v>
      </c>
      <c r="B5777" t="s">
        <v>155</v>
      </c>
      <c r="C5777" t="s">
        <v>47</v>
      </c>
      <c r="D5777">
        <v>634.04</v>
      </c>
    </row>
    <row r="5778" spans="1:4" x14ac:dyDescent="0.25">
      <c r="A5778" s="1">
        <v>44267</v>
      </c>
      <c r="B5778" t="s">
        <v>155</v>
      </c>
      <c r="C5778" t="s">
        <v>47</v>
      </c>
      <c r="D5778">
        <v>68</v>
      </c>
    </row>
    <row r="5779" spans="1:4" x14ac:dyDescent="0.25">
      <c r="A5779" s="1">
        <v>44267</v>
      </c>
      <c r="B5779" t="s">
        <v>788</v>
      </c>
      <c r="C5779" t="s">
        <v>4260</v>
      </c>
      <c r="D5779">
        <v>75</v>
      </c>
    </row>
    <row r="5780" spans="1:4" x14ac:dyDescent="0.25">
      <c r="A5780" s="1">
        <v>44267</v>
      </c>
      <c r="B5780" t="s">
        <v>158</v>
      </c>
      <c r="C5780" t="s">
        <v>47</v>
      </c>
      <c r="D5780">
        <v>508.39</v>
      </c>
    </row>
    <row r="5781" spans="1:4" x14ac:dyDescent="0.25">
      <c r="A5781" s="1">
        <v>44267</v>
      </c>
      <c r="B5781" t="s">
        <v>158</v>
      </c>
      <c r="C5781" t="s">
        <v>47</v>
      </c>
      <c r="D5781">
        <v>170.32</v>
      </c>
    </row>
    <row r="5782" spans="1:4" x14ac:dyDescent="0.25">
      <c r="A5782" s="1">
        <v>44267</v>
      </c>
      <c r="B5782" t="s">
        <v>254</v>
      </c>
      <c r="C5782" t="s">
        <v>219</v>
      </c>
      <c r="D5782">
        <v>67.27</v>
      </c>
    </row>
    <row r="5783" spans="1:4" x14ac:dyDescent="0.25">
      <c r="A5783" s="1">
        <v>44267</v>
      </c>
      <c r="B5783" t="s">
        <v>254</v>
      </c>
      <c r="C5783" t="s">
        <v>219</v>
      </c>
      <c r="D5783">
        <v>8.49</v>
      </c>
    </row>
    <row r="5784" spans="1:4" x14ac:dyDescent="0.25">
      <c r="A5784" s="1">
        <v>44267</v>
      </c>
      <c r="B5784" t="s">
        <v>254</v>
      </c>
      <c r="C5784" t="s">
        <v>4261</v>
      </c>
      <c r="D5784">
        <v>46.69</v>
      </c>
    </row>
    <row r="5785" spans="1:4" x14ac:dyDescent="0.25">
      <c r="A5785" s="1">
        <v>44267</v>
      </c>
      <c r="B5785" t="s">
        <v>254</v>
      </c>
      <c r="C5785" t="s">
        <v>4261</v>
      </c>
      <c r="D5785">
        <v>278.39</v>
      </c>
    </row>
    <row r="5786" spans="1:4" x14ac:dyDescent="0.25">
      <c r="A5786" s="1">
        <v>44267</v>
      </c>
      <c r="B5786" t="s">
        <v>4176</v>
      </c>
      <c r="C5786" t="s">
        <v>4262</v>
      </c>
      <c r="D5786">
        <v>160</v>
      </c>
    </row>
    <row r="5787" spans="1:4" x14ac:dyDescent="0.25">
      <c r="C5787" t="s">
        <v>4178</v>
      </c>
    </row>
    <row r="5788" spans="1:4" x14ac:dyDescent="0.25">
      <c r="C5788" s="1">
        <v>44253</v>
      </c>
    </row>
    <row r="5789" spans="1:4" x14ac:dyDescent="0.25">
      <c r="A5789" s="1">
        <v>44267</v>
      </c>
      <c r="B5789" t="s">
        <v>166</v>
      </c>
      <c r="C5789" t="s">
        <v>47</v>
      </c>
      <c r="D5789" s="2">
        <v>4910.3999999999996</v>
      </c>
    </row>
    <row r="5790" spans="1:4" x14ac:dyDescent="0.25">
      <c r="A5790" s="1">
        <v>44267</v>
      </c>
      <c r="B5790" t="s">
        <v>77</v>
      </c>
      <c r="C5790" t="s">
        <v>4263</v>
      </c>
      <c r="D5790">
        <v>348</v>
      </c>
    </row>
    <row r="5791" spans="1:4" x14ac:dyDescent="0.25">
      <c r="C5791" t="s">
        <v>4264</v>
      </c>
    </row>
    <row r="5792" spans="1:4" x14ac:dyDescent="0.25">
      <c r="A5792" s="1">
        <v>44267</v>
      </c>
      <c r="B5792" t="s">
        <v>168</v>
      </c>
      <c r="C5792" t="s">
        <v>47</v>
      </c>
      <c r="D5792">
        <v>74.11</v>
      </c>
    </row>
    <row r="5793" spans="1:4" x14ac:dyDescent="0.25">
      <c r="A5793" s="1">
        <v>44267</v>
      </c>
      <c r="B5793" t="s">
        <v>810</v>
      </c>
      <c r="C5793" t="s">
        <v>4265</v>
      </c>
      <c r="D5793">
        <v>100</v>
      </c>
    </row>
    <row r="5794" spans="1:4" x14ac:dyDescent="0.25">
      <c r="A5794" s="1">
        <v>44267</v>
      </c>
      <c r="B5794" t="s">
        <v>4266</v>
      </c>
      <c r="C5794" t="s">
        <v>4267</v>
      </c>
      <c r="D5794">
        <v>120</v>
      </c>
    </row>
    <row r="5795" spans="1:4" x14ac:dyDescent="0.25">
      <c r="A5795" s="1">
        <v>44267</v>
      </c>
      <c r="B5795" t="s">
        <v>1595</v>
      </c>
      <c r="C5795" t="s">
        <v>3675</v>
      </c>
      <c r="D5795">
        <v>80.64</v>
      </c>
    </row>
    <row r="5796" spans="1:4" x14ac:dyDescent="0.25">
      <c r="A5796" s="1">
        <v>44267</v>
      </c>
      <c r="B5796" t="s">
        <v>94</v>
      </c>
      <c r="C5796" t="s">
        <v>4268</v>
      </c>
      <c r="D5796" s="2">
        <v>5810.3</v>
      </c>
    </row>
    <row r="5797" spans="1:4" x14ac:dyDescent="0.25">
      <c r="A5797" s="1">
        <v>44267</v>
      </c>
      <c r="B5797" t="s">
        <v>452</v>
      </c>
      <c r="C5797" t="s">
        <v>4269</v>
      </c>
      <c r="D5797">
        <v>201.49</v>
      </c>
    </row>
    <row r="5798" spans="1:4" x14ac:dyDescent="0.25">
      <c r="A5798" s="1">
        <v>44267</v>
      </c>
      <c r="B5798" t="s">
        <v>267</v>
      </c>
      <c r="C5798" t="s">
        <v>4270</v>
      </c>
      <c r="D5798">
        <v>460</v>
      </c>
    </row>
    <row r="5799" spans="1:4" x14ac:dyDescent="0.25">
      <c r="A5799" s="1">
        <v>44267</v>
      </c>
      <c r="B5799" t="s">
        <v>172</v>
      </c>
      <c r="C5799" t="s">
        <v>1989</v>
      </c>
      <c r="D5799">
        <v>101.47</v>
      </c>
    </row>
    <row r="5800" spans="1:4" x14ac:dyDescent="0.25">
      <c r="A5800" s="1">
        <v>44267</v>
      </c>
      <c r="B5800" t="s">
        <v>106</v>
      </c>
      <c r="C5800" t="s">
        <v>70</v>
      </c>
      <c r="D5800">
        <v>911.91</v>
      </c>
    </row>
    <row r="5801" spans="1:4" x14ac:dyDescent="0.25">
      <c r="A5801" s="1">
        <v>44267</v>
      </c>
      <c r="B5801" t="s">
        <v>4271</v>
      </c>
      <c r="C5801" t="s">
        <v>4272</v>
      </c>
      <c r="D5801">
        <v>71.209999999999994</v>
      </c>
    </row>
    <row r="5802" spans="1:4" x14ac:dyDescent="0.25">
      <c r="A5802" s="1">
        <v>44267</v>
      </c>
      <c r="B5802" t="s">
        <v>507</v>
      </c>
      <c r="C5802" t="s">
        <v>4273</v>
      </c>
      <c r="D5802">
        <v>39.590000000000003</v>
      </c>
    </row>
    <row r="5803" spans="1:4" x14ac:dyDescent="0.25">
      <c r="C5803" t="s">
        <v>4274</v>
      </c>
    </row>
    <row r="5804" spans="1:4" x14ac:dyDescent="0.25">
      <c r="A5804" s="1">
        <v>44279</v>
      </c>
      <c r="B5804" t="s">
        <v>4275</v>
      </c>
      <c r="C5804" t="s">
        <v>3659</v>
      </c>
      <c r="D5804">
        <v>150</v>
      </c>
    </row>
    <row r="5805" spans="1:4" x14ac:dyDescent="0.25">
      <c r="A5805" s="1">
        <v>44279</v>
      </c>
      <c r="B5805" t="s">
        <v>740</v>
      </c>
      <c r="C5805" t="s">
        <v>741</v>
      </c>
      <c r="D5805">
        <v>180</v>
      </c>
    </row>
    <row r="5806" spans="1:4" x14ac:dyDescent="0.25">
      <c r="A5806" s="1">
        <v>44279</v>
      </c>
      <c r="B5806" t="s">
        <v>740</v>
      </c>
      <c r="C5806" t="s">
        <v>741</v>
      </c>
      <c r="D5806" s="2">
        <v>2500</v>
      </c>
    </row>
    <row r="5807" spans="1:4" x14ac:dyDescent="0.25">
      <c r="A5807" s="1">
        <v>44279</v>
      </c>
      <c r="B5807" t="s">
        <v>740</v>
      </c>
      <c r="C5807" t="s">
        <v>741</v>
      </c>
      <c r="D5807">
        <v>170</v>
      </c>
    </row>
    <row r="5808" spans="1:4" x14ac:dyDescent="0.25">
      <c r="A5808" s="1">
        <v>44279</v>
      </c>
      <c r="B5808" t="s">
        <v>740</v>
      </c>
      <c r="C5808" t="s">
        <v>741</v>
      </c>
      <c r="D5808">
        <v>800</v>
      </c>
    </row>
    <row r="5809" spans="1:4" x14ac:dyDescent="0.25">
      <c r="A5809" s="1">
        <v>44279</v>
      </c>
      <c r="B5809" t="s">
        <v>740</v>
      </c>
      <c r="C5809" t="s">
        <v>741</v>
      </c>
      <c r="D5809">
        <v>850</v>
      </c>
    </row>
    <row r="5810" spans="1:4" x14ac:dyDescent="0.25">
      <c r="A5810" s="1">
        <v>44279</v>
      </c>
      <c r="B5810" t="s">
        <v>740</v>
      </c>
      <c r="C5810" t="s">
        <v>741</v>
      </c>
      <c r="D5810">
        <v>40.5</v>
      </c>
    </row>
    <row r="5811" spans="1:4" x14ac:dyDescent="0.25">
      <c r="A5811" s="1">
        <v>44279</v>
      </c>
      <c r="B5811" t="s">
        <v>740</v>
      </c>
      <c r="C5811" t="s">
        <v>741</v>
      </c>
      <c r="D5811">
        <v>255</v>
      </c>
    </row>
    <row r="5812" spans="1:4" x14ac:dyDescent="0.25">
      <c r="A5812" s="1">
        <v>44279</v>
      </c>
      <c r="B5812" t="s">
        <v>21</v>
      </c>
      <c r="C5812" t="s">
        <v>2859</v>
      </c>
      <c r="D5812">
        <v>191.42</v>
      </c>
    </row>
    <row r="5813" spans="1:4" x14ac:dyDescent="0.25">
      <c r="A5813" s="1">
        <v>44279</v>
      </c>
      <c r="B5813" t="s">
        <v>21</v>
      </c>
      <c r="C5813" t="s">
        <v>2859</v>
      </c>
      <c r="D5813">
        <v>144.94</v>
      </c>
    </row>
    <row r="5814" spans="1:4" x14ac:dyDescent="0.25">
      <c r="A5814" s="1">
        <v>44279</v>
      </c>
      <c r="B5814" t="s">
        <v>125</v>
      </c>
      <c r="C5814" t="s">
        <v>4276</v>
      </c>
      <c r="D5814" s="2">
        <v>5357.31</v>
      </c>
    </row>
    <row r="5815" spans="1:4" x14ac:dyDescent="0.25">
      <c r="C5815" t="s">
        <v>4277</v>
      </c>
    </row>
    <row r="5816" spans="1:4" x14ac:dyDescent="0.25">
      <c r="C5816" t="s">
        <v>2375</v>
      </c>
    </row>
    <row r="5817" spans="1:4" x14ac:dyDescent="0.25">
      <c r="C5817" t="s">
        <v>2376</v>
      </c>
    </row>
    <row r="5818" spans="1:4" x14ac:dyDescent="0.25">
      <c r="C5818" t="s">
        <v>3367</v>
      </c>
    </row>
    <row r="5819" spans="1:4" x14ac:dyDescent="0.25">
      <c r="C5819" t="s">
        <v>2377</v>
      </c>
    </row>
    <row r="5820" spans="1:4" x14ac:dyDescent="0.25">
      <c r="C5820" t="s">
        <v>2378</v>
      </c>
    </row>
    <row r="5821" spans="1:4" x14ac:dyDescent="0.25">
      <c r="C5821" t="s">
        <v>2379</v>
      </c>
    </row>
    <row r="5822" spans="1:4" x14ac:dyDescent="0.25">
      <c r="C5822" t="s">
        <v>2380</v>
      </c>
    </row>
    <row r="5823" spans="1:4" x14ac:dyDescent="0.25">
      <c r="C5823" t="s">
        <v>2381</v>
      </c>
    </row>
    <row r="5824" spans="1:4" x14ac:dyDescent="0.25">
      <c r="C5824" t="s">
        <v>2382</v>
      </c>
    </row>
    <row r="5825" spans="1:4" x14ac:dyDescent="0.25">
      <c r="C5825" t="s">
        <v>2383</v>
      </c>
    </row>
    <row r="5826" spans="1:4" x14ac:dyDescent="0.25">
      <c r="A5826" s="1">
        <v>44279</v>
      </c>
      <c r="B5826" t="s">
        <v>629</v>
      </c>
      <c r="C5826" t="s">
        <v>4278</v>
      </c>
      <c r="D5826">
        <v>500</v>
      </c>
    </row>
    <row r="5827" spans="1:4" x14ac:dyDescent="0.25">
      <c r="A5827" s="1">
        <v>44279</v>
      </c>
      <c r="B5827" t="s">
        <v>31</v>
      </c>
      <c r="C5827" t="s">
        <v>4279</v>
      </c>
      <c r="D5827" s="2">
        <v>4500</v>
      </c>
    </row>
    <row r="5828" spans="1:4" x14ac:dyDescent="0.25">
      <c r="A5828" s="1">
        <v>44279</v>
      </c>
      <c r="B5828" t="s">
        <v>33</v>
      </c>
      <c r="C5828" t="s">
        <v>4280</v>
      </c>
      <c r="D5828" s="2">
        <v>6000</v>
      </c>
    </row>
    <row r="5829" spans="1:4" x14ac:dyDescent="0.25">
      <c r="C5829" t="s">
        <v>4281</v>
      </c>
    </row>
    <row r="5830" spans="1:4" x14ac:dyDescent="0.25">
      <c r="C5830" t="s">
        <v>4282</v>
      </c>
    </row>
    <row r="5831" spans="1:4" x14ac:dyDescent="0.25">
      <c r="A5831" s="1">
        <v>44279</v>
      </c>
      <c r="B5831" t="s">
        <v>33</v>
      </c>
      <c r="C5831" t="s">
        <v>4280</v>
      </c>
      <c r="D5831" s="2">
        <v>9000</v>
      </c>
    </row>
    <row r="5832" spans="1:4" x14ac:dyDescent="0.25">
      <c r="C5832" t="s">
        <v>4281</v>
      </c>
    </row>
    <row r="5833" spans="1:4" x14ac:dyDescent="0.25">
      <c r="C5833" t="s">
        <v>4282</v>
      </c>
    </row>
    <row r="5834" spans="1:4" x14ac:dyDescent="0.25">
      <c r="A5834" s="1">
        <v>44279</v>
      </c>
      <c r="B5834" t="s">
        <v>33</v>
      </c>
      <c r="C5834" t="s">
        <v>4280</v>
      </c>
      <c r="D5834" s="2">
        <v>3000</v>
      </c>
    </row>
    <row r="5835" spans="1:4" x14ac:dyDescent="0.25">
      <c r="C5835" t="s">
        <v>4281</v>
      </c>
    </row>
    <row r="5836" spans="1:4" x14ac:dyDescent="0.25">
      <c r="C5836" t="s">
        <v>4282</v>
      </c>
    </row>
    <row r="5837" spans="1:4" x14ac:dyDescent="0.25">
      <c r="A5837" s="1">
        <v>44279</v>
      </c>
      <c r="B5837" t="s">
        <v>33</v>
      </c>
      <c r="C5837" t="s">
        <v>4283</v>
      </c>
      <c r="D5837" s="2">
        <v>1100</v>
      </c>
    </row>
    <row r="5838" spans="1:4" x14ac:dyDescent="0.25">
      <c r="C5838" t="s">
        <v>4284</v>
      </c>
    </row>
    <row r="5839" spans="1:4" x14ac:dyDescent="0.25">
      <c r="C5839" t="s">
        <v>4285</v>
      </c>
    </row>
    <row r="5840" spans="1:4" x14ac:dyDescent="0.25">
      <c r="C5840" t="s">
        <v>4286</v>
      </c>
    </row>
    <row r="5841" spans="1:4" x14ac:dyDescent="0.25">
      <c r="A5841" s="1">
        <v>44279</v>
      </c>
      <c r="B5841" t="s">
        <v>33</v>
      </c>
      <c r="C5841" t="s">
        <v>4283</v>
      </c>
      <c r="D5841" s="2">
        <v>4400</v>
      </c>
    </row>
    <row r="5842" spans="1:4" x14ac:dyDescent="0.25">
      <c r="C5842" t="s">
        <v>4284</v>
      </c>
    </row>
    <row r="5843" spans="1:4" x14ac:dyDescent="0.25">
      <c r="C5843" t="s">
        <v>4285</v>
      </c>
    </row>
    <row r="5844" spans="1:4" x14ac:dyDescent="0.25">
      <c r="C5844" t="s">
        <v>4286</v>
      </c>
    </row>
    <row r="5845" spans="1:4" x14ac:dyDescent="0.25">
      <c r="A5845" s="1">
        <v>44279</v>
      </c>
      <c r="B5845" t="s">
        <v>33</v>
      </c>
      <c r="C5845" t="s">
        <v>4283</v>
      </c>
      <c r="D5845" s="2">
        <v>3300</v>
      </c>
    </row>
    <row r="5846" spans="1:4" x14ac:dyDescent="0.25">
      <c r="C5846" t="s">
        <v>4284</v>
      </c>
    </row>
    <row r="5847" spans="1:4" x14ac:dyDescent="0.25">
      <c r="C5847" t="s">
        <v>4285</v>
      </c>
    </row>
    <row r="5848" spans="1:4" x14ac:dyDescent="0.25">
      <c r="C5848" t="s">
        <v>4286</v>
      </c>
    </row>
    <row r="5849" spans="1:4" x14ac:dyDescent="0.25">
      <c r="A5849" s="1">
        <v>44279</v>
      </c>
      <c r="B5849" t="s">
        <v>33</v>
      </c>
      <c r="C5849" t="s">
        <v>4283</v>
      </c>
      <c r="D5849" s="2">
        <v>4400</v>
      </c>
    </row>
    <row r="5850" spans="1:4" x14ac:dyDescent="0.25">
      <c r="C5850" t="s">
        <v>4284</v>
      </c>
    </row>
    <row r="5851" spans="1:4" x14ac:dyDescent="0.25">
      <c r="C5851" t="s">
        <v>4285</v>
      </c>
    </row>
    <row r="5852" spans="1:4" x14ac:dyDescent="0.25">
      <c r="C5852" t="s">
        <v>4286</v>
      </c>
    </row>
    <row r="5853" spans="1:4" x14ac:dyDescent="0.25">
      <c r="A5853" s="1">
        <v>44279</v>
      </c>
      <c r="B5853" t="s">
        <v>33</v>
      </c>
      <c r="C5853" t="s">
        <v>4283</v>
      </c>
      <c r="D5853" s="2">
        <v>4400</v>
      </c>
    </row>
    <row r="5854" spans="1:4" x14ac:dyDescent="0.25">
      <c r="C5854" t="s">
        <v>4284</v>
      </c>
    </row>
    <row r="5855" spans="1:4" x14ac:dyDescent="0.25">
      <c r="C5855" t="s">
        <v>4285</v>
      </c>
    </row>
    <row r="5856" spans="1:4" x14ac:dyDescent="0.25">
      <c r="C5856" t="s">
        <v>4286</v>
      </c>
    </row>
    <row r="5857" spans="1:4" x14ac:dyDescent="0.25">
      <c r="A5857" s="1">
        <v>44279</v>
      </c>
      <c r="B5857" t="s">
        <v>33</v>
      </c>
      <c r="C5857" t="s">
        <v>4283</v>
      </c>
      <c r="D5857" s="2">
        <v>1100</v>
      </c>
    </row>
    <row r="5858" spans="1:4" x14ac:dyDescent="0.25">
      <c r="C5858" t="s">
        <v>4284</v>
      </c>
    </row>
    <row r="5859" spans="1:4" x14ac:dyDescent="0.25">
      <c r="C5859" t="s">
        <v>4285</v>
      </c>
    </row>
    <row r="5860" spans="1:4" x14ac:dyDescent="0.25">
      <c r="C5860" t="s">
        <v>4286</v>
      </c>
    </row>
    <row r="5861" spans="1:4" x14ac:dyDescent="0.25">
      <c r="A5861" s="1">
        <v>44279</v>
      </c>
      <c r="B5861" t="s">
        <v>33</v>
      </c>
      <c r="C5861" t="s">
        <v>4283</v>
      </c>
      <c r="D5861" s="2">
        <v>3300</v>
      </c>
    </row>
    <row r="5862" spans="1:4" x14ac:dyDescent="0.25">
      <c r="C5862" t="s">
        <v>4284</v>
      </c>
    </row>
    <row r="5863" spans="1:4" x14ac:dyDescent="0.25">
      <c r="C5863" t="s">
        <v>4285</v>
      </c>
    </row>
    <row r="5864" spans="1:4" x14ac:dyDescent="0.25">
      <c r="C5864" t="s">
        <v>4286</v>
      </c>
    </row>
    <row r="5865" spans="1:4" x14ac:dyDescent="0.25">
      <c r="A5865" s="1">
        <v>44279</v>
      </c>
      <c r="B5865" t="s">
        <v>33</v>
      </c>
      <c r="C5865" t="s">
        <v>4287</v>
      </c>
      <c r="D5865" s="2">
        <v>4400</v>
      </c>
    </row>
    <row r="5866" spans="1:4" x14ac:dyDescent="0.25">
      <c r="C5866" t="s">
        <v>4288</v>
      </c>
    </row>
    <row r="5867" spans="1:4" x14ac:dyDescent="0.25">
      <c r="C5867" t="s">
        <v>4289</v>
      </c>
    </row>
    <row r="5868" spans="1:4" x14ac:dyDescent="0.25">
      <c r="A5868" s="1">
        <v>44279</v>
      </c>
      <c r="B5868" t="s">
        <v>33</v>
      </c>
      <c r="C5868" t="s">
        <v>4287</v>
      </c>
      <c r="D5868" s="2">
        <v>7700</v>
      </c>
    </row>
    <row r="5869" spans="1:4" x14ac:dyDescent="0.25">
      <c r="C5869" t="s">
        <v>4288</v>
      </c>
    </row>
    <row r="5870" spans="1:4" x14ac:dyDescent="0.25">
      <c r="C5870" t="s">
        <v>4289</v>
      </c>
    </row>
    <row r="5871" spans="1:4" x14ac:dyDescent="0.25">
      <c r="A5871" s="1">
        <v>44279</v>
      </c>
      <c r="B5871" t="s">
        <v>33</v>
      </c>
      <c r="C5871" t="s">
        <v>4287</v>
      </c>
      <c r="D5871" s="2">
        <v>4400</v>
      </c>
    </row>
    <row r="5872" spans="1:4" x14ac:dyDescent="0.25">
      <c r="C5872" t="s">
        <v>4288</v>
      </c>
    </row>
    <row r="5873" spans="1:4" x14ac:dyDescent="0.25">
      <c r="C5873" t="s">
        <v>4289</v>
      </c>
    </row>
    <row r="5874" spans="1:4" x14ac:dyDescent="0.25">
      <c r="A5874" s="1">
        <v>44279</v>
      </c>
      <c r="B5874" t="s">
        <v>33</v>
      </c>
      <c r="C5874" t="s">
        <v>1551</v>
      </c>
      <c r="D5874">
        <v>104</v>
      </c>
    </row>
    <row r="5875" spans="1:4" x14ac:dyDescent="0.25">
      <c r="C5875" t="s">
        <v>1552</v>
      </c>
    </row>
    <row r="5876" spans="1:4" x14ac:dyDescent="0.25">
      <c r="A5876" s="1">
        <v>44279</v>
      </c>
      <c r="B5876" t="s">
        <v>33</v>
      </c>
      <c r="C5876" t="s">
        <v>4290</v>
      </c>
      <c r="D5876">
        <v>80</v>
      </c>
    </row>
    <row r="5877" spans="1:4" x14ac:dyDescent="0.25">
      <c r="A5877" s="1">
        <v>44279</v>
      </c>
      <c r="B5877" t="s">
        <v>33</v>
      </c>
      <c r="C5877" t="s">
        <v>1551</v>
      </c>
      <c r="D5877">
        <v>316</v>
      </c>
    </row>
    <row r="5878" spans="1:4" x14ac:dyDescent="0.25">
      <c r="C5878" t="s">
        <v>1552</v>
      </c>
    </row>
    <row r="5879" spans="1:4" x14ac:dyDescent="0.25">
      <c r="A5879" s="1">
        <v>44279</v>
      </c>
      <c r="B5879" t="s">
        <v>33</v>
      </c>
      <c r="C5879" t="s">
        <v>1551</v>
      </c>
      <c r="D5879">
        <v>104</v>
      </c>
    </row>
    <row r="5880" spans="1:4" x14ac:dyDescent="0.25">
      <c r="C5880" t="s">
        <v>1552</v>
      </c>
    </row>
    <row r="5881" spans="1:4" x14ac:dyDescent="0.25">
      <c r="A5881" s="1">
        <v>44279</v>
      </c>
      <c r="B5881" t="s">
        <v>755</v>
      </c>
      <c r="C5881" t="s">
        <v>4291</v>
      </c>
      <c r="D5881" s="2">
        <v>1143</v>
      </c>
    </row>
    <row r="5882" spans="1:4" x14ac:dyDescent="0.25">
      <c r="C5882" t="s">
        <v>4292</v>
      </c>
    </row>
    <row r="5883" spans="1:4" x14ac:dyDescent="0.25">
      <c r="C5883" t="s">
        <v>4293</v>
      </c>
    </row>
    <row r="5884" spans="1:4" x14ac:dyDescent="0.25">
      <c r="A5884" s="1">
        <v>44279</v>
      </c>
      <c r="B5884" t="s">
        <v>755</v>
      </c>
      <c r="C5884" t="s">
        <v>4291</v>
      </c>
      <c r="D5884" s="2">
        <v>3460.5</v>
      </c>
    </row>
    <row r="5885" spans="1:4" x14ac:dyDescent="0.25">
      <c r="C5885" t="s">
        <v>4292</v>
      </c>
    </row>
    <row r="5886" spans="1:4" x14ac:dyDescent="0.25">
      <c r="C5886" t="s">
        <v>4293</v>
      </c>
    </row>
    <row r="5887" spans="1:4" x14ac:dyDescent="0.25">
      <c r="A5887" s="1">
        <v>44279</v>
      </c>
      <c r="B5887" t="s">
        <v>37</v>
      </c>
      <c r="C5887" t="s">
        <v>3384</v>
      </c>
      <c r="D5887">
        <v>331.89</v>
      </c>
    </row>
    <row r="5888" spans="1:4" x14ac:dyDescent="0.25">
      <c r="A5888" s="1">
        <v>44279</v>
      </c>
      <c r="B5888" t="s">
        <v>4294</v>
      </c>
      <c r="C5888" t="s">
        <v>280</v>
      </c>
      <c r="D5888">
        <v>132.80000000000001</v>
      </c>
    </row>
    <row r="5889" spans="1:4" x14ac:dyDescent="0.25">
      <c r="A5889" s="1">
        <v>44279</v>
      </c>
      <c r="B5889" t="s">
        <v>40</v>
      </c>
      <c r="C5889" t="s">
        <v>1525</v>
      </c>
      <c r="D5889">
        <v>390</v>
      </c>
    </row>
    <row r="5890" spans="1:4" x14ac:dyDescent="0.25">
      <c r="A5890" s="1">
        <v>44279</v>
      </c>
      <c r="B5890" t="s">
        <v>40</v>
      </c>
      <c r="C5890" t="s">
        <v>4295</v>
      </c>
      <c r="D5890">
        <v>277.5</v>
      </c>
    </row>
    <row r="5891" spans="1:4" x14ac:dyDescent="0.25">
      <c r="A5891" s="1">
        <v>44279</v>
      </c>
      <c r="B5891" t="s">
        <v>218</v>
      </c>
      <c r="C5891" t="s">
        <v>322</v>
      </c>
      <c r="D5891">
        <v>156.19</v>
      </c>
    </row>
    <row r="5892" spans="1:4" x14ac:dyDescent="0.25">
      <c r="A5892" s="1">
        <v>44279</v>
      </c>
      <c r="B5892" t="s">
        <v>218</v>
      </c>
      <c r="C5892" t="s">
        <v>325</v>
      </c>
      <c r="D5892">
        <v>376.5</v>
      </c>
    </row>
    <row r="5893" spans="1:4" x14ac:dyDescent="0.25">
      <c r="A5893" s="1">
        <v>44279</v>
      </c>
      <c r="B5893" t="s">
        <v>4296</v>
      </c>
      <c r="C5893" t="s">
        <v>4297</v>
      </c>
      <c r="D5893">
        <v>93.44</v>
      </c>
    </row>
    <row r="5894" spans="1:4" x14ac:dyDescent="0.25">
      <c r="A5894" s="1">
        <v>44279</v>
      </c>
      <c r="B5894" t="s">
        <v>223</v>
      </c>
      <c r="C5894" t="s">
        <v>4298</v>
      </c>
      <c r="D5894">
        <v>200</v>
      </c>
    </row>
    <row r="5895" spans="1:4" x14ac:dyDescent="0.25">
      <c r="A5895" s="1">
        <v>44279</v>
      </c>
      <c r="B5895" t="s">
        <v>223</v>
      </c>
      <c r="C5895" t="s">
        <v>4299</v>
      </c>
      <c r="D5895">
        <v>100</v>
      </c>
    </row>
    <row r="5896" spans="1:4" x14ac:dyDescent="0.25">
      <c r="C5896" t="s">
        <v>4300</v>
      </c>
    </row>
    <row r="5897" spans="1:4" x14ac:dyDescent="0.25">
      <c r="A5897" s="1">
        <v>44279</v>
      </c>
      <c r="B5897" t="s">
        <v>966</v>
      </c>
      <c r="C5897" t="s">
        <v>70</v>
      </c>
      <c r="D5897" s="2">
        <v>1390</v>
      </c>
    </row>
    <row r="5898" spans="1:4" x14ac:dyDescent="0.25">
      <c r="A5898" s="1">
        <v>44279</v>
      </c>
      <c r="B5898" t="s">
        <v>1138</v>
      </c>
      <c r="C5898" t="s">
        <v>4301</v>
      </c>
      <c r="D5898">
        <v>817</v>
      </c>
    </row>
    <row r="5899" spans="1:4" x14ac:dyDescent="0.25">
      <c r="C5899" t="s">
        <v>4302</v>
      </c>
    </row>
    <row r="5900" spans="1:4" x14ac:dyDescent="0.25">
      <c r="C5900" s="1">
        <v>44266</v>
      </c>
    </row>
    <row r="5901" spans="1:4" x14ac:dyDescent="0.25">
      <c r="A5901" s="1">
        <v>44279</v>
      </c>
      <c r="B5901" t="s">
        <v>1623</v>
      </c>
      <c r="C5901" t="s">
        <v>4303</v>
      </c>
      <c r="D5901">
        <v>199.44</v>
      </c>
    </row>
    <row r="5902" spans="1:4" x14ac:dyDescent="0.25">
      <c r="C5902" t="s">
        <v>4304</v>
      </c>
    </row>
    <row r="5903" spans="1:4" x14ac:dyDescent="0.25">
      <c r="A5903" s="1">
        <v>44279</v>
      </c>
      <c r="B5903" t="s">
        <v>4305</v>
      </c>
      <c r="C5903" t="s">
        <v>4306</v>
      </c>
      <c r="D5903">
        <v>665.2</v>
      </c>
    </row>
    <row r="5904" spans="1:4" x14ac:dyDescent="0.25">
      <c r="A5904" s="1">
        <v>44279</v>
      </c>
      <c r="B5904" t="s">
        <v>2109</v>
      </c>
      <c r="C5904" t="s">
        <v>4307</v>
      </c>
      <c r="D5904">
        <v>702</v>
      </c>
    </row>
    <row r="5905" spans="1:4" x14ac:dyDescent="0.25">
      <c r="A5905" s="1">
        <v>44279</v>
      </c>
      <c r="B5905" t="s">
        <v>159</v>
      </c>
      <c r="C5905" t="s">
        <v>4308</v>
      </c>
      <c r="D5905">
        <v>529.79</v>
      </c>
    </row>
    <row r="5906" spans="1:4" x14ac:dyDescent="0.25">
      <c r="A5906" s="1">
        <v>44279</v>
      </c>
      <c r="B5906" t="s">
        <v>254</v>
      </c>
      <c r="C5906" t="s">
        <v>1280</v>
      </c>
      <c r="D5906">
        <v>-74.989999999999995</v>
      </c>
    </row>
    <row r="5907" spans="1:4" x14ac:dyDescent="0.25">
      <c r="C5907" t="s">
        <v>1281</v>
      </c>
    </row>
    <row r="5908" spans="1:4" x14ac:dyDescent="0.25">
      <c r="A5908" s="1">
        <v>44279</v>
      </c>
      <c r="B5908" t="s">
        <v>254</v>
      </c>
      <c r="C5908" t="s">
        <v>219</v>
      </c>
      <c r="D5908" s="2">
        <v>1459.18</v>
      </c>
    </row>
    <row r="5909" spans="1:4" x14ac:dyDescent="0.25">
      <c r="A5909" s="1">
        <v>44279</v>
      </c>
      <c r="B5909" t="s">
        <v>254</v>
      </c>
      <c r="C5909" t="s">
        <v>4309</v>
      </c>
      <c r="D5909">
        <v>18.37</v>
      </c>
    </row>
    <row r="5910" spans="1:4" x14ac:dyDescent="0.25">
      <c r="A5910" s="1">
        <v>44279</v>
      </c>
      <c r="B5910" t="s">
        <v>254</v>
      </c>
      <c r="C5910" t="s">
        <v>4310</v>
      </c>
      <c r="D5910">
        <v>19.989999999999998</v>
      </c>
    </row>
    <row r="5911" spans="1:4" x14ac:dyDescent="0.25">
      <c r="A5911" s="1">
        <v>44279</v>
      </c>
      <c r="B5911" t="s">
        <v>4311</v>
      </c>
      <c r="C5911" t="s">
        <v>4312</v>
      </c>
      <c r="D5911">
        <v>250</v>
      </c>
    </row>
    <row r="5912" spans="1:4" x14ac:dyDescent="0.25">
      <c r="C5912" t="s">
        <v>4313</v>
      </c>
    </row>
    <row r="5913" spans="1:4" x14ac:dyDescent="0.25">
      <c r="A5913" s="1">
        <v>44279</v>
      </c>
      <c r="B5913" t="s">
        <v>71</v>
      </c>
      <c r="C5913" t="s">
        <v>2756</v>
      </c>
      <c r="D5913">
        <v>76.489999999999995</v>
      </c>
    </row>
    <row r="5914" spans="1:4" x14ac:dyDescent="0.25">
      <c r="A5914" s="1">
        <v>44279</v>
      </c>
      <c r="B5914" t="s">
        <v>293</v>
      </c>
      <c r="C5914" t="s">
        <v>4314</v>
      </c>
      <c r="D5914">
        <v>70</v>
      </c>
    </row>
    <row r="5915" spans="1:4" x14ac:dyDescent="0.25">
      <c r="A5915" s="1">
        <v>44279</v>
      </c>
      <c r="B5915" t="s">
        <v>293</v>
      </c>
      <c r="C5915" t="s">
        <v>4315</v>
      </c>
      <c r="D5915">
        <v>70</v>
      </c>
    </row>
    <row r="5916" spans="1:4" x14ac:dyDescent="0.25">
      <c r="A5916" s="1">
        <v>44279</v>
      </c>
      <c r="B5916" t="s">
        <v>1811</v>
      </c>
      <c r="C5916" t="s">
        <v>4316</v>
      </c>
      <c r="D5916">
        <v>200</v>
      </c>
    </row>
    <row r="5917" spans="1:4" x14ac:dyDescent="0.25">
      <c r="A5917" s="1">
        <v>44279</v>
      </c>
      <c r="B5917" t="s">
        <v>441</v>
      </c>
      <c r="C5917" t="s">
        <v>4317</v>
      </c>
      <c r="D5917">
        <v>106</v>
      </c>
    </row>
    <row r="5918" spans="1:4" x14ac:dyDescent="0.25">
      <c r="C5918" t="s">
        <v>3904</v>
      </c>
    </row>
    <row r="5919" spans="1:4" x14ac:dyDescent="0.25">
      <c r="A5919" s="1">
        <v>44279</v>
      </c>
      <c r="B5919" t="s">
        <v>699</v>
      </c>
      <c r="C5919" t="s">
        <v>4318</v>
      </c>
      <c r="D5919">
        <v>334.38</v>
      </c>
    </row>
    <row r="5920" spans="1:4" x14ac:dyDescent="0.25">
      <c r="C5920" t="s">
        <v>4319</v>
      </c>
    </row>
    <row r="5921" spans="1:4" x14ac:dyDescent="0.25">
      <c r="A5921" s="1">
        <v>44279</v>
      </c>
      <c r="B5921" t="s">
        <v>4320</v>
      </c>
      <c r="C5921" t="s">
        <v>1245</v>
      </c>
      <c r="D5921" s="2">
        <v>1165.46</v>
      </c>
    </row>
    <row r="5922" spans="1:4" x14ac:dyDescent="0.25">
      <c r="A5922" s="1">
        <v>44279</v>
      </c>
      <c r="B5922" t="s">
        <v>577</v>
      </c>
      <c r="C5922" t="s">
        <v>4321</v>
      </c>
      <c r="D5922" s="2">
        <v>4010</v>
      </c>
    </row>
    <row r="5923" spans="1:4" x14ac:dyDescent="0.25">
      <c r="A5923" s="1">
        <v>44279</v>
      </c>
      <c r="B5923" t="s">
        <v>447</v>
      </c>
      <c r="C5923" t="s">
        <v>4322</v>
      </c>
      <c r="D5923" s="2">
        <v>1800</v>
      </c>
    </row>
    <row r="5924" spans="1:4" x14ac:dyDescent="0.25">
      <c r="A5924" s="1">
        <v>44279</v>
      </c>
      <c r="B5924" t="s">
        <v>267</v>
      </c>
      <c r="C5924" t="s">
        <v>47</v>
      </c>
      <c r="D5924">
        <v>486</v>
      </c>
    </row>
    <row r="5925" spans="1:4" x14ac:dyDescent="0.25">
      <c r="A5925" s="1">
        <v>44279</v>
      </c>
      <c r="B5925" t="s">
        <v>275</v>
      </c>
      <c r="C5925" t="s">
        <v>47</v>
      </c>
      <c r="D5925">
        <v>36.479999999999997</v>
      </c>
    </row>
    <row r="5926" spans="1:4" x14ac:dyDescent="0.25">
      <c r="A5926" s="1">
        <v>44279</v>
      </c>
      <c r="B5926" t="s">
        <v>102</v>
      </c>
      <c r="C5926" t="s">
        <v>2145</v>
      </c>
      <c r="D5926" s="2">
        <v>1440</v>
      </c>
    </row>
    <row r="5927" spans="1:4" x14ac:dyDescent="0.25">
      <c r="C5927" t="s">
        <v>4323</v>
      </c>
    </row>
    <row r="5928" spans="1:4" x14ac:dyDescent="0.25">
      <c r="C5928" s="1">
        <v>44267</v>
      </c>
    </row>
    <row r="5929" spans="1:4" x14ac:dyDescent="0.25">
      <c r="A5929" s="1">
        <v>44279</v>
      </c>
      <c r="B5929" t="s">
        <v>1318</v>
      </c>
      <c r="C5929" t="s">
        <v>2093</v>
      </c>
      <c r="D5929">
        <v>780</v>
      </c>
    </row>
    <row r="5930" spans="1:4" x14ac:dyDescent="0.25">
      <c r="A5930" s="1">
        <v>44279</v>
      </c>
      <c r="B5930" t="s">
        <v>1318</v>
      </c>
      <c r="C5930" t="s">
        <v>2093</v>
      </c>
      <c r="D5930">
        <v>468</v>
      </c>
    </row>
    <row r="5931" spans="1:4" x14ac:dyDescent="0.25">
      <c r="A5931" s="1">
        <v>44279</v>
      </c>
      <c r="B5931" t="s">
        <v>488</v>
      </c>
      <c r="C5931" t="s">
        <v>506</v>
      </c>
      <c r="D5931">
        <v>220.28</v>
      </c>
    </row>
    <row r="5932" spans="1:4" x14ac:dyDescent="0.25">
      <c r="C5932" t="s">
        <v>4324</v>
      </c>
    </row>
    <row r="5933" spans="1:4" x14ac:dyDescent="0.25">
      <c r="A5933" s="1">
        <v>44279</v>
      </c>
      <c r="B5933" t="s">
        <v>488</v>
      </c>
      <c r="C5933" t="s">
        <v>504</v>
      </c>
      <c r="D5933">
        <v>119.32</v>
      </c>
    </row>
    <row r="5934" spans="1:4" x14ac:dyDescent="0.25">
      <c r="C5934" t="s">
        <v>499</v>
      </c>
    </row>
    <row r="5935" spans="1:4" x14ac:dyDescent="0.25">
      <c r="C5935" t="s">
        <v>4325</v>
      </c>
    </row>
    <row r="5936" spans="1:4" x14ac:dyDescent="0.25">
      <c r="A5936" s="1">
        <v>44279</v>
      </c>
      <c r="B5936" t="s">
        <v>488</v>
      </c>
      <c r="C5936" t="s">
        <v>4324</v>
      </c>
      <c r="D5936">
        <v>251.66</v>
      </c>
    </row>
    <row r="5937" spans="1:4" x14ac:dyDescent="0.25">
      <c r="C5937" t="s">
        <v>503</v>
      </c>
    </row>
    <row r="5938" spans="1:4" x14ac:dyDescent="0.25">
      <c r="A5938" s="1">
        <v>44279</v>
      </c>
      <c r="B5938" t="s">
        <v>176</v>
      </c>
      <c r="C5938" t="s">
        <v>47</v>
      </c>
      <c r="D5938">
        <v>207.51</v>
      </c>
    </row>
    <row r="5939" spans="1:4" x14ac:dyDescent="0.25">
      <c r="A5939" s="1">
        <v>44279</v>
      </c>
      <c r="B5939" t="s">
        <v>176</v>
      </c>
      <c r="C5939" t="s">
        <v>47</v>
      </c>
      <c r="D5939">
        <v>652.4</v>
      </c>
    </row>
    <row r="5940" spans="1:4" x14ac:dyDescent="0.25">
      <c r="A5940" s="1">
        <v>44279</v>
      </c>
      <c r="B5940" t="s">
        <v>3629</v>
      </c>
      <c r="C5940" t="s">
        <v>4326</v>
      </c>
      <c r="D5940">
        <v>53</v>
      </c>
    </row>
    <row r="5941" spans="1:4" x14ac:dyDescent="0.25">
      <c r="A5941" s="1">
        <v>44277</v>
      </c>
      <c r="B5941" t="s">
        <v>146</v>
      </c>
      <c r="C5941" t="s">
        <v>70</v>
      </c>
      <c r="D5941">
        <v>793.85</v>
      </c>
    </row>
    <row r="5942" spans="1:4" x14ac:dyDescent="0.25">
      <c r="A5942" s="1">
        <v>44277</v>
      </c>
      <c r="B5942" t="s">
        <v>146</v>
      </c>
      <c r="C5942" t="s">
        <v>4327</v>
      </c>
      <c r="D5942" s="2">
        <v>1100.3800000000001</v>
      </c>
    </row>
    <row r="5943" spans="1:4" x14ac:dyDescent="0.25">
      <c r="C5943" t="s">
        <v>4014</v>
      </c>
    </row>
    <row r="5944" spans="1:4" x14ac:dyDescent="0.25">
      <c r="A5944" s="1">
        <v>44277</v>
      </c>
      <c r="B5944" t="s">
        <v>1476</v>
      </c>
      <c r="C5944" t="s">
        <v>4328</v>
      </c>
      <c r="D5944">
        <v>18.96</v>
      </c>
    </row>
    <row r="5945" spans="1:4" x14ac:dyDescent="0.25">
      <c r="C5945" t="s">
        <v>4329</v>
      </c>
    </row>
    <row r="5946" spans="1:4" x14ac:dyDescent="0.25">
      <c r="C5946" t="s">
        <v>4330</v>
      </c>
    </row>
    <row r="5947" spans="1:4" x14ac:dyDescent="0.25">
      <c r="C5947" t="s">
        <v>4331</v>
      </c>
    </row>
    <row r="5948" spans="1:4" x14ac:dyDescent="0.25">
      <c r="A5948" s="1">
        <v>44277</v>
      </c>
      <c r="B5948" t="s">
        <v>1476</v>
      </c>
      <c r="C5948" t="s">
        <v>4332</v>
      </c>
      <c r="D5948">
        <v>79.92</v>
      </c>
    </row>
    <row r="5949" spans="1:4" x14ac:dyDescent="0.25">
      <c r="C5949" t="s">
        <v>4333</v>
      </c>
    </row>
    <row r="5950" spans="1:4" x14ac:dyDescent="0.25">
      <c r="A5950" s="1">
        <v>44277</v>
      </c>
      <c r="B5950" t="s">
        <v>1476</v>
      </c>
      <c r="C5950" t="s">
        <v>1445</v>
      </c>
      <c r="D5950">
        <v>174.85</v>
      </c>
    </row>
    <row r="5951" spans="1:4" x14ac:dyDescent="0.25">
      <c r="A5951" s="1">
        <v>44277</v>
      </c>
      <c r="B5951" t="s">
        <v>1476</v>
      </c>
      <c r="C5951" t="s">
        <v>1445</v>
      </c>
      <c r="D5951">
        <v>159.94</v>
      </c>
    </row>
    <row r="5952" spans="1:4" x14ac:dyDescent="0.25">
      <c r="A5952" s="1">
        <v>44277</v>
      </c>
      <c r="B5952" t="s">
        <v>722</v>
      </c>
      <c r="C5952" t="s">
        <v>1082</v>
      </c>
      <c r="D5952">
        <v>33.51</v>
      </c>
    </row>
    <row r="5953" spans="1:4" x14ac:dyDescent="0.25">
      <c r="C5953" t="s">
        <v>4334</v>
      </c>
    </row>
    <row r="5954" spans="1:4" x14ac:dyDescent="0.25">
      <c r="C5954" t="s">
        <v>4335</v>
      </c>
    </row>
    <row r="5955" spans="1:4" x14ac:dyDescent="0.25">
      <c r="A5955" s="1">
        <v>44277</v>
      </c>
      <c r="B5955" t="s">
        <v>722</v>
      </c>
      <c r="C5955" t="s">
        <v>66</v>
      </c>
      <c r="D5955">
        <v>38</v>
      </c>
    </row>
    <row r="5956" spans="1:4" x14ac:dyDescent="0.25">
      <c r="A5956" s="1">
        <v>44277</v>
      </c>
      <c r="B5956" t="s">
        <v>722</v>
      </c>
      <c r="C5956" t="s">
        <v>66</v>
      </c>
      <c r="D5956">
        <v>63.28</v>
      </c>
    </row>
    <row r="5957" spans="1:4" x14ac:dyDescent="0.25">
      <c r="A5957" s="1">
        <v>44277</v>
      </c>
      <c r="B5957" t="s">
        <v>722</v>
      </c>
      <c r="C5957" t="s">
        <v>325</v>
      </c>
      <c r="D5957">
        <v>166.67</v>
      </c>
    </row>
    <row r="5958" spans="1:4" x14ac:dyDescent="0.25">
      <c r="A5958" s="1">
        <v>44277</v>
      </c>
      <c r="B5958" t="s">
        <v>316</v>
      </c>
      <c r="C5958" t="s">
        <v>4336</v>
      </c>
      <c r="D5958">
        <v>57.34</v>
      </c>
    </row>
    <row r="5959" spans="1:4" x14ac:dyDescent="0.25">
      <c r="C5959" t="s">
        <v>4337</v>
      </c>
    </row>
    <row r="5960" spans="1:4" x14ac:dyDescent="0.25">
      <c r="A5960" s="1">
        <v>44277</v>
      </c>
      <c r="B5960" t="s">
        <v>316</v>
      </c>
      <c r="C5960" t="s">
        <v>741</v>
      </c>
      <c r="D5960">
        <v>117.91</v>
      </c>
    </row>
    <row r="5961" spans="1:4" x14ac:dyDescent="0.25">
      <c r="A5961" s="1">
        <v>44277</v>
      </c>
      <c r="B5961" t="s">
        <v>316</v>
      </c>
      <c r="C5961" t="s">
        <v>4338</v>
      </c>
      <c r="D5961">
        <v>68.87</v>
      </c>
    </row>
    <row r="5962" spans="1:4" x14ac:dyDescent="0.25">
      <c r="C5962">
        <v>549448838874</v>
      </c>
    </row>
    <row r="5963" spans="1:4" x14ac:dyDescent="0.25">
      <c r="A5963" s="1">
        <v>44277</v>
      </c>
      <c r="B5963" t="s">
        <v>316</v>
      </c>
      <c r="C5963" t="s">
        <v>4339</v>
      </c>
      <c r="D5963">
        <v>198.78</v>
      </c>
    </row>
    <row r="5964" spans="1:4" x14ac:dyDescent="0.25">
      <c r="C5964" t="s">
        <v>4340</v>
      </c>
    </row>
    <row r="5965" spans="1:4" x14ac:dyDescent="0.25">
      <c r="C5965">
        <v>454689979697</v>
      </c>
    </row>
    <row r="5966" spans="1:4" x14ac:dyDescent="0.25">
      <c r="A5966" s="1">
        <v>44277</v>
      </c>
      <c r="B5966" t="s">
        <v>316</v>
      </c>
      <c r="C5966" t="s">
        <v>4341</v>
      </c>
      <c r="D5966">
        <v>328.1</v>
      </c>
    </row>
    <row r="5967" spans="1:4" x14ac:dyDescent="0.25">
      <c r="C5967">
        <v>473933778548</v>
      </c>
    </row>
    <row r="5968" spans="1:4" x14ac:dyDescent="0.25">
      <c r="A5968" s="1">
        <v>44277</v>
      </c>
      <c r="B5968" t="s">
        <v>316</v>
      </c>
      <c r="C5968" t="s">
        <v>4342</v>
      </c>
      <c r="D5968">
        <v>783.3</v>
      </c>
    </row>
    <row r="5969" spans="1:4" x14ac:dyDescent="0.25">
      <c r="C5969" t="s">
        <v>4343</v>
      </c>
    </row>
    <row r="5970" spans="1:4" x14ac:dyDescent="0.25">
      <c r="A5970" s="1">
        <v>44277</v>
      </c>
      <c r="B5970" t="s">
        <v>316</v>
      </c>
      <c r="C5970" t="s">
        <v>4344</v>
      </c>
      <c r="D5970">
        <v>42.76</v>
      </c>
    </row>
    <row r="5971" spans="1:4" x14ac:dyDescent="0.25">
      <c r="A5971" s="1">
        <v>44277</v>
      </c>
      <c r="B5971" t="s">
        <v>316</v>
      </c>
      <c r="C5971" t="s">
        <v>4345</v>
      </c>
      <c r="D5971">
        <v>600.37</v>
      </c>
    </row>
    <row r="5972" spans="1:4" x14ac:dyDescent="0.25">
      <c r="C5972" t="s">
        <v>4346</v>
      </c>
    </row>
    <row r="5973" spans="1:4" x14ac:dyDescent="0.25">
      <c r="A5973" s="1">
        <v>44277</v>
      </c>
      <c r="B5973" t="s">
        <v>316</v>
      </c>
      <c r="C5973" t="s">
        <v>4347</v>
      </c>
      <c r="D5973">
        <v>209.27</v>
      </c>
    </row>
    <row r="5974" spans="1:4" x14ac:dyDescent="0.25">
      <c r="C5974" t="s">
        <v>4348</v>
      </c>
    </row>
    <row r="5975" spans="1:4" x14ac:dyDescent="0.25">
      <c r="A5975" s="1">
        <v>44277</v>
      </c>
      <c r="B5975" t="s">
        <v>316</v>
      </c>
      <c r="C5975" t="s">
        <v>219</v>
      </c>
      <c r="D5975" s="2">
        <v>1314.85</v>
      </c>
    </row>
    <row r="5976" spans="1:4" x14ac:dyDescent="0.25">
      <c r="A5976" s="1">
        <v>44277</v>
      </c>
      <c r="B5976" t="s">
        <v>316</v>
      </c>
      <c r="C5976" t="s">
        <v>2756</v>
      </c>
      <c r="D5976">
        <v>192.97</v>
      </c>
    </row>
    <row r="5977" spans="1:4" x14ac:dyDescent="0.25">
      <c r="C5977" t="e">
        <f>-KPSF-TANNER</f>
        <v>#NAME?</v>
      </c>
    </row>
    <row r="5978" spans="1:4" x14ac:dyDescent="0.25">
      <c r="A5978" s="1">
        <v>44277</v>
      </c>
      <c r="B5978" t="s">
        <v>316</v>
      </c>
      <c r="C5978" t="s">
        <v>4349</v>
      </c>
      <c r="D5978">
        <v>186.53</v>
      </c>
    </row>
    <row r="5979" spans="1:4" x14ac:dyDescent="0.25">
      <c r="A5979" s="1">
        <v>44277</v>
      </c>
      <c r="B5979" t="s">
        <v>316</v>
      </c>
      <c r="C5979" t="s">
        <v>4350</v>
      </c>
      <c r="D5979">
        <v>171.84</v>
      </c>
    </row>
    <row r="5980" spans="1:4" x14ac:dyDescent="0.25">
      <c r="A5980" s="1">
        <v>44277</v>
      </c>
      <c r="B5980" t="s">
        <v>316</v>
      </c>
      <c r="C5980" t="s">
        <v>4351</v>
      </c>
      <c r="D5980">
        <v>210.02</v>
      </c>
    </row>
    <row r="5981" spans="1:4" x14ac:dyDescent="0.25">
      <c r="A5981" s="1">
        <v>44277</v>
      </c>
      <c r="B5981" t="s">
        <v>316</v>
      </c>
      <c r="C5981" t="s">
        <v>4352</v>
      </c>
      <c r="D5981">
        <v>217.9</v>
      </c>
    </row>
    <row r="5982" spans="1:4" x14ac:dyDescent="0.25">
      <c r="C5982" t="s">
        <v>4353</v>
      </c>
    </row>
    <row r="5983" spans="1:4" x14ac:dyDescent="0.25">
      <c r="C5983" t="s">
        <v>4354</v>
      </c>
    </row>
    <row r="5984" spans="1:4" x14ac:dyDescent="0.25">
      <c r="A5984" s="1">
        <v>44277</v>
      </c>
      <c r="B5984" t="s">
        <v>316</v>
      </c>
      <c r="C5984" t="s">
        <v>2310</v>
      </c>
      <c r="D5984">
        <v>-125.72</v>
      </c>
    </row>
    <row r="5985" spans="1:4" x14ac:dyDescent="0.25">
      <c r="A5985" s="1">
        <v>44277</v>
      </c>
      <c r="B5985" t="s">
        <v>316</v>
      </c>
      <c r="C5985" t="s">
        <v>4355</v>
      </c>
      <c r="D5985">
        <v>198.39</v>
      </c>
    </row>
    <row r="5986" spans="1:4" x14ac:dyDescent="0.25">
      <c r="C5986" t="s">
        <v>4356</v>
      </c>
    </row>
    <row r="5987" spans="1:4" x14ac:dyDescent="0.25">
      <c r="A5987" s="1">
        <v>44277</v>
      </c>
      <c r="B5987" t="s">
        <v>316</v>
      </c>
      <c r="C5987" t="s">
        <v>219</v>
      </c>
      <c r="D5987">
        <v>182.93</v>
      </c>
    </row>
    <row r="5988" spans="1:4" x14ac:dyDescent="0.25">
      <c r="A5988" s="1">
        <v>44277</v>
      </c>
      <c r="B5988" t="s">
        <v>316</v>
      </c>
      <c r="C5988" t="s">
        <v>4357</v>
      </c>
      <c r="D5988">
        <v>819.07</v>
      </c>
    </row>
    <row r="5989" spans="1:4" x14ac:dyDescent="0.25">
      <c r="C5989" t="s">
        <v>4358</v>
      </c>
    </row>
    <row r="5990" spans="1:4" x14ac:dyDescent="0.25">
      <c r="C5990" t="s">
        <v>4359</v>
      </c>
    </row>
    <row r="5991" spans="1:4" x14ac:dyDescent="0.25">
      <c r="A5991" s="1">
        <v>44277</v>
      </c>
      <c r="B5991" t="s">
        <v>316</v>
      </c>
      <c r="C5991" t="s">
        <v>4360</v>
      </c>
      <c r="D5991">
        <v>59.94</v>
      </c>
    </row>
    <row r="5992" spans="1:4" x14ac:dyDescent="0.25">
      <c r="A5992" s="1">
        <v>44277</v>
      </c>
      <c r="B5992" t="s">
        <v>316</v>
      </c>
      <c r="C5992" t="s">
        <v>4361</v>
      </c>
      <c r="D5992">
        <v>169.59</v>
      </c>
    </row>
    <row r="5993" spans="1:4" x14ac:dyDescent="0.25">
      <c r="A5993" s="1">
        <v>44277</v>
      </c>
      <c r="B5993" t="s">
        <v>316</v>
      </c>
      <c r="C5993" t="s">
        <v>2756</v>
      </c>
      <c r="D5993">
        <v>197.6</v>
      </c>
    </row>
    <row r="5994" spans="1:4" x14ac:dyDescent="0.25">
      <c r="A5994" s="1">
        <v>44277</v>
      </c>
      <c r="B5994" t="s">
        <v>316</v>
      </c>
      <c r="C5994" t="s">
        <v>4362</v>
      </c>
      <c r="D5994">
        <v>187.86</v>
      </c>
    </row>
    <row r="5995" spans="1:4" x14ac:dyDescent="0.25">
      <c r="C5995" t="s">
        <v>4363</v>
      </c>
    </row>
    <row r="5996" spans="1:4" x14ac:dyDescent="0.25">
      <c r="A5996" s="1">
        <v>44277</v>
      </c>
      <c r="B5996" t="s">
        <v>316</v>
      </c>
      <c r="C5996" t="s">
        <v>2756</v>
      </c>
      <c r="D5996">
        <v>49.9</v>
      </c>
    </row>
    <row r="5997" spans="1:4" x14ac:dyDescent="0.25">
      <c r="A5997" s="1">
        <v>44277</v>
      </c>
      <c r="B5997" t="s">
        <v>316</v>
      </c>
      <c r="C5997" t="s">
        <v>909</v>
      </c>
      <c r="D5997">
        <v>39.5</v>
      </c>
    </row>
    <row r="5998" spans="1:4" x14ac:dyDescent="0.25">
      <c r="A5998" s="1">
        <v>44277</v>
      </c>
      <c r="B5998" t="s">
        <v>316</v>
      </c>
      <c r="C5998" t="s">
        <v>2310</v>
      </c>
      <c r="D5998">
        <v>29</v>
      </c>
    </row>
    <row r="5999" spans="1:4" x14ac:dyDescent="0.25">
      <c r="A5999" s="1">
        <v>44277</v>
      </c>
      <c r="B5999" t="s">
        <v>316</v>
      </c>
      <c r="C5999" t="s">
        <v>4364</v>
      </c>
      <c r="D5999">
        <v>31.36</v>
      </c>
    </row>
    <row r="6000" spans="1:4" x14ac:dyDescent="0.25">
      <c r="A6000" s="1">
        <v>44277</v>
      </c>
      <c r="B6000" t="s">
        <v>316</v>
      </c>
      <c r="C6000" t="s">
        <v>4365</v>
      </c>
      <c r="D6000">
        <v>128.69</v>
      </c>
    </row>
    <row r="6001" spans="1:4" x14ac:dyDescent="0.25">
      <c r="A6001" s="1">
        <v>44277</v>
      </c>
      <c r="B6001" t="s">
        <v>316</v>
      </c>
      <c r="C6001" t="s">
        <v>4366</v>
      </c>
      <c r="D6001">
        <v>88.37</v>
      </c>
    </row>
    <row r="6002" spans="1:4" x14ac:dyDescent="0.25">
      <c r="A6002" s="1">
        <v>44277</v>
      </c>
      <c r="B6002" t="s">
        <v>316</v>
      </c>
      <c r="C6002" t="s">
        <v>4367</v>
      </c>
      <c r="D6002">
        <v>69.709999999999994</v>
      </c>
    </row>
    <row r="6003" spans="1:4" x14ac:dyDescent="0.25">
      <c r="A6003" s="1">
        <v>44277</v>
      </c>
      <c r="B6003" t="s">
        <v>316</v>
      </c>
      <c r="C6003" t="s">
        <v>2756</v>
      </c>
      <c r="D6003">
        <v>47.37</v>
      </c>
    </row>
    <row r="6004" spans="1:4" x14ac:dyDescent="0.25">
      <c r="A6004" s="1">
        <v>44277</v>
      </c>
      <c r="B6004" t="s">
        <v>316</v>
      </c>
      <c r="C6004" t="s">
        <v>4367</v>
      </c>
      <c r="D6004">
        <v>69.709999999999994</v>
      </c>
    </row>
    <row r="6005" spans="1:4" x14ac:dyDescent="0.25">
      <c r="A6005" s="1">
        <v>44277</v>
      </c>
      <c r="B6005" t="s">
        <v>316</v>
      </c>
      <c r="C6005" t="s">
        <v>1720</v>
      </c>
      <c r="D6005">
        <v>66.25</v>
      </c>
    </row>
    <row r="6006" spans="1:4" x14ac:dyDescent="0.25">
      <c r="C6006" t="s">
        <v>4368</v>
      </c>
    </row>
    <row r="6007" spans="1:4" x14ac:dyDescent="0.25">
      <c r="A6007" s="1">
        <v>44277</v>
      </c>
      <c r="B6007" t="s">
        <v>316</v>
      </c>
      <c r="C6007" t="s">
        <v>4369</v>
      </c>
      <c r="D6007">
        <v>456.49</v>
      </c>
    </row>
    <row r="6008" spans="1:4" x14ac:dyDescent="0.25">
      <c r="C6008" t="s">
        <v>4370</v>
      </c>
    </row>
    <row r="6009" spans="1:4" x14ac:dyDescent="0.25">
      <c r="A6009" s="1">
        <v>44277</v>
      </c>
      <c r="B6009" t="s">
        <v>316</v>
      </c>
      <c r="C6009" t="s">
        <v>4371</v>
      </c>
      <c r="D6009">
        <v>194.14</v>
      </c>
    </row>
    <row r="6010" spans="1:4" x14ac:dyDescent="0.25">
      <c r="A6010" s="1">
        <v>44277</v>
      </c>
      <c r="B6010" t="s">
        <v>316</v>
      </c>
      <c r="C6010" t="s">
        <v>2310</v>
      </c>
      <c r="D6010">
        <v>29</v>
      </c>
    </row>
    <row r="6011" spans="1:4" x14ac:dyDescent="0.25">
      <c r="A6011" s="1">
        <v>44279</v>
      </c>
      <c r="B6011" t="s">
        <v>1444</v>
      </c>
      <c r="C6011" t="s">
        <v>70</v>
      </c>
      <c r="D6011">
        <v>452.54</v>
      </c>
    </row>
    <row r="6012" spans="1:4" x14ac:dyDescent="0.25">
      <c r="A6012" s="1">
        <v>44279</v>
      </c>
      <c r="B6012" t="s">
        <v>1444</v>
      </c>
      <c r="C6012" t="s">
        <v>70</v>
      </c>
      <c r="D6012" s="2">
        <v>6358</v>
      </c>
    </row>
    <row r="6013" spans="1:4" x14ac:dyDescent="0.25">
      <c r="A6013" s="1">
        <v>44279</v>
      </c>
      <c r="B6013" t="s">
        <v>1444</v>
      </c>
      <c r="C6013" t="s">
        <v>4372</v>
      </c>
      <c r="D6013">
        <v>50</v>
      </c>
    </row>
    <row r="6014" spans="1:4" x14ac:dyDescent="0.25">
      <c r="C6014" t="s">
        <v>4373</v>
      </c>
    </row>
    <row r="6015" spans="1:4" x14ac:dyDescent="0.25">
      <c r="C6015" t="s">
        <v>4374</v>
      </c>
    </row>
    <row r="6016" spans="1:4" x14ac:dyDescent="0.25">
      <c r="A6016" s="1">
        <v>44279</v>
      </c>
      <c r="B6016" t="s">
        <v>1444</v>
      </c>
      <c r="C6016" t="s">
        <v>47</v>
      </c>
      <c r="D6016" s="2">
        <v>5212</v>
      </c>
    </row>
    <row r="6017" spans="1:4" x14ac:dyDescent="0.25">
      <c r="A6017" s="1">
        <v>44279</v>
      </c>
      <c r="B6017" t="s">
        <v>1444</v>
      </c>
      <c r="C6017" t="s">
        <v>47</v>
      </c>
      <c r="D6017" s="2">
        <v>5312</v>
      </c>
    </row>
    <row r="6018" spans="1:4" x14ac:dyDescent="0.25">
      <c r="A6018" s="1">
        <v>44279</v>
      </c>
      <c r="B6018" t="s">
        <v>1444</v>
      </c>
      <c r="C6018" t="s">
        <v>47</v>
      </c>
      <c r="D6018">
        <v>540</v>
      </c>
    </row>
    <row r="6019" spans="1:4" x14ac:dyDescent="0.25">
      <c r="A6019" s="1">
        <v>44279</v>
      </c>
      <c r="B6019" t="s">
        <v>1444</v>
      </c>
      <c r="C6019" t="s">
        <v>47</v>
      </c>
      <c r="D6019" s="2">
        <v>1500</v>
      </c>
    </row>
    <row r="6020" spans="1:4" x14ac:dyDescent="0.25">
      <c r="A6020" s="1">
        <v>44279</v>
      </c>
      <c r="B6020" t="s">
        <v>1444</v>
      </c>
      <c r="C6020" t="s">
        <v>47</v>
      </c>
      <c r="D6020">
        <v>201.84</v>
      </c>
    </row>
    <row r="6021" spans="1:4" x14ac:dyDescent="0.25">
      <c r="A6021" s="1">
        <v>44279</v>
      </c>
      <c r="B6021" t="s">
        <v>1444</v>
      </c>
      <c r="C6021" t="s">
        <v>47</v>
      </c>
      <c r="D6021">
        <v>58.16</v>
      </c>
    </row>
    <row r="6022" spans="1:4" x14ac:dyDescent="0.25">
      <c r="A6022" s="1">
        <v>44279</v>
      </c>
      <c r="B6022" t="s">
        <v>1444</v>
      </c>
      <c r="C6022" t="s">
        <v>47</v>
      </c>
      <c r="D6022">
        <v>-112</v>
      </c>
    </row>
    <row r="6023" spans="1:4" x14ac:dyDescent="0.25">
      <c r="A6023" s="1">
        <v>44279</v>
      </c>
      <c r="B6023" t="s">
        <v>1444</v>
      </c>
      <c r="C6023" t="s">
        <v>4375</v>
      </c>
      <c r="D6023">
        <v>58</v>
      </c>
    </row>
    <row r="6024" spans="1:4" x14ac:dyDescent="0.25">
      <c r="A6024" s="1">
        <v>44279</v>
      </c>
      <c r="B6024" t="s">
        <v>1444</v>
      </c>
      <c r="C6024" t="s">
        <v>219</v>
      </c>
      <c r="D6024">
        <v>356.23</v>
      </c>
    </row>
    <row r="6025" spans="1:4" x14ac:dyDescent="0.25">
      <c r="A6025" s="1">
        <v>44279</v>
      </c>
      <c r="B6025" t="s">
        <v>1444</v>
      </c>
      <c r="C6025" t="s">
        <v>325</v>
      </c>
      <c r="D6025">
        <v>100.95</v>
      </c>
    </row>
    <row r="6026" spans="1:4" x14ac:dyDescent="0.25">
      <c r="A6026" s="1">
        <v>44279</v>
      </c>
      <c r="B6026" t="s">
        <v>1444</v>
      </c>
      <c r="C6026" t="s">
        <v>4376</v>
      </c>
      <c r="D6026">
        <v>720</v>
      </c>
    </row>
    <row r="6027" spans="1:4" x14ac:dyDescent="0.25">
      <c r="A6027" s="1">
        <v>44279</v>
      </c>
      <c r="B6027" t="s">
        <v>1444</v>
      </c>
      <c r="C6027" t="s">
        <v>4376</v>
      </c>
      <c r="D6027">
        <v>810.75</v>
      </c>
    </row>
    <row r="6028" spans="1:4" x14ac:dyDescent="0.25">
      <c r="A6028" s="1">
        <v>44279</v>
      </c>
      <c r="B6028" t="s">
        <v>1444</v>
      </c>
      <c r="C6028" t="s">
        <v>47</v>
      </c>
      <c r="D6028">
        <v>327.14</v>
      </c>
    </row>
    <row r="6029" spans="1:4" x14ac:dyDescent="0.25">
      <c r="A6029" s="1">
        <v>44279</v>
      </c>
      <c r="B6029" t="s">
        <v>1444</v>
      </c>
      <c r="C6029" t="s">
        <v>47</v>
      </c>
      <c r="D6029">
        <v>813.8</v>
      </c>
    </row>
    <row r="6030" spans="1:4" x14ac:dyDescent="0.25">
      <c r="A6030" s="1">
        <v>44279</v>
      </c>
      <c r="B6030" t="s">
        <v>1444</v>
      </c>
      <c r="C6030" t="s">
        <v>2701</v>
      </c>
      <c r="D6030">
        <v>992.7</v>
      </c>
    </row>
    <row r="6031" spans="1:4" x14ac:dyDescent="0.25">
      <c r="A6031" s="1">
        <v>44279</v>
      </c>
      <c r="B6031" t="s">
        <v>1444</v>
      </c>
      <c r="C6031" t="s">
        <v>741</v>
      </c>
      <c r="D6031" s="2">
        <v>1584.61</v>
      </c>
    </row>
    <row r="6032" spans="1:4" x14ac:dyDescent="0.25">
      <c r="A6032" s="1">
        <v>44279</v>
      </c>
      <c r="B6032" t="s">
        <v>1444</v>
      </c>
      <c r="C6032" t="s">
        <v>1468</v>
      </c>
      <c r="D6032" s="2">
        <v>2515.16</v>
      </c>
    </row>
    <row r="6033" spans="1:4" x14ac:dyDescent="0.25">
      <c r="A6033" s="1">
        <v>44279</v>
      </c>
      <c r="B6033" t="s">
        <v>1444</v>
      </c>
      <c r="C6033" t="s">
        <v>1468</v>
      </c>
      <c r="D6033" s="2">
        <v>2356.94</v>
      </c>
    </row>
    <row r="6034" spans="1:4" x14ac:dyDescent="0.25">
      <c r="A6034" s="1">
        <v>44279</v>
      </c>
      <c r="B6034" t="s">
        <v>1444</v>
      </c>
      <c r="C6034" t="s">
        <v>47</v>
      </c>
      <c r="D6034">
        <v>67.5</v>
      </c>
    </row>
    <row r="6035" spans="1:4" x14ac:dyDescent="0.25">
      <c r="A6035" s="1">
        <v>44279</v>
      </c>
      <c r="B6035" t="s">
        <v>1444</v>
      </c>
      <c r="C6035" t="s">
        <v>4377</v>
      </c>
      <c r="D6035">
        <v>250</v>
      </c>
    </row>
    <row r="6036" spans="1:4" x14ac:dyDescent="0.25">
      <c r="C6036" t="s">
        <v>4378</v>
      </c>
    </row>
    <row r="6037" spans="1:4" x14ac:dyDescent="0.25">
      <c r="A6037" s="1">
        <v>44279</v>
      </c>
      <c r="B6037" t="s">
        <v>1444</v>
      </c>
      <c r="C6037" t="s">
        <v>47</v>
      </c>
      <c r="D6037">
        <v>718.66</v>
      </c>
    </row>
    <row r="6038" spans="1:4" x14ac:dyDescent="0.25">
      <c r="A6038" s="1">
        <v>44279</v>
      </c>
      <c r="B6038" t="s">
        <v>1444</v>
      </c>
      <c r="C6038" t="s">
        <v>3788</v>
      </c>
      <c r="D6038">
        <v>100</v>
      </c>
    </row>
    <row r="6039" spans="1:4" x14ac:dyDescent="0.25">
      <c r="C6039" t="s">
        <v>256</v>
      </c>
    </row>
    <row r="6040" spans="1:4" x14ac:dyDescent="0.25">
      <c r="A6040" s="1">
        <v>44279</v>
      </c>
      <c r="B6040" t="s">
        <v>1444</v>
      </c>
      <c r="C6040" t="s">
        <v>4379</v>
      </c>
      <c r="D6040">
        <v>50.16</v>
      </c>
    </row>
    <row r="6041" spans="1:4" x14ac:dyDescent="0.25">
      <c r="C6041" t="s">
        <v>4380</v>
      </c>
    </row>
    <row r="6042" spans="1:4" x14ac:dyDescent="0.25">
      <c r="C6042" t="s">
        <v>4381</v>
      </c>
    </row>
    <row r="6043" spans="1:4" x14ac:dyDescent="0.25">
      <c r="A6043" s="1">
        <v>44279</v>
      </c>
      <c r="B6043" t="s">
        <v>1444</v>
      </c>
      <c r="C6043" t="s">
        <v>4382</v>
      </c>
      <c r="D6043">
        <v>39.979999999999997</v>
      </c>
    </row>
    <row r="6044" spans="1:4" x14ac:dyDescent="0.25">
      <c r="A6044" s="1">
        <v>44279</v>
      </c>
      <c r="B6044" t="s">
        <v>1444</v>
      </c>
      <c r="C6044" t="s">
        <v>4383</v>
      </c>
      <c r="D6044">
        <v>108.14</v>
      </c>
    </row>
    <row r="6045" spans="1:4" x14ac:dyDescent="0.25">
      <c r="C6045" t="s">
        <v>4384</v>
      </c>
    </row>
    <row r="6046" spans="1:4" x14ac:dyDescent="0.25">
      <c r="C6046" t="s">
        <v>4385</v>
      </c>
    </row>
    <row r="6047" spans="1:4" x14ac:dyDescent="0.25">
      <c r="C6047" t="s">
        <v>4386</v>
      </c>
    </row>
    <row r="6048" spans="1:4" x14ac:dyDescent="0.25">
      <c r="C6048" s="1">
        <v>44250</v>
      </c>
    </row>
    <row r="6049" spans="1:4" x14ac:dyDescent="0.25">
      <c r="A6049" s="1">
        <v>44279</v>
      </c>
      <c r="B6049" t="s">
        <v>1444</v>
      </c>
      <c r="C6049" t="s">
        <v>4387</v>
      </c>
      <c r="D6049">
        <v>50.25</v>
      </c>
    </row>
    <row r="6050" spans="1:4" x14ac:dyDescent="0.25">
      <c r="C6050" t="s">
        <v>3858</v>
      </c>
    </row>
    <row r="6051" spans="1:4" x14ac:dyDescent="0.25">
      <c r="C6051" t="s">
        <v>4388</v>
      </c>
    </row>
    <row r="6052" spans="1:4" x14ac:dyDescent="0.25">
      <c r="C6052" t="s">
        <v>4389</v>
      </c>
    </row>
    <row r="6053" spans="1:4" x14ac:dyDescent="0.25">
      <c r="A6053" s="1">
        <v>44279</v>
      </c>
      <c r="B6053" t="s">
        <v>1444</v>
      </c>
      <c r="C6053" t="s">
        <v>1245</v>
      </c>
      <c r="D6053">
        <v>219.3</v>
      </c>
    </row>
    <row r="6054" spans="1:4" x14ac:dyDescent="0.25">
      <c r="A6054" s="1">
        <v>44279</v>
      </c>
      <c r="B6054" t="s">
        <v>1444</v>
      </c>
      <c r="C6054" t="s">
        <v>1245</v>
      </c>
      <c r="D6054">
        <v>39.18</v>
      </c>
    </row>
    <row r="6055" spans="1:4" x14ac:dyDescent="0.25">
      <c r="A6055" s="1">
        <v>44279</v>
      </c>
      <c r="B6055" t="s">
        <v>1444</v>
      </c>
      <c r="C6055" t="s">
        <v>4390</v>
      </c>
      <c r="D6055">
        <v>60.56</v>
      </c>
    </row>
    <row r="6056" spans="1:4" x14ac:dyDescent="0.25">
      <c r="C6056" t="s">
        <v>4391</v>
      </c>
    </row>
    <row r="6057" spans="1:4" x14ac:dyDescent="0.25">
      <c r="C6057" t="s">
        <v>4392</v>
      </c>
    </row>
    <row r="6058" spans="1:4" x14ac:dyDescent="0.25">
      <c r="A6058" s="1">
        <v>44279</v>
      </c>
      <c r="B6058" t="s">
        <v>1444</v>
      </c>
      <c r="C6058" t="s">
        <v>4393</v>
      </c>
      <c r="D6058">
        <v>53.34</v>
      </c>
    </row>
    <row r="6059" spans="1:4" x14ac:dyDescent="0.25">
      <c r="C6059" t="s">
        <v>4394</v>
      </c>
    </row>
    <row r="6060" spans="1:4" x14ac:dyDescent="0.25">
      <c r="C6060" t="s">
        <v>4395</v>
      </c>
    </row>
    <row r="6061" spans="1:4" x14ac:dyDescent="0.25">
      <c r="C6061" t="s">
        <v>4396</v>
      </c>
    </row>
    <row r="6062" spans="1:4" x14ac:dyDescent="0.25">
      <c r="A6062" s="1">
        <v>44279</v>
      </c>
      <c r="B6062" t="s">
        <v>1444</v>
      </c>
      <c r="C6062" t="s">
        <v>1245</v>
      </c>
      <c r="D6062">
        <v>219.5</v>
      </c>
    </row>
    <row r="6063" spans="1:4" x14ac:dyDescent="0.25">
      <c r="A6063" s="1">
        <v>44279</v>
      </c>
      <c r="B6063" t="s">
        <v>1444</v>
      </c>
      <c r="C6063" t="s">
        <v>4397</v>
      </c>
      <c r="D6063" s="2">
        <v>1628</v>
      </c>
    </row>
    <row r="6064" spans="1:4" x14ac:dyDescent="0.25">
      <c r="A6064" s="1">
        <v>44279</v>
      </c>
      <c r="B6064" t="s">
        <v>1444</v>
      </c>
      <c r="C6064" t="s">
        <v>4398</v>
      </c>
      <c r="D6064">
        <v>300</v>
      </c>
    </row>
    <row r="6065" spans="1:4" x14ac:dyDescent="0.25">
      <c r="C6065" t="s">
        <v>4399</v>
      </c>
    </row>
    <row r="6066" spans="1:4" x14ac:dyDescent="0.25">
      <c r="A6066" s="1">
        <v>44279</v>
      </c>
      <c r="B6066" t="s">
        <v>1444</v>
      </c>
      <c r="C6066" t="s">
        <v>517</v>
      </c>
      <c r="D6066">
        <v>334.38</v>
      </c>
    </row>
    <row r="6067" spans="1:4" x14ac:dyDescent="0.25">
      <c r="A6067" s="1">
        <v>44279</v>
      </c>
      <c r="B6067" t="s">
        <v>1444</v>
      </c>
      <c r="C6067" t="s">
        <v>60</v>
      </c>
      <c r="D6067" s="2">
        <v>4000</v>
      </c>
    </row>
    <row r="6068" spans="1:4" x14ac:dyDescent="0.25">
      <c r="A6068" s="1">
        <v>44279</v>
      </c>
      <c r="B6068" t="s">
        <v>1444</v>
      </c>
      <c r="C6068" t="s">
        <v>4364</v>
      </c>
      <c r="D6068">
        <v>105.54</v>
      </c>
    </row>
    <row r="6069" spans="1:4" x14ac:dyDescent="0.25">
      <c r="A6069" s="1">
        <v>44279</v>
      </c>
      <c r="B6069" t="s">
        <v>1444</v>
      </c>
      <c r="C6069" t="s">
        <v>47</v>
      </c>
      <c r="D6069" s="2">
        <v>2734.82</v>
      </c>
    </row>
    <row r="6070" spans="1:4" x14ac:dyDescent="0.25">
      <c r="A6070" s="1">
        <v>44279</v>
      </c>
      <c r="B6070" t="s">
        <v>1444</v>
      </c>
      <c r="C6070" t="s">
        <v>4400</v>
      </c>
      <c r="D6070">
        <v>12.95</v>
      </c>
    </row>
    <row r="6071" spans="1:4" x14ac:dyDescent="0.25">
      <c r="A6071" s="1">
        <v>44279</v>
      </c>
      <c r="B6071" t="s">
        <v>1444</v>
      </c>
      <c r="C6071" t="s">
        <v>4401</v>
      </c>
      <c r="D6071">
        <v>125</v>
      </c>
    </row>
    <row r="6072" spans="1:4" x14ac:dyDescent="0.25">
      <c r="C6072" t="s">
        <v>4402</v>
      </c>
    </row>
    <row r="6073" spans="1:4" x14ac:dyDescent="0.25">
      <c r="C6073" t="s">
        <v>4403</v>
      </c>
    </row>
    <row r="6074" spans="1:4" x14ac:dyDescent="0.25">
      <c r="C6074" s="1">
        <v>44232</v>
      </c>
    </row>
    <row r="6075" spans="1:4" x14ac:dyDescent="0.25">
      <c r="A6075" s="1">
        <v>44279</v>
      </c>
      <c r="B6075" t="s">
        <v>1444</v>
      </c>
      <c r="C6075" t="s">
        <v>66</v>
      </c>
      <c r="D6075" s="2">
        <v>6378.57</v>
      </c>
    </row>
    <row r="6076" spans="1:4" x14ac:dyDescent="0.25">
      <c r="A6076" s="1">
        <v>44279</v>
      </c>
      <c r="B6076" t="s">
        <v>1444</v>
      </c>
      <c r="C6076" t="s">
        <v>47</v>
      </c>
      <c r="D6076" s="2">
        <v>2398.1999999999998</v>
      </c>
    </row>
    <row r="6077" spans="1:4" x14ac:dyDescent="0.25">
      <c r="A6077" s="1">
        <v>44279</v>
      </c>
      <c r="B6077" t="s">
        <v>1444</v>
      </c>
      <c r="C6077" t="s">
        <v>1525</v>
      </c>
      <c r="D6077" s="2">
        <v>8275</v>
      </c>
    </row>
    <row r="6078" spans="1:4" x14ac:dyDescent="0.25">
      <c r="C6078" t="s">
        <v>4404</v>
      </c>
    </row>
    <row r="6079" spans="1:4" x14ac:dyDescent="0.25">
      <c r="A6079" s="1">
        <v>44279</v>
      </c>
      <c r="B6079" t="s">
        <v>1444</v>
      </c>
      <c r="C6079" t="s">
        <v>4405</v>
      </c>
      <c r="D6079">
        <v>13.24</v>
      </c>
    </row>
    <row r="6080" spans="1:4" x14ac:dyDescent="0.25">
      <c r="C6080" t="s">
        <v>4406</v>
      </c>
    </row>
    <row r="6081" spans="1:4" x14ac:dyDescent="0.25">
      <c r="C6081" s="1">
        <v>44252</v>
      </c>
    </row>
    <row r="6082" spans="1:4" x14ac:dyDescent="0.25">
      <c r="A6082" s="1">
        <v>44279</v>
      </c>
      <c r="B6082" t="s">
        <v>1444</v>
      </c>
      <c r="C6082" t="s">
        <v>1008</v>
      </c>
      <c r="D6082">
        <v>904.13</v>
      </c>
    </row>
    <row r="6083" spans="1:4" x14ac:dyDescent="0.25">
      <c r="A6083" s="1">
        <v>44279</v>
      </c>
      <c r="B6083" t="s">
        <v>1444</v>
      </c>
      <c r="C6083" t="s">
        <v>1008</v>
      </c>
      <c r="D6083">
        <v>127.89</v>
      </c>
    </row>
    <row r="6084" spans="1:4" x14ac:dyDescent="0.25">
      <c r="A6084" s="1">
        <v>44279</v>
      </c>
      <c r="B6084" t="s">
        <v>1444</v>
      </c>
      <c r="C6084" t="s">
        <v>1008</v>
      </c>
      <c r="D6084">
        <v>115.18</v>
      </c>
    </row>
    <row r="6085" spans="1:4" x14ac:dyDescent="0.25">
      <c r="A6085" s="1">
        <v>44281</v>
      </c>
      <c r="B6085" t="s">
        <v>2078</v>
      </c>
      <c r="C6085" t="s">
        <v>4407</v>
      </c>
      <c r="D6085">
        <v>41.96</v>
      </c>
    </row>
    <row r="6086" spans="1:4" x14ac:dyDescent="0.25">
      <c r="C6086" t="s">
        <v>4408</v>
      </c>
    </row>
    <row r="6087" spans="1:4" x14ac:dyDescent="0.25">
      <c r="A6087" s="1">
        <v>44281</v>
      </c>
      <c r="B6087" t="s">
        <v>223</v>
      </c>
      <c r="C6087" t="s">
        <v>219</v>
      </c>
      <c r="D6087">
        <v>200</v>
      </c>
    </row>
    <row r="6088" spans="1:4" x14ac:dyDescent="0.25">
      <c r="A6088" s="1">
        <v>44281</v>
      </c>
      <c r="B6088" t="s">
        <v>2114</v>
      </c>
      <c r="C6088" t="s">
        <v>22</v>
      </c>
      <c r="D6088">
        <v>404.7</v>
      </c>
    </row>
    <row r="6089" spans="1:4" x14ac:dyDescent="0.25">
      <c r="A6089" s="1">
        <v>44281</v>
      </c>
      <c r="B6089" t="s">
        <v>1318</v>
      </c>
      <c r="C6089" t="s">
        <v>4409</v>
      </c>
      <c r="D6089">
        <v>780</v>
      </c>
    </row>
    <row r="6090" spans="1:4" x14ac:dyDescent="0.25">
      <c r="C6090" t="s">
        <v>4410</v>
      </c>
    </row>
    <row r="6091" spans="1:4" x14ac:dyDescent="0.25">
      <c r="C6091" t="s">
        <v>4411</v>
      </c>
    </row>
    <row r="6092" spans="1:4" x14ac:dyDescent="0.25">
      <c r="A6092" s="1">
        <v>44285</v>
      </c>
      <c r="B6092" t="s">
        <v>186</v>
      </c>
      <c r="C6092" t="s">
        <v>4412</v>
      </c>
      <c r="D6092" s="2">
        <v>2000</v>
      </c>
    </row>
    <row r="6093" spans="1:4" x14ac:dyDescent="0.25">
      <c r="C6093" t="s">
        <v>4413</v>
      </c>
    </row>
    <row r="6094" spans="1:4" x14ac:dyDescent="0.25">
      <c r="C6094" t="s">
        <v>4414</v>
      </c>
    </row>
    <row r="6095" spans="1:4" x14ac:dyDescent="0.25">
      <c r="C6095" t="s">
        <v>4415</v>
      </c>
    </row>
    <row r="6096" spans="1:4" x14ac:dyDescent="0.25">
      <c r="A6096" s="1">
        <v>44285</v>
      </c>
      <c r="B6096" t="s">
        <v>1895</v>
      </c>
      <c r="C6096" t="s">
        <v>4416</v>
      </c>
      <c r="D6096">
        <v>117.9</v>
      </c>
    </row>
    <row r="6097" spans="1:4" x14ac:dyDescent="0.25">
      <c r="A6097" s="1">
        <v>44285</v>
      </c>
      <c r="B6097" t="s">
        <v>4417</v>
      </c>
      <c r="C6097" t="s">
        <v>4418</v>
      </c>
      <c r="D6097">
        <v>360</v>
      </c>
    </row>
    <row r="6098" spans="1:4" x14ac:dyDescent="0.25">
      <c r="C6098" t="s">
        <v>4419</v>
      </c>
    </row>
    <row r="6099" spans="1:4" x14ac:dyDescent="0.25">
      <c r="C6099" t="s">
        <v>4420</v>
      </c>
    </row>
    <row r="6100" spans="1:4" x14ac:dyDescent="0.25">
      <c r="C6100" t="s">
        <v>260</v>
      </c>
    </row>
    <row r="6101" spans="1:4" x14ac:dyDescent="0.25">
      <c r="A6101" s="1">
        <v>44285</v>
      </c>
      <c r="B6101" t="s">
        <v>4421</v>
      </c>
      <c r="C6101" t="s">
        <v>4422</v>
      </c>
      <c r="D6101">
        <v>18.36</v>
      </c>
    </row>
    <row r="6102" spans="1:4" x14ac:dyDescent="0.25">
      <c r="A6102" s="1">
        <v>44285</v>
      </c>
      <c r="B6102" t="s">
        <v>290</v>
      </c>
      <c r="C6102" t="s">
        <v>4423</v>
      </c>
      <c r="D6102">
        <v>183.6</v>
      </c>
    </row>
    <row r="6103" spans="1:4" x14ac:dyDescent="0.25">
      <c r="A6103" s="1">
        <v>44285</v>
      </c>
      <c r="B6103" t="s">
        <v>2433</v>
      </c>
      <c r="C6103" t="s">
        <v>4424</v>
      </c>
      <c r="D6103">
        <v>240</v>
      </c>
    </row>
    <row r="6104" spans="1:4" x14ac:dyDescent="0.25">
      <c r="A6104" s="1">
        <v>44285</v>
      </c>
      <c r="B6104" t="s">
        <v>86</v>
      </c>
      <c r="C6104" t="s">
        <v>4425</v>
      </c>
      <c r="D6104">
        <v>91.62</v>
      </c>
    </row>
    <row r="6105" spans="1:4" x14ac:dyDescent="0.25">
      <c r="A6105" s="1">
        <v>44285</v>
      </c>
      <c r="B6105" t="s">
        <v>1046</v>
      </c>
      <c r="C6105" t="s">
        <v>4426</v>
      </c>
      <c r="D6105">
        <v>150</v>
      </c>
    </row>
    <row r="6106" spans="1:4" x14ac:dyDescent="0.25">
      <c r="C6106" t="s">
        <v>4427</v>
      </c>
    </row>
    <row r="6107" spans="1:4" x14ac:dyDescent="0.25">
      <c r="C6107" t="s">
        <v>4428</v>
      </c>
    </row>
    <row r="6108" spans="1:4" x14ac:dyDescent="0.25">
      <c r="A6108" s="1">
        <v>44285</v>
      </c>
      <c r="B6108" t="s">
        <v>3447</v>
      </c>
      <c r="C6108" t="s">
        <v>280</v>
      </c>
      <c r="D6108">
        <v>86.65</v>
      </c>
    </row>
    <row r="6109" spans="1:4" x14ac:dyDescent="0.25">
      <c r="A6109" s="1">
        <v>44277</v>
      </c>
      <c r="B6109" t="s">
        <v>514</v>
      </c>
      <c r="C6109" t="s">
        <v>4429</v>
      </c>
      <c r="D6109" s="2">
        <v>1104.8</v>
      </c>
    </row>
    <row r="6110" spans="1:4" x14ac:dyDescent="0.25">
      <c r="C6110" t="s">
        <v>4430</v>
      </c>
    </row>
    <row r="6111" spans="1:4" x14ac:dyDescent="0.25">
      <c r="A6111" s="1">
        <v>44277</v>
      </c>
      <c r="B6111" t="s">
        <v>514</v>
      </c>
      <c r="C6111" t="s">
        <v>4431</v>
      </c>
      <c r="D6111">
        <v>7.91</v>
      </c>
    </row>
    <row r="6112" spans="1:4" x14ac:dyDescent="0.25">
      <c r="C6112" t="s">
        <v>4432</v>
      </c>
    </row>
    <row r="6113" spans="1:4" x14ac:dyDescent="0.25">
      <c r="A6113" s="1">
        <v>44277</v>
      </c>
      <c r="B6113" t="s">
        <v>514</v>
      </c>
      <c r="C6113" t="s">
        <v>4433</v>
      </c>
      <c r="D6113">
        <v>197</v>
      </c>
    </row>
    <row r="6114" spans="1:4" x14ac:dyDescent="0.25">
      <c r="A6114" s="1">
        <v>44277</v>
      </c>
      <c r="B6114" t="s">
        <v>514</v>
      </c>
      <c r="C6114" t="s">
        <v>4434</v>
      </c>
      <c r="D6114">
        <v>36</v>
      </c>
    </row>
    <row r="6115" spans="1:4" x14ac:dyDescent="0.25">
      <c r="A6115" s="1">
        <v>44277</v>
      </c>
      <c r="B6115" t="s">
        <v>514</v>
      </c>
      <c r="C6115" t="s">
        <v>2008</v>
      </c>
      <c r="D6115">
        <v>50</v>
      </c>
    </row>
    <row r="6116" spans="1:4" x14ac:dyDescent="0.25">
      <c r="C6116" t="s">
        <v>4435</v>
      </c>
    </row>
    <row r="6117" spans="1:4" x14ac:dyDescent="0.25">
      <c r="A6117" s="1">
        <v>44277</v>
      </c>
      <c r="B6117" t="s">
        <v>514</v>
      </c>
      <c r="C6117" t="s">
        <v>515</v>
      </c>
      <c r="D6117">
        <v>767.82</v>
      </c>
    </row>
    <row r="6118" spans="1:4" x14ac:dyDescent="0.25">
      <c r="C6118" t="s">
        <v>4436</v>
      </c>
    </row>
    <row r="6119" spans="1:4" x14ac:dyDescent="0.25">
      <c r="A6119" s="1">
        <v>44277</v>
      </c>
      <c r="B6119" t="s">
        <v>514</v>
      </c>
      <c r="C6119" t="s">
        <v>4437</v>
      </c>
      <c r="D6119">
        <v>306.25</v>
      </c>
    </row>
    <row r="6120" spans="1:4" x14ac:dyDescent="0.25">
      <c r="C6120" t="s">
        <v>4438</v>
      </c>
    </row>
    <row r="6121" spans="1:4" x14ac:dyDescent="0.25">
      <c r="A6121" s="1">
        <v>44277</v>
      </c>
      <c r="B6121" t="s">
        <v>514</v>
      </c>
      <c r="C6121" t="s">
        <v>3871</v>
      </c>
      <c r="D6121">
        <v>49.99</v>
      </c>
    </row>
    <row r="6122" spans="1:4" x14ac:dyDescent="0.25">
      <c r="A6122" s="1">
        <v>44277</v>
      </c>
      <c r="B6122" t="s">
        <v>514</v>
      </c>
      <c r="C6122" t="s">
        <v>4439</v>
      </c>
      <c r="D6122">
        <v>35</v>
      </c>
    </row>
    <row r="6123" spans="1:4" x14ac:dyDescent="0.25">
      <c r="C6123" t="s">
        <v>4440</v>
      </c>
    </row>
    <row r="6124" spans="1:4" x14ac:dyDescent="0.25">
      <c r="C6124" t="s">
        <v>4441</v>
      </c>
    </row>
    <row r="6125" spans="1:4" x14ac:dyDescent="0.25">
      <c r="C6125" t="s">
        <v>4442</v>
      </c>
    </row>
    <row r="6126" spans="1:4" x14ac:dyDescent="0.25">
      <c r="A6126" s="1">
        <v>44286</v>
      </c>
      <c r="B6126" t="s">
        <v>177</v>
      </c>
      <c r="C6126" t="s">
        <v>325</v>
      </c>
      <c r="D6126">
        <v>77</v>
      </c>
    </row>
    <row r="6127" spans="1:4" x14ac:dyDescent="0.25">
      <c r="A6127" s="1">
        <v>44286</v>
      </c>
      <c r="B6127" t="s">
        <v>528</v>
      </c>
      <c r="C6127" t="s">
        <v>70</v>
      </c>
      <c r="D6127" s="2">
        <v>4123</v>
      </c>
    </row>
    <row r="6128" spans="1:4" x14ac:dyDescent="0.25">
      <c r="A6128" s="1">
        <v>44286</v>
      </c>
      <c r="B6128" t="s">
        <v>528</v>
      </c>
      <c r="C6128" t="s">
        <v>70</v>
      </c>
      <c r="D6128" s="2">
        <v>1923</v>
      </c>
    </row>
    <row r="6129" spans="1:4" x14ac:dyDescent="0.25">
      <c r="A6129" s="1">
        <v>44286</v>
      </c>
      <c r="B6129" t="s">
        <v>528</v>
      </c>
      <c r="C6129" t="s">
        <v>70</v>
      </c>
      <c r="D6129" s="2">
        <v>8735</v>
      </c>
    </row>
    <row r="6130" spans="1:4" x14ac:dyDescent="0.25">
      <c r="A6130" s="1">
        <v>44286</v>
      </c>
      <c r="B6130" t="s">
        <v>528</v>
      </c>
      <c r="C6130" t="s">
        <v>70</v>
      </c>
      <c r="D6130" s="2">
        <v>5988</v>
      </c>
    </row>
    <row r="6131" spans="1:4" x14ac:dyDescent="0.25">
      <c r="A6131" s="1">
        <v>44286</v>
      </c>
      <c r="B6131" t="s">
        <v>186</v>
      </c>
      <c r="C6131" t="s">
        <v>2360</v>
      </c>
      <c r="D6131" s="2">
        <v>1000</v>
      </c>
    </row>
    <row r="6132" spans="1:4" x14ac:dyDescent="0.25">
      <c r="C6132" t="s">
        <v>4443</v>
      </c>
    </row>
    <row r="6133" spans="1:4" x14ac:dyDescent="0.25">
      <c r="C6133" t="s">
        <v>4444</v>
      </c>
    </row>
    <row r="6134" spans="1:4" x14ac:dyDescent="0.25">
      <c r="C6134" t="s">
        <v>4445</v>
      </c>
    </row>
    <row r="6135" spans="1:4" x14ac:dyDescent="0.25">
      <c r="A6135" s="1">
        <v>44286</v>
      </c>
      <c r="B6135" t="s">
        <v>1410</v>
      </c>
      <c r="C6135" t="s">
        <v>4446</v>
      </c>
      <c r="D6135">
        <v>70</v>
      </c>
    </row>
    <row r="6136" spans="1:4" x14ac:dyDescent="0.25">
      <c r="A6136" s="1">
        <v>44286</v>
      </c>
      <c r="B6136" t="s">
        <v>1410</v>
      </c>
      <c r="C6136" t="s">
        <v>2364</v>
      </c>
      <c r="D6136">
        <v>40</v>
      </c>
    </row>
    <row r="6137" spans="1:4" x14ac:dyDescent="0.25">
      <c r="A6137" s="1">
        <v>44286</v>
      </c>
      <c r="B6137" t="s">
        <v>4447</v>
      </c>
      <c r="C6137" t="s">
        <v>47</v>
      </c>
      <c r="D6137">
        <v>19.989999999999998</v>
      </c>
    </row>
    <row r="6138" spans="1:4" x14ac:dyDescent="0.25">
      <c r="A6138" s="1">
        <v>44286</v>
      </c>
      <c r="B6138" t="s">
        <v>132</v>
      </c>
      <c r="C6138" t="s">
        <v>47</v>
      </c>
      <c r="D6138">
        <v>427.6</v>
      </c>
    </row>
    <row r="6139" spans="1:4" x14ac:dyDescent="0.25">
      <c r="A6139" s="1">
        <v>44286</v>
      </c>
      <c r="B6139" t="s">
        <v>4448</v>
      </c>
      <c r="C6139" t="s">
        <v>4449</v>
      </c>
      <c r="D6139" s="2">
        <v>2965</v>
      </c>
    </row>
    <row r="6140" spans="1:4" x14ac:dyDescent="0.25">
      <c r="A6140" s="1">
        <v>44286</v>
      </c>
      <c r="B6140" t="s">
        <v>2584</v>
      </c>
      <c r="C6140" t="s">
        <v>70</v>
      </c>
      <c r="D6140">
        <v>314.48</v>
      </c>
    </row>
    <row r="6141" spans="1:4" x14ac:dyDescent="0.25">
      <c r="A6141" s="1">
        <v>44286</v>
      </c>
      <c r="B6141" t="s">
        <v>215</v>
      </c>
      <c r="C6141" t="s">
        <v>4450</v>
      </c>
      <c r="D6141" s="2">
        <v>2109.8200000000002</v>
      </c>
    </row>
    <row r="6142" spans="1:4" x14ac:dyDescent="0.25">
      <c r="A6142" s="1">
        <v>44286</v>
      </c>
      <c r="B6142" t="s">
        <v>4451</v>
      </c>
      <c r="C6142" t="s">
        <v>70</v>
      </c>
      <c r="D6142" s="2">
        <v>1327.24</v>
      </c>
    </row>
    <row r="6143" spans="1:4" x14ac:dyDescent="0.25">
      <c r="A6143" s="1">
        <v>44286</v>
      </c>
      <c r="B6143" t="s">
        <v>4452</v>
      </c>
      <c r="C6143" t="s">
        <v>4453</v>
      </c>
      <c r="D6143">
        <v>75</v>
      </c>
    </row>
    <row r="6144" spans="1:4" x14ac:dyDescent="0.25">
      <c r="C6144" t="s">
        <v>4454</v>
      </c>
    </row>
    <row r="6145" spans="1:4" x14ac:dyDescent="0.25">
      <c r="A6145" s="1">
        <v>44286</v>
      </c>
      <c r="B6145" t="s">
        <v>223</v>
      </c>
      <c r="C6145" t="s">
        <v>4455</v>
      </c>
      <c r="D6145">
        <v>150</v>
      </c>
    </row>
    <row r="6146" spans="1:4" x14ac:dyDescent="0.25">
      <c r="A6146" s="1">
        <v>44286</v>
      </c>
      <c r="B6146" t="s">
        <v>2087</v>
      </c>
      <c r="C6146" t="s">
        <v>4456</v>
      </c>
      <c r="D6146">
        <v>290.99</v>
      </c>
    </row>
    <row r="6147" spans="1:4" x14ac:dyDescent="0.25">
      <c r="C6147" t="s">
        <v>4457</v>
      </c>
    </row>
    <row r="6148" spans="1:4" x14ac:dyDescent="0.25">
      <c r="A6148" s="1">
        <v>44286</v>
      </c>
      <c r="B6148" t="s">
        <v>146</v>
      </c>
      <c r="C6148" t="s">
        <v>70</v>
      </c>
      <c r="D6148">
        <v>793.85</v>
      </c>
    </row>
    <row r="6149" spans="1:4" x14ac:dyDescent="0.25">
      <c r="A6149" s="1">
        <v>44286</v>
      </c>
      <c r="B6149" t="s">
        <v>1569</v>
      </c>
      <c r="C6149" t="s">
        <v>4458</v>
      </c>
      <c r="D6149" s="2">
        <v>1140</v>
      </c>
    </row>
    <row r="6150" spans="1:4" x14ac:dyDescent="0.25">
      <c r="A6150" s="1">
        <v>44286</v>
      </c>
      <c r="B6150" t="s">
        <v>1259</v>
      </c>
      <c r="C6150" t="s">
        <v>325</v>
      </c>
      <c r="D6150">
        <v>752.4</v>
      </c>
    </row>
    <row r="6151" spans="1:4" x14ac:dyDescent="0.25">
      <c r="A6151" s="1">
        <v>44286</v>
      </c>
      <c r="B6151" t="s">
        <v>244</v>
      </c>
      <c r="C6151" t="s">
        <v>4459</v>
      </c>
      <c r="D6151" s="2">
        <v>1189.5999999999999</v>
      </c>
    </row>
    <row r="6152" spans="1:4" x14ac:dyDescent="0.25">
      <c r="C6152" t="s">
        <v>244</v>
      </c>
    </row>
    <row r="6153" spans="1:4" x14ac:dyDescent="0.25">
      <c r="A6153" s="1">
        <v>44286</v>
      </c>
      <c r="B6153" t="s">
        <v>3394</v>
      </c>
      <c r="C6153" t="s">
        <v>4460</v>
      </c>
      <c r="D6153">
        <v>93</v>
      </c>
    </row>
    <row r="6154" spans="1:4" x14ac:dyDescent="0.25">
      <c r="A6154" s="1">
        <v>44286</v>
      </c>
      <c r="B6154" t="s">
        <v>3394</v>
      </c>
      <c r="C6154" t="s">
        <v>4461</v>
      </c>
      <c r="D6154">
        <v>328.9</v>
      </c>
    </row>
    <row r="6155" spans="1:4" x14ac:dyDescent="0.25">
      <c r="A6155" s="1">
        <v>44286</v>
      </c>
      <c r="B6155" t="s">
        <v>1007</v>
      </c>
      <c r="C6155" t="s">
        <v>1008</v>
      </c>
      <c r="D6155" s="2">
        <v>2000</v>
      </c>
    </row>
    <row r="6156" spans="1:4" x14ac:dyDescent="0.25">
      <c r="A6156" s="1">
        <v>44286</v>
      </c>
      <c r="B6156" t="s">
        <v>1007</v>
      </c>
      <c r="C6156" t="s">
        <v>1008</v>
      </c>
      <c r="D6156" s="2">
        <v>1669.31</v>
      </c>
    </row>
    <row r="6157" spans="1:4" x14ac:dyDescent="0.25">
      <c r="A6157" s="1">
        <v>44286</v>
      </c>
      <c r="B6157" t="s">
        <v>1007</v>
      </c>
      <c r="C6157" t="s">
        <v>1008</v>
      </c>
      <c r="D6157" s="2">
        <v>2500</v>
      </c>
    </row>
    <row r="6158" spans="1:4" x14ac:dyDescent="0.25">
      <c r="A6158" s="1">
        <v>44286</v>
      </c>
      <c r="B6158" t="s">
        <v>1007</v>
      </c>
      <c r="C6158" t="s">
        <v>1008</v>
      </c>
      <c r="D6158" s="2">
        <v>1314.83</v>
      </c>
    </row>
    <row r="6159" spans="1:4" x14ac:dyDescent="0.25">
      <c r="A6159" s="1">
        <v>44286</v>
      </c>
      <c r="B6159" t="s">
        <v>4462</v>
      </c>
      <c r="C6159" t="s">
        <v>4463</v>
      </c>
      <c r="D6159">
        <v>75</v>
      </c>
    </row>
    <row r="6160" spans="1:4" x14ac:dyDescent="0.25">
      <c r="A6160" s="1">
        <v>44286</v>
      </c>
      <c r="B6160" t="s">
        <v>2867</v>
      </c>
      <c r="C6160" t="s">
        <v>4464</v>
      </c>
      <c r="D6160">
        <v>275.88</v>
      </c>
    </row>
    <row r="6161" spans="1:4" x14ac:dyDescent="0.25">
      <c r="C6161" t="s">
        <v>4465</v>
      </c>
    </row>
    <row r="6162" spans="1:4" x14ac:dyDescent="0.25">
      <c r="C6162" t="s">
        <v>4466</v>
      </c>
    </row>
    <row r="6163" spans="1:4" x14ac:dyDescent="0.25">
      <c r="C6163" t="s">
        <v>4467</v>
      </c>
    </row>
    <row r="6164" spans="1:4" x14ac:dyDescent="0.25">
      <c r="A6164" s="1">
        <v>44286</v>
      </c>
      <c r="B6164" t="s">
        <v>71</v>
      </c>
      <c r="C6164" t="s">
        <v>4468</v>
      </c>
      <c r="D6164">
        <v>223</v>
      </c>
    </row>
    <row r="6165" spans="1:4" x14ac:dyDescent="0.25">
      <c r="A6165" s="1">
        <v>44286</v>
      </c>
      <c r="B6165" t="s">
        <v>4469</v>
      </c>
      <c r="C6165" t="s">
        <v>4470</v>
      </c>
      <c r="D6165">
        <v>418.95</v>
      </c>
    </row>
    <row r="6166" spans="1:4" x14ac:dyDescent="0.25">
      <c r="C6166" t="s">
        <v>4471</v>
      </c>
    </row>
    <row r="6167" spans="1:4" x14ac:dyDescent="0.25">
      <c r="C6167" t="s">
        <v>4472</v>
      </c>
    </row>
    <row r="6168" spans="1:4" x14ac:dyDescent="0.25">
      <c r="C6168" t="s">
        <v>4473</v>
      </c>
    </row>
    <row r="6169" spans="1:4" x14ac:dyDescent="0.25">
      <c r="A6169" s="1">
        <v>44286</v>
      </c>
      <c r="B6169" t="s">
        <v>1284</v>
      </c>
      <c r="C6169" t="s">
        <v>4474</v>
      </c>
      <c r="D6169">
        <v>82.49</v>
      </c>
    </row>
    <row r="6170" spans="1:4" x14ac:dyDescent="0.25">
      <c r="A6170" s="1">
        <v>44286</v>
      </c>
      <c r="B6170" t="s">
        <v>281</v>
      </c>
      <c r="C6170" t="s">
        <v>70</v>
      </c>
      <c r="D6170">
        <v>937.07</v>
      </c>
    </row>
    <row r="6171" spans="1:4" x14ac:dyDescent="0.25">
      <c r="A6171" s="1">
        <v>44286</v>
      </c>
      <c r="B6171" t="s">
        <v>281</v>
      </c>
      <c r="C6171" t="s">
        <v>70</v>
      </c>
      <c r="D6171" s="2">
        <v>6358</v>
      </c>
    </row>
    <row r="6172" spans="1:4" x14ac:dyDescent="0.25">
      <c r="A6172" s="1">
        <v>44286</v>
      </c>
      <c r="B6172" t="s">
        <v>2453</v>
      </c>
      <c r="C6172" t="s">
        <v>4475</v>
      </c>
      <c r="D6172">
        <v>300</v>
      </c>
    </row>
    <row r="6173" spans="1:4" x14ac:dyDescent="0.25">
      <c r="A6173" s="1">
        <v>44286</v>
      </c>
      <c r="B6173" t="s">
        <v>73</v>
      </c>
      <c r="C6173" t="s">
        <v>4476</v>
      </c>
      <c r="D6173">
        <v>163.33000000000001</v>
      </c>
    </row>
    <row r="6174" spans="1:4" x14ac:dyDescent="0.25">
      <c r="C6174" t="s">
        <v>4477</v>
      </c>
    </row>
    <row r="6175" spans="1:4" x14ac:dyDescent="0.25">
      <c r="C6175" t="s">
        <v>4478</v>
      </c>
    </row>
    <row r="6176" spans="1:4" x14ac:dyDescent="0.25">
      <c r="A6176" s="1">
        <v>44286</v>
      </c>
      <c r="B6176" t="s">
        <v>4479</v>
      </c>
      <c r="C6176" t="s">
        <v>4480</v>
      </c>
      <c r="D6176">
        <v>75</v>
      </c>
    </row>
    <row r="6177" spans="1:4" x14ac:dyDescent="0.25">
      <c r="A6177" s="1">
        <v>44286</v>
      </c>
      <c r="B6177" t="s">
        <v>4481</v>
      </c>
      <c r="C6177" t="s">
        <v>4482</v>
      </c>
      <c r="D6177">
        <v>150</v>
      </c>
    </row>
    <row r="6178" spans="1:4" x14ac:dyDescent="0.25">
      <c r="C6178" t="s">
        <v>4483</v>
      </c>
    </row>
    <row r="6179" spans="1:4" x14ac:dyDescent="0.25">
      <c r="A6179" s="1">
        <v>44286</v>
      </c>
      <c r="B6179" t="s">
        <v>4484</v>
      </c>
      <c r="C6179" t="s">
        <v>4485</v>
      </c>
      <c r="D6179" s="2">
        <v>3000</v>
      </c>
    </row>
    <row r="6180" spans="1:4" x14ac:dyDescent="0.25">
      <c r="A6180" s="1">
        <v>44286</v>
      </c>
      <c r="B6180" t="s">
        <v>4486</v>
      </c>
      <c r="C6180" t="s">
        <v>4487</v>
      </c>
      <c r="D6180">
        <v>74.98</v>
      </c>
    </row>
    <row r="6181" spans="1:4" x14ac:dyDescent="0.25">
      <c r="C6181" t="s">
        <v>4488</v>
      </c>
    </row>
    <row r="6182" spans="1:4" x14ac:dyDescent="0.25">
      <c r="C6182" t="s">
        <v>4489</v>
      </c>
    </row>
    <row r="6183" spans="1:4" x14ac:dyDescent="0.25">
      <c r="C6183" t="s">
        <v>4490</v>
      </c>
    </row>
    <row r="6184" spans="1:4" x14ac:dyDescent="0.25">
      <c r="A6184" s="1">
        <v>44286</v>
      </c>
      <c r="B6184" t="s">
        <v>441</v>
      </c>
      <c r="C6184" t="s">
        <v>4491</v>
      </c>
      <c r="D6184" s="2">
        <v>4936.12</v>
      </c>
    </row>
    <row r="6185" spans="1:4" x14ac:dyDescent="0.25">
      <c r="A6185" s="1">
        <v>44286</v>
      </c>
      <c r="B6185" t="s">
        <v>4492</v>
      </c>
      <c r="C6185" t="s">
        <v>4493</v>
      </c>
      <c r="D6185">
        <v>100</v>
      </c>
    </row>
    <row r="6186" spans="1:4" x14ac:dyDescent="0.25">
      <c r="A6186" s="1">
        <v>44286</v>
      </c>
      <c r="B6186" t="s">
        <v>1185</v>
      </c>
      <c r="C6186" t="s">
        <v>4494</v>
      </c>
      <c r="D6186">
        <v>21</v>
      </c>
    </row>
    <row r="6187" spans="1:4" x14ac:dyDescent="0.25">
      <c r="A6187" s="1">
        <v>44286</v>
      </c>
      <c r="B6187" t="s">
        <v>4495</v>
      </c>
      <c r="C6187" t="s">
        <v>4496</v>
      </c>
      <c r="D6187">
        <v>430</v>
      </c>
    </row>
    <row r="6188" spans="1:4" x14ac:dyDescent="0.25">
      <c r="A6188" s="1">
        <v>44286</v>
      </c>
      <c r="B6188" t="s">
        <v>3629</v>
      </c>
      <c r="C6188" t="s">
        <v>4497</v>
      </c>
      <c r="D6188">
        <v>412.5</v>
      </c>
    </row>
    <row r="6189" spans="1:4" x14ac:dyDescent="0.25">
      <c r="A6189" s="1">
        <v>44287</v>
      </c>
      <c r="B6189" t="s">
        <v>197</v>
      </c>
      <c r="C6189" t="s">
        <v>1703</v>
      </c>
      <c r="D6189">
        <v>60</v>
      </c>
    </row>
    <row r="6190" spans="1:4" x14ac:dyDescent="0.25">
      <c r="A6190" s="1">
        <v>44287</v>
      </c>
      <c r="B6190" t="s">
        <v>197</v>
      </c>
      <c r="C6190" t="s">
        <v>1703</v>
      </c>
      <c r="D6190">
        <v>22.5</v>
      </c>
    </row>
    <row r="6191" spans="1:4" x14ac:dyDescent="0.25">
      <c r="A6191" s="1">
        <v>44287</v>
      </c>
      <c r="B6191" t="s">
        <v>2078</v>
      </c>
      <c r="C6191" t="s">
        <v>4498</v>
      </c>
      <c r="D6191">
        <v>500</v>
      </c>
    </row>
    <row r="6192" spans="1:4" x14ac:dyDescent="0.25">
      <c r="C6192" t="s">
        <v>4499</v>
      </c>
    </row>
    <row r="6193" spans="1:4" x14ac:dyDescent="0.25">
      <c r="A6193" s="1">
        <v>44287</v>
      </c>
      <c r="B6193" t="s">
        <v>79</v>
      </c>
      <c r="C6193" t="s">
        <v>4500</v>
      </c>
      <c r="D6193">
        <v>122.5</v>
      </c>
    </row>
    <row r="6194" spans="1:4" x14ac:dyDescent="0.25">
      <c r="C6194" t="s">
        <v>4501</v>
      </c>
    </row>
    <row r="6195" spans="1:4" x14ac:dyDescent="0.25">
      <c r="C6195" t="s">
        <v>4502</v>
      </c>
    </row>
    <row r="6196" spans="1:4" x14ac:dyDescent="0.25">
      <c r="A6196" s="1">
        <v>44287</v>
      </c>
      <c r="B6196" t="s">
        <v>79</v>
      </c>
      <c r="C6196" t="s">
        <v>4503</v>
      </c>
      <c r="D6196" s="2">
        <v>4112.5</v>
      </c>
    </row>
    <row r="6197" spans="1:4" x14ac:dyDescent="0.25">
      <c r="C6197" t="s">
        <v>4504</v>
      </c>
    </row>
    <row r="6198" spans="1:4" x14ac:dyDescent="0.25">
      <c r="A6198" s="1">
        <v>44285</v>
      </c>
      <c r="B6198" t="s">
        <v>316</v>
      </c>
      <c r="C6198" t="s">
        <v>3960</v>
      </c>
      <c r="D6198" s="2">
        <v>1083.94</v>
      </c>
    </row>
    <row r="6199" spans="1:4" x14ac:dyDescent="0.25">
      <c r="C6199" t="s">
        <v>4203</v>
      </c>
    </row>
    <row r="6200" spans="1:4" x14ac:dyDescent="0.25">
      <c r="C6200" t="s">
        <v>4505</v>
      </c>
    </row>
    <row r="6201" spans="1:4" x14ac:dyDescent="0.25">
      <c r="C6201" t="s">
        <v>4506</v>
      </c>
    </row>
    <row r="6202" spans="1:4" x14ac:dyDescent="0.25">
      <c r="C6202" t="s">
        <v>4507</v>
      </c>
    </row>
    <row r="6203" spans="1:4" x14ac:dyDescent="0.25">
      <c r="C6203" t="s">
        <v>4508</v>
      </c>
    </row>
    <row r="6204" spans="1:4" x14ac:dyDescent="0.25">
      <c r="C6204" t="s">
        <v>4509</v>
      </c>
    </row>
    <row r="6205" spans="1:4" x14ac:dyDescent="0.25">
      <c r="C6205" t="s">
        <v>4510</v>
      </c>
    </row>
    <row r="6206" spans="1:4" x14ac:dyDescent="0.25">
      <c r="C6206">
        <v>456467766335</v>
      </c>
    </row>
    <row r="6207" spans="1:4" x14ac:dyDescent="0.25">
      <c r="A6207" s="1">
        <v>44285</v>
      </c>
      <c r="B6207" t="s">
        <v>316</v>
      </c>
      <c r="C6207" t="s">
        <v>4511</v>
      </c>
      <c r="D6207">
        <v>189.89</v>
      </c>
    </row>
    <row r="6208" spans="1:4" x14ac:dyDescent="0.25">
      <c r="C6208" t="s">
        <v>4512</v>
      </c>
    </row>
    <row r="6209" spans="1:4" x14ac:dyDescent="0.25">
      <c r="A6209" s="1">
        <v>44285</v>
      </c>
      <c r="B6209" t="s">
        <v>316</v>
      </c>
      <c r="C6209" t="s">
        <v>4513</v>
      </c>
      <c r="D6209">
        <v>369.28</v>
      </c>
    </row>
    <row r="6210" spans="1:4" x14ac:dyDescent="0.25">
      <c r="C6210" t="s">
        <v>4514</v>
      </c>
    </row>
    <row r="6211" spans="1:4" x14ac:dyDescent="0.25">
      <c r="C6211" t="s">
        <v>4515</v>
      </c>
    </row>
    <row r="6212" spans="1:4" x14ac:dyDescent="0.25">
      <c r="C6212" t="s">
        <v>4516</v>
      </c>
    </row>
    <row r="6213" spans="1:4" x14ac:dyDescent="0.25">
      <c r="C6213">
        <v>456347547996</v>
      </c>
    </row>
    <row r="6214" spans="1:4" x14ac:dyDescent="0.25">
      <c r="A6214" s="1">
        <v>44285</v>
      </c>
      <c r="B6214" t="s">
        <v>316</v>
      </c>
      <c r="C6214" t="s">
        <v>185</v>
      </c>
      <c r="D6214">
        <v>163.58000000000001</v>
      </c>
    </row>
    <row r="6215" spans="1:4" x14ac:dyDescent="0.25">
      <c r="A6215" s="1">
        <v>44285</v>
      </c>
      <c r="B6215" t="s">
        <v>316</v>
      </c>
      <c r="C6215" t="s">
        <v>4517</v>
      </c>
      <c r="D6215">
        <v>257.44</v>
      </c>
    </row>
    <row r="6216" spans="1:4" x14ac:dyDescent="0.25">
      <c r="C6216" t="s">
        <v>4518</v>
      </c>
    </row>
    <row r="6217" spans="1:4" x14ac:dyDescent="0.25">
      <c r="A6217" s="1">
        <v>44285</v>
      </c>
      <c r="B6217" t="s">
        <v>316</v>
      </c>
      <c r="C6217" t="s">
        <v>4519</v>
      </c>
      <c r="D6217">
        <v>361.46</v>
      </c>
    </row>
    <row r="6218" spans="1:4" x14ac:dyDescent="0.25">
      <c r="C6218" t="s">
        <v>4520</v>
      </c>
    </row>
    <row r="6219" spans="1:4" x14ac:dyDescent="0.25">
      <c r="C6219" t="s">
        <v>4521</v>
      </c>
    </row>
    <row r="6220" spans="1:4" x14ac:dyDescent="0.25">
      <c r="A6220" s="1">
        <v>44285</v>
      </c>
      <c r="B6220" t="s">
        <v>316</v>
      </c>
      <c r="C6220" t="s">
        <v>2639</v>
      </c>
      <c r="D6220">
        <v>189.66</v>
      </c>
    </row>
    <row r="6221" spans="1:4" x14ac:dyDescent="0.25">
      <c r="A6221" s="1">
        <v>44285</v>
      </c>
      <c r="B6221" t="s">
        <v>316</v>
      </c>
      <c r="C6221" t="s">
        <v>4522</v>
      </c>
      <c r="D6221">
        <v>107.98</v>
      </c>
    </row>
    <row r="6222" spans="1:4" x14ac:dyDescent="0.25">
      <c r="C6222" t="s">
        <v>4523</v>
      </c>
    </row>
    <row r="6223" spans="1:4" x14ac:dyDescent="0.25">
      <c r="C6223" t="s">
        <v>4524</v>
      </c>
    </row>
    <row r="6224" spans="1:4" x14ac:dyDescent="0.25">
      <c r="C6224" t="s">
        <v>4525</v>
      </c>
    </row>
    <row r="6225" spans="1:4" x14ac:dyDescent="0.25">
      <c r="C6225" s="1">
        <v>44579</v>
      </c>
    </row>
    <row r="6226" spans="1:4" x14ac:dyDescent="0.25">
      <c r="A6226" s="1">
        <v>44285</v>
      </c>
      <c r="B6226" t="s">
        <v>316</v>
      </c>
      <c r="C6226" t="s">
        <v>320</v>
      </c>
      <c r="D6226">
        <v>72.900000000000006</v>
      </c>
    </row>
    <row r="6227" spans="1:4" x14ac:dyDescent="0.25">
      <c r="C6227" t="e">
        <f>- KPSF GRANT DEAN</f>
        <v>#NAME?</v>
      </c>
    </row>
    <row r="6228" spans="1:4" x14ac:dyDescent="0.25">
      <c r="A6228" s="1">
        <v>44285</v>
      </c>
      <c r="B6228" t="s">
        <v>316</v>
      </c>
      <c r="C6228" t="s">
        <v>3899</v>
      </c>
      <c r="D6228">
        <v>237.88</v>
      </c>
    </row>
    <row r="6229" spans="1:4" x14ac:dyDescent="0.25">
      <c r="C6229" t="s">
        <v>4526</v>
      </c>
    </row>
    <row r="6230" spans="1:4" x14ac:dyDescent="0.25">
      <c r="C6230" t="s">
        <v>219</v>
      </c>
    </row>
    <row r="6231" spans="1:4" x14ac:dyDescent="0.25">
      <c r="A6231" s="1">
        <v>44285</v>
      </c>
      <c r="B6231" t="s">
        <v>316</v>
      </c>
      <c r="C6231" t="s">
        <v>4527</v>
      </c>
      <c r="D6231">
        <v>146.77000000000001</v>
      </c>
    </row>
    <row r="6232" spans="1:4" x14ac:dyDescent="0.25">
      <c r="A6232" s="1">
        <v>44285</v>
      </c>
      <c r="B6232" t="s">
        <v>316</v>
      </c>
      <c r="C6232" t="s">
        <v>4528</v>
      </c>
      <c r="D6232">
        <v>73.31</v>
      </c>
    </row>
    <row r="6233" spans="1:4" x14ac:dyDescent="0.25">
      <c r="A6233" s="1">
        <v>44285</v>
      </c>
      <c r="B6233" t="s">
        <v>316</v>
      </c>
      <c r="C6233" t="s">
        <v>4529</v>
      </c>
      <c r="D6233">
        <v>149.54</v>
      </c>
    </row>
    <row r="6234" spans="1:4" x14ac:dyDescent="0.25">
      <c r="C6234" t="s">
        <v>4530</v>
      </c>
    </row>
    <row r="6235" spans="1:4" x14ac:dyDescent="0.25">
      <c r="C6235" t="s">
        <v>4531</v>
      </c>
    </row>
    <row r="6236" spans="1:4" x14ac:dyDescent="0.25">
      <c r="A6236" s="1">
        <v>44285</v>
      </c>
      <c r="B6236" t="s">
        <v>316</v>
      </c>
      <c r="C6236" t="s">
        <v>2639</v>
      </c>
      <c r="D6236">
        <v>43.98</v>
      </c>
    </row>
    <row r="6237" spans="1:4" x14ac:dyDescent="0.25">
      <c r="A6237" s="1">
        <v>44285</v>
      </c>
      <c r="B6237" t="s">
        <v>316</v>
      </c>
      <c r="C6237" t="s">
        <v>320</v>
      </c>
      <c r="D6237">
        <v>209.85</v>
      </c>
    </row>
    <row r="6238" spans="1:4" x14ac:dyDescent="0.25">
      <c r="C6238" t="e">
        <f>- KPSF GRANT - RILEY</f>
        <v>#NAME?</v>
      </c>
    </row>
    <row r="6239" spans="1:4" x14ac:dyDescent="0.25">
      <c r="A6239" s="1">
        <v>44285</v>
      </c>
      <c r="B6239" t="s">
        <v>316</v>
      </c>
      <c r="C6239" t="s">
        <v>4532</v>
      </c>
      <c r="D6239">
        <v>449.5</v>
      </c>
    </row>
    <row r="6240" spans="1:4" x14ac:dyDescent="0.25">
      <c r="A6240" s="1">
        <v>44285</v>
      </c>
      <c r="B6240" t="s">
        <v>316</v>
      </c>
      <c r="C6240" t="s">
        <v>47</v>
      </c>
      <c r="D6240">
        <v>115.04</v>
      </c>
    </row>
    <row r="6241" spans="1:4" x14ac:dyDescent="0.25">
      <c r="A6241" s="1">
        <v>44285</v>
      </c>
      <c r="B6241" t="s">
        <v>316</v>
      </c>
      <c r="C6241" t="s">
        <v>4533</v>
      </c>
      <c r="D6241">
        <v>32.840000000000003</v>
      </c>
    </row>
    <row r="6242" spans="1:4" x14ac:dyDescent="0.25">
      <c r="A6242" s="1">
        <v>44285</v>
      </c>
      <c r="B6242" t="s">
        <v>316</v>
      </c>
      <c r="C6242" t="s">
        <v>2401</v>
      </c>
      <c r="D6242">
        <v>356.7</v>
      </c>
    </row>
    <row r="6243" spans="1:4" x14ac:dyDescent="0.25">
      <c r="A6243" s="1">
        <v>44285</v>
      </c>
      <c r="B6243" t="s">
        <v>316</v>
      </c>
      <c r="C6243" t="s">
        <v>320</v>
      </c>
      <c r="D6243">
        <v>215.88</v>
      </c>
    </row>
    <row r="6244" spans="1:4" x14ac:dyDescent="0.25">
      <c r="C6244" t="e">
        <f>- KPSF GRANT - MEJIA</f>
        <v>#NAME?</v>
      </c>
    </row>
    <row r="6245" spans="1:4" x14ac:dyDescent="0.25">
      <c r="A6245" s="1">
        <v>44285</v>
      </c>
      <c r="B6245" t="s">
        <v>316</v>
      </c>
      <c r="C6245" t="s">
        <v>4534</v>
      </c>
      <c r="D6245">
        <v>89.97</v>
      </c>
    </row>
    <row r="6246" spans="1:4" x14ac:dyDescent="0.25">
      <c r="A6246" s="1">
        <v>44285</v>
      </c>
      <c r="B6246" t="s">
        <v>316</v>
      </c>
      <c r="C6246" t="s">
        <v>4535</v>
      </c>
      <c r="D6246">
        <v>115.17</v>
      </c>
    </row>
    <row r="6247" spans="1:4" x14ac:dyDescent="0.25">
      <c r="C6247" t="s">
        <v>4536</v>
      </c>
    </row>
    <row r="6248" spans="1:4" x14ac:dyDescent="0.25">
      <c r="C6248" t="s">
        <v>4537</v>
      </c>
    </row>
    <row r="6249" spans="1:4" x14ac:dyDescent="0.25">
      <c r="A6249" s="1">
        <v>44285</v>
      </c>
      <c r="B6249" t="s">
        <v>316</v>
      </c>
      <c r="C6249" t="s">
        <v>4538</v>
      </c>
      <c r="D6249">
        <v>29.99</v>
      </c>
    </row>
    <row r="6250" spans="1:4" x14ac:dyDescent="0.25">
      <c r="C6250" t="s">
        <v>4539</v>
      </c>
    </row>
    <row r="6251" spans="1:4" x14ac:dyDescent="0.25">
      <c r="C6251" t="s">
        <v>4540</v>
      </c>
    </row>
    <row r="6252" spans="1:4" x14ac:dyDescent="0.25">
      <c r="A6252" s="1">
        <v>44285</v>
      </c>
      <c r="B6252" t="s">
        <v>316</v>
      </c>
      <c r="C6252" t="s">
        <v>4541</v>
      </c>
      <c r="D6252">
        <v>38.979999999999997</v>
      </c>
    </row>
    <row r="6253" spans="1:4" x14ac:dyDescent="0.25">
      <c r="C6253" t="s">
        <v>4542</v>
      </c>
    </row>
    <row r="6254" spans="1:4" x14ac:dyDescent="0.25">
      <c r="A6254" s="1">
        <v>44293</v>
      </c>
      <c r="B6254" t="s">
        <v>585</v>
      </c>
      <c r="C6254" t="s">
        <v>4543</v>
      </c>
      <c r="D6254">
        <v>290</v>
      </c>
    </row>
    <row r="6255" spans="1:4" x14ac:dyDescent="0.25">
      <c r="C6255" t="s">
        <v>4544</v>
      </c>
    </row>
    <row r="6256" spans="1:4" x14ac:dyDescent="0.25">
      <c r="C6256" t="s">
        <v>4545</v>
      </c>
    </row>
    <row r="6257" spans="1:4" x14ac:dyDescent="0.25">
      <c r="A6257" s="1">
        <v>44293</v>
      </c>
      <c r="B6257" t="s">
        <v>1676</v>
      </c>
      <c r="C6257" t="s">
        <v>1677</v>
      </c>
      <c r="D6257" s="2">
        <v>4050</v>
      </c>
    </row>
    <row r="6258" spans="1:4" x14ac:dyDescent="0.25">
      <c r="C6258" t="s">
        <v>4546</v>
      </c>
    </row>
    <row r="6259" spans="1:4" x14ac:dyDescent="0.25">
      <c r="C6259" t="s">
        <v>4547</v>
      </c>
    </row>
    <row r="6260" spans="1:4" x14ac:dyDescent="0.25">
      <c r="C6260" t="s">
        <v>4548</v>
      </c>
    </row>
    <row r="6261" spans="1:4" x14ac:dyDescent="0.25">
      <c r="A6261" s="1">
        <v>44293</v>
      </c>
      <c r="B6261" t="s">
        <v>117</v>
      </c>
      <c r="C6261" t="s">
        <v>338</v>
      </c>
      <c r="D6261">
        <v>325.5</v>
      </c>
    </row>
    <row r="6262" spans="1:4" x14ac:dyDescent="0.25">
      <c r="A6262" s="1">
        <v>44293</v>
      </c>
      <c r="B6262" t="s">
        <v>119</v>
      </c>
      <c r="C6262" t="s">
        <v>4549</v>
      </c>
      <c r="D6262">
        <v>25.49</v>
      </c>
    </row>
    <row r="6263" spans="1:4" x14ac:dyDescent="0.25">
      <c r="C6263" t="s">
        <v>4550</v>
      </c>
    </row>
    <row r="6264" spans="1:4" x14ac:dyDescent="0.25">
      <c r="A6264" s="1">
        <v>44293</v>
      </c>
      <c r="B6264" t="s">
        <v>119</v>
      </c>
      <c r="C6264" t="s">
        <v>47</v>
      </c>
      <c r="D6264">
        <v>25.49</v>
      </c>
    </row>
    <row r="6265" spans="1:4" x14ac:dyDescent="0.25">
      <c r="A6265" s="1">
        <v>44293</v>
      </c>
      <c r="B6265" t="s">
        <v>119</v>
      </c>
      <c r="C6265" t="s">
        <v>282</v>
      </c>
      <c r="D6265">
        <v>21.74</v>
      </c>
    </row>
    <row r="6266" spans="1:4" x14ac:dyDescent="0.25">
      <c r="A6266" s="1">
        <v>44293</v>
      </c>
      <c r="B6266" t="s">
        <v>119</v>
      </c>
      <c r="C6266" t="s">
        <v>4551</v>
      </c>
      <c r="D6266">
        <v>43.46</v>
      </c>
    </row>
    <row r="6267" spans="1:4" x14ac:dyDescent="0.25">
      <c r="A6267" s="1">
        <v>44293</v>
      </c>
      <c r="B6267" t="s">
        <v>119</v>
      </c>
      <c r="C6267" t="s">
        <v>4552</v>
      </c>
      <c r="D6267">
        <v>45.49</v>
      </c>
    </row>
    <row r="6268" spans="1:4" x14ac:dyDescent="0.25">
      <c r="C6268" t="s">
        <v>4553</v>
      </c>
    </row>
    <row r="6269" spans="1:4" x14ac:dyDescent="0.25">
      <c r="A6269" s="1">
        <v>44293</v>
      </c>
      <c r="B6269" t="s">
        <v>1410</v>
      </c>
      <c r="C6269" t="s">
        <v>4554</v>
      </c>
      <c r="D6269">
        <v>60</v>
      </c>
    </row>
    <row r="6270" spans="1:4" x14ac:dyDescent="0.25">
      <c r="A6270" s="1">
        <v>44293</v>
      </c>
      <c r="B6270" t="s">
        <v>4555</v>
      </c>
      <c r="C6270" t="s">
        <v>4556</v>
      </c>
      <c r="D6270">
        <v>160</v>
      </c>
    </row>
    <row r="6271" spans="1:4" x14ac:dyDescent="0.25">
      <c r="C6271" t="s">
        <v>4557</v>
      </c>
    </row>
    <row r="6272" spans="1:4" x14ac:dyDescent="0.25">
      <c r="A6272" s="1">
        <v>44293</v>
      </c>
      <c r="B6272" t="s">
        <v>4558</v>
      </c>
      <c r="C6272" t="s">
        <v>47</v>
      </c>
      <c r="D6272" s="2">
        <v>1347</v>
      </c>
    </row>
    <row r="6273" spans="1:4" x14ac:dyDescent="0.25">
      <c r="A6273" s="1">
        <v>44293</v>
      </c>
      <c r="B6273" t="s">
        <v>742</v>
      </c>
      <c r="C6273" t="s">
        <v>4559</v>
      </c>
      <c r="D6273" s="2">
        <v>1302.48</v>
      </c>
    </row>
    <row r="6274" spans="1:4" x14ac:dyDescent="0.25">
      <c r="A6274" s="1">
        <v>44293</v>
      </c>
      <c r="B6274" t="s">
        <v>3515</v>
      </c>
      <c r="C6274" t="s">
        <v>4560</v>
      </c>
      <c r="D6274">
        <v>500</v>
      </c>
    </row>
    <row r="6275" spans="1:4" x14ac:dyDescent="0.25">
      <c r="A6275" s="1">
        <v>44293</v>
      </c>
      <c r="B6275" t="s">
        <v>4561</v>
      </c>
      <c r="C6275" t="s">
        <v>2639</v>
      </c>
      <c r="D6275">
        <v>99.75</v>
      </c>
    </row>
    <row r="6276" spans="1:4" x14ac:dyDescent="0.25">
      <c r="A6276" s="1">
        <v>44293</v>
      </c>
      <c r="B6276" t="s">
        <v>124</v>
      </c>
      <c r="C6276" t="s">
        <v>1008</v>
      </c>
      <c r="D6276" s="2">
        <v>1369.25</v>
      </c>
    </row>
    <row r="6277" spans="1:4" x14ac:dyDescent="0.25">
      <c r="A6277" s="1">
        <v>44293</v>
      </c>
      <c r="B6277" t="s">
        <v>125</v>
      </c>
      <c r="C6277" t="s">
        <v>4562</v>
      </c>
      <c r="D6277">
        <v>993.08</v>
      </c>
    </row>
    <row r="6278" spans="1:4" x14ac:dyDescent="0.25">
      <c r="C6278" t="s">
        <v>929</v>
      </c>
    </row>
    <row r="6279" spans="1:4" x14ac:dyDescent="0.25">
      <c r="C6279" t="s">
        <v>930</v>
      </c>
    </row>
    <row r="6280" spans="1:4" x14ac:dyDescent="0.25">
      <c r="C6280" t="s">
        <v>931</v>
      </c>
    </row>
    <row r="6281" spans="1:4" x14ac:dyDescent="0.25">
      <c r="A6281" s="1">
        <v>44293</v>
      </c>
      <c r="B6281" t="s">
        <v>23</v>
      </c>
      <c r="C6281" t="s">
        <v>4563</v>
      </c>
      <c r="D6281">
        <v>195</v>
      </c>
    </row>
    <row r="6282" spans="1:4" x14ac:dyDescent="0.25">
      <c r="A6282" s="1">
        <v>44293</v>
      </c>
      <c r="B6282" t="s">
        <v>26</v>
      </c>
      <c r="C6282" t="s">
        <v>28</v>
      </c>
      <c r="D6282">
        <v>124</v>
      </c>
    </row>
    <row r="6283" spans="1:4" x14ac:dyDescent="0.25">
      <c r="C6283" t="s">
        <v>4564</v>
      </c>
    </row>
    <row r="6284" spans="1:4" x14ac:dyDescent="0.25">
      <c r="A6284" s="1">
        <v>44293</v>
      </c>
      <c r="B6284" t="s">
        <v>26</v>
      </c>
      <c r="C6284" t="s">
        <v>4565</v>
      </c>
      <c r="D6284">
        <v>76.760000000000005</v>
      </c>
    </row>
    <row r="6285" spans="1:4" x14ac:dyDescent="0.25">
      <c r="A6285" s="1">
        <v>44293</v>
      </c>
      <c r="B6285" t="s">
        <v>26</v>
      </c>
      <c r="C6285" t="s">
        <v>4566</v>
      </c>
      <c r="D6285">
        <v>73.75</v>
      </c>
    </row>
    <row r="6286" spans="1:4" x14ac:dyDescent="0.25">
      <c r="A6286" s="1">
        <v>44293</v>
      </c>
      <c r="B6286" t="s">
        <v>26</v>
      </c>
      <c r="C6286" t="s">
        <v>4567</v>
      </c>
      <c r="D6286">
        <v>31.5</v>
      </c>
    </row>
    <row r="6287" spans="1:4" x14ac:dyDescent="0.25">
      <c r="A6287" s="1">
        <v>44293</v>
      </c>
      <c r="B6287" t="s">
        <v>4568</v>
      </c>
      <c r="C6287" t="s">
        <v>1319</v>
      </c>
      <c r="D6287">
        <v>130</v>
      </c>
    </row>
    <row r="6288" spans="1:4" x14ac:dyDescent="0.25">
      <c r="A6288" s="1">
        <v>44293</v>
      </c>
      <c r="B6288" t="s">
        <v>133</v>
      </c>
      <c r="C6288" t="s">
        <v>47</v>
      </c>
      <c r="D6288">
        <v>646.77</v>
      </c>
    </row>
    <row r="6289" spans="1:4" x14ac:dyDescent="0.25">
      <c r="A6289" s="1">
        <v>44293</v>
      </c>
      <c r="B6289" t="s">
        <v>33</v>
      </c>
      <c r="C6289" t="s">
        <v>4569</v>
      </c>
      <c r="D6289">
        <v>25</v>
      </c>
    </row>
    <row r="6290" spans="1:4" x14ac:dyDescent="0.25">
      <c r="A6290" s="1">
        <v>44293</v>
      </c>
      <c r="B6290" t="s">
        <v>33</v>
      </c>
      <c r="C6290" t="s">
        <v>4290</v>
      </c>
      <c r="D6290">
        <v>40</v>
      </c>
    </row>
    <row r="6291" spans="1:4" x14ac:dyDescent="0.25">
      <c r="A6291" s="1">
        <v>44293</v>
      </c>
      <c r="B6291" t="s">
        <v>33</v>
      </c>
      <c r="C6291" t="s">
        <v>1551</v>
      </c>
      <c r="D6291">
        <v>79</v>
      </c>
    </row>
    <row r="6292" spans="1:4" x14ac:dyDescent="0.25">
      <c r="C6292" t="s">
        <v>1552</v>
      </c>
    </row>
    <row r="6293" spans="1:4" x14ac:dyDescent="0.25">
      <c r="A6293" s="1">
        <v>44293</v>
      </c>
      <c r="B6293" t="s">
        <v>33</v>
      </c>
      <c r="C6293" t="s">
        <v>4570</v>
      </c>
      <c r="D6293">
        <v>150</v>
      </c>
    </row>
    <row r="6294" spans="1:4" x14ac:dyDescent="0.25">
      <c r="A6294" s="1">
        <v>44293</v>
      </c>
      <c r="B6294" t="s">
        <v>33</v>
      </c>
      <c r="C6294" t="s">
        <v>4570</v>
      </c>
      <c r="D6294">
        <v>150</v>
      </c>
    </row>
    <row r="6295" spans="1:4" x14ac:dyDescent="0.25">
      <c r="A6295" s="1">
        <v>44293</v>
      </c>
      <c r="B6295" t="s">
        <v>379</v>
      </c>
      <c r="C6295" t="s">
        <v>70</v>
      </c>
      <c r="D6295" s="2">
        <v>7359</v>
      </c>
    </row>
    <row r="6296" spans="1:4" x14ac:dyDescent="0.25">
      <c r="A6296" s="1">
        <v>44293</v>
      </c>
      <c r="B6296" t="s">
        <v>643</v>
      </c>
      <c r="C6296" t="s">
        <v>70</v>
      </c>
      <c r="D6296">
        <v>524.47</v>
      </c>
    </row>
    <row r="6297" spans="1:4" x14ac:dyDescent="0.25">
      <c r="A6297" s="1">
        <v>44293</v>
      </c>
      <c r="B6297" t="s">
        <v>2584</v>
      </c>
      <c r="C6297" t="s">
        <v>2388</v>
      </c>
      <c r="D6297">
        <v>758.58</v>
      </c>
    </row>
    <row r="6298" spans="1:4" x14ac:dyDescent="0.25">
      <c r="A6298" s="1">
        <v>44293</v>
      </c>
      <c r="B6298" t="s">
        <v>1914</v>
      </c>
      <c r="C6298" t="s">
        <v>4571</v>
      </c>
      <c r="D6298">
        <v>320</v>
      </c>
    </row>
    <row r="6299" spans="1:4" x14ac:dyDescent="0.25">
      <c r="C6299" t="s">
        <v>4572</v>
      </c>
    </row>
    <row r="6300" spans="1:4" x14ac:dyDescent="0.25">
      <c r="A6300" s="1">
        <v>44293</v>
      </c>
      <c r="B6300" t="s">
        <v>3674</v>
      </c>
      <c r="C6300" t="s">
        <v>3675</v>
      </c>
      <c r="D6300">
        <v>112.56</v>
      </c>
    </row>
    <row r="6301" spans="1:4" x14ac:dyDescent="0.25">
      <c r="A6301" s="1">
        <v>44293</v>
      </c>
      <c r="B6301" t="s">
        <v>1758</v>
      </c>
      <c r="C6301" t="s">
        <v>4009</v>
      </c>
      <c r="D6301">
        <v>680</v>
      </c>
    </row>
    <row r="6302" spans="1:4" x14ac:dyDescent="0.25">
      <c r="C6302" t="s">
        <v>87</v>
      </c>
    </row>
    <row r="6303" spans="1:4" x14ac:dyDescent="0.25">
      <c r="A6303" s="1">
        <v>44293</v>
      </c>
      <c r="B6303" t="s">
        <v>4010</v>
      </c>
      <c r="C6303" t="s">
        <v>4573</v>
      </c>
      <c r="D6303" s="2">
        <v>2030</v>
      </c>
    </row>
    <row r="6304" spans="1:4" x14ac:dyDescent="0.25">
      <c r="C6304" t="s">
        <v>4574</v>
      </c>
    </row>
    <row r="6305" spans="1:4" x14ac:dyDescent="0.25">
      <c r="C6305" t="s">
        <v>4575</v>
      </c>
    </row>
    <row r="6306" spans="1:4" x14ac:dyDescent="0.25">
      <c r="A6306" s="1">
        <v>44293</v>
      </c>
      <c r="B6306" t="s">
        <v>146</v>
      </c>
      <c r="C6306" t="s">
        <v>232</v>
      </c>
      <c r="D6306">
        <v>230.39</v>
      </c>
    </row>
    <row r="6307" spans="1:4" x14ac:dyDescent="0.25">
      <c r="C6307" t="s">
        <v>4576</v>
      </c>
    </row>
    <row r="6308" spans="1:4" x14ac:dyDescent="0.25">
      <c r="A6308" s="1">
        <v>44293</v>
      </c>
      <c r="B6308" t="s">
        <v>146</v>
      </c>
      <c r="C6308" t="s">
        <v>4015</v>
      </c>
      <c r="D6308">
        <v>29.74</v>
      </c>
    </row>
    <row r="6309" spans="1:4" x14ac:dyDescent="0.25">
      <c r="C6309" t="s">
        <v>4576</v>
      </c>
    </row>
    <row r="6310" spans="1:4" x14ac:dyDescent="0.25">
      <c r="A6310" s="1">
        <v>44293</v>
      </c>
      <c r="B6310" t="s">
        <v>146</v>
      </c>
      <c r="C6310" t="s">
        <v>231</v>
      </c>
      <c r="D6310">
        <v>890</v>
      </c>
    </row>
    <row r="6311" spans="1:4" x14ac:dyDescent="0.25">
      <c r="C6311" t="s">
        <v>4577</v>
      </c>
    </row>
    <row r="6312" spans="1:4" x14ac:dyDescent="0.25">
      <c r="A6312" s="1">
        <v>44293</v>
      </c>
      <c r="B6312" t="s">
        <v>146</v>
      </c>
      <c r="C6312" t="s">
        <v>229</v>
      </c>
      <c r="D6312" s="2">
        <v>1100.3800000000001</v>
      </c>
    </row>
    <row r="6313" spans="1:4" x14ac:dyDescent="0.25">
      <c r="C6313" t="s">
        <v>4576</v>
      </c>
    </row>
    <row r="6314" spans="1:4" x14ac:dyDescent="0.25">
      <c r="A6314" s="1">
        <v>44293</v>
      </c>
      <c r="B6314" t="s">
        <v>233</v>
      </c>
      <c r="C6314" t="s">
        <v>4578</v>
      </c>
      <c r="D6314">
        <v>100</v>
      </c>
    </row>
    <row r="6315" spans="1:4" x14ac:dyDescent="0.25">
      <c r="C6315" t="s">
        <v>4579</v>
      </c>
    </row>
    <row r="6316" spans="1:4" x14ac:dyDescent="0.25">
      <c r="C6316" t="s">
        <v>4580</v>
      </c>
    </row>
    <row r="6317" spans="1:4" x14ac:dyDescent="0.25">
      <c r="A6317" s="1">
        <v>44293</v>
      </c>
      <c r="B6317" t="s">
        <v>233</v>
      </c>
      <c r="C6317" t="s">
        <v>4578</v>
      </c>
      <c r="D6317">
        <v>105</v>
      </c>
    </row>
    <row r="6318" spans="1:4" x14ac:dyDescent="0.25">
      <c r="C6318" t="s">
        <v>4579</v>
      </c>
    </row>
    <row r="6319" spans="1:4" x14ac:dyDescent="0.25">
      <c r="C6319" t="s">
        <v>4580</v>
      </c>
    </row>
    <row r="6320" spans="1:4" x14ac:dyDescent="0.25">
      <c r="A6320" s="1">
        <v>44293</v>
      </c>
      <c r="B6320" t="s">
        <v>233</v>
      </c>
      <c r="C6320" t="s">
        <v>4578</v>
      </c>
      <c r="D6320">
        <v>175</v>
      </c>
    </row>
    <row r="6321" spans="1:4" x14ac:dyDescent="0.25">
      <c r="C6321" t="s">
        <v>4579</v>
      </c>
    </row>
    <row r="6322" spans="1:4" x14ac:dyDescent="0.25">
      <c r="C6322" t="s">
        <v>4580</v>
      </c>
    </row>
    <row r="6323" spans="1:4" x14ac:dyDescent="0.25">
      <c r="A6323" s="1">
        <v>44293</v>
      </c>
      <c r="B6323" t="s">
        <v>233</v>
      </c>
      <c r="C6323" t="s">
        <v>4578</v>
      </c>
      <c r="D6323">
        <v>145</v>
      </c>
    </row>
    <row r="6324" spans="1:4" x14ac:dyDescent="0.25">
      <c r="C6324" t="s">
        <v>4579</v>
      </c>
    </row>
    <row r="6325" spans="1:4" x14ac:dyDescent="0.25">
      <c r="C6325" t="s">
        <v>4580</v>
      </c>
    </row>
    <row r="6326" spans="1:4" x14ac:dyDescent="0.25">
      <c r="A6326" s="1">
        <v>44293</v>
      </c>
      <c r="B6326" t="s">
        <v>233</v>
      </c>
      <c r="C6326" t="s">
        <v>4578</v>
      </c>
      <c r="D6326">
        <v>65</v>
      </c>
    </row>
    <row r="6327" spans="1:4" x14ac:dyDescent="0.25">
      <c r="C6327" t="s">
        <v>4579</v>
      </c>
    </row>
    <row r="6328" spans="1:4" x14ac:dyDescent="0.25">
      <c r="C6328" t="s">
        <v>4580</v>
      </c>
    </row>
    <row r="6329" spans="1:4" x14ac:dyDescent="0.25">
      <c r="A6329" s="1">
        <v>44293</v>
      </c>
      <c r="B6329" t="s">
        <v>1563</v>
      </c>
      <c r="C6329" t="s">
        <v>1761</v>
      </c>
      <c r="D6329">
        <v>796.46</v>
      </c>
    </row>
    <row r="6330" spans="1:4" x14ac:dyDescent="0.25">
      <c r="C6330" t="s">
        <v>4581</v>
      </c>
    </row>
    <row r="6331" spans="1:4" x14ac:dyDescent="0.25">
      <c r="C6331" t="s">
        <v>4582</v>
      </c>
    </row>
    <row r="6332" spans="1:4" x14ac:dyDescent="0.25">
      <c r="A6332" s="1">
        <v>44293</v>
      </c>
      <c r="B6332" t="s">
        <v>1138</v>
      </c>
      <c r="C6332" t="s">
        <v>4583</v>
      </c>
      <c r="D6332">
        <v>768.63</v>
      </c>
    </row>
    <row r="6333" spans="1:4" x14ac:dyDescent="0.25">
      <c r="C6333" t="s">
        <v>4584</v>
      </c>
    </row>
    <row r="6334" spans="1:4" x14ac:dyDescent="0.25">
      <c r="C6334" s="1">
        <v>44287</v>
      </c>
    </row>
    <row r="6335" spans="1:4" x14ac:dyDescent="0.25">
      <c r="A6335" s="1">
        <v>44293</v>
      </c>
      <c r="B6335" t="s">
        <v>982</v>
      </c>
      <c r="C6335" t="s">
        <v>4585</v>
      </c>
      <c r="D6335">
        <v>550</v>
      </c>
    </row>
    <row r="6336" spans="1:4" x14ac:dyDescent="0.25">
      <c r="C6336" t="s">
        <v>4586</v>
      </c>
    </row>
    <row r="6337" spans="1:4" x14ac:dyDescent="0.25">
      <c r="A6337" s="1">
        <v>44293</v>
      </c>
      <c r="B6337" t="s">
        <v>53</v>
      </c>
      <c r="C6337" t="s">
        <v>54</v>
      </c>
      <c r="D6337">
        <v>70.099999999999994</v>
      </c>
    </row>
    <row r="6338" spans="1:4" x14ac:dyDescent="0.25">
      <c r="A6338" s="1">
        <v>44293</v>
      </c>
      <c r="B6338" t="s">
        <v>3566</v>
      </c>
      <c r="C6338" t="s">
        <v>312</v>
      </c>
      <c r="D6338">
        <v>900</v>
      </c>
    </row>
    <row r="6339" spans="1:4" x14ac:dyDescent="0.25">
      <c r="C6339" t="s">
        <v>4014</v>
      </c>
    </row>
    <row r="6340" spans="1:4" x14ac:dyDescent="0.25">
      <c r="A6340" s="1">
        <v>44293</v>
      </c>
      <c r="B6340" t="s">
        <v>2099</v>
      </c>
      <c r="C6340" t="s">
        <v>4587</v>
      </c>
      <c r="D6340">
        <v>75</v>
      </c>
    </row>
    <row r="6341" spans="1:4" x14ac:dyDescent="0.25">
      <c r="C6341" t="s">
        <v>4588</v>
      </c>
    </row>
    <row r="6342" spans="1:4" x14ac:dyDescent="0.25">
      <c r="A6342" s="1">
        <v>44293</v>
      </c>
      <c r="B6342" t="s">
        <v>1569</v>
      </c>
      <c r="C6342" t="s">
        <v>4589</v>
      </c>
      <c r="D6342">
        <v>432.4</v>
      </c>
    </row>
    <row r="6343" spans="1:4" x14ac:dyDescent="0.25">
      <c r="A6343" s="1">
        <v>44293</v>
      </c>
      <c r="B6343" t="s">
        <v>1569</v>
      </c>
      <c r="C6343" t="s">
        <v>4590</v>
      </c>
      <c r="D6343">
        <v>333.6</v>
      </c>
    </row>
    <row r="6344" spans="1:4" x14ac:dyDescent="0.25">
      <c r="A6344" s="1">
        <v>44293</v>
      </c>
      <c r="B6344" t="s">
        <v>241</v>
      </c>
      <c r="C6344" t="s">
        <v>4591</v>
      </c>
      <c r="D6344">
        <v>253.75</v>
      </c>
    </row>
    <row r="6345" spans="1:4" x14ac:dyDescent="0.25">
      <c r="A6345" s="1">
        <v>44293</v>
      </c>
      <c r="B6345" t="s">
        <v>241</v>
      </c>
      <c r="C6345" t="s">
        <v>4592</v>
      </c>
      <c r="D6345">
        <v>239.25</v>
      </c>
    </row>
    <row r="6346" spans="1:4" x14ac:dyDescent="0.25">
      <c r="A6346" s="1">
        <v>44293</v>
      </c>
      <c r="B6346" t="s">
        <v>241</v>
      </c>
      <c r="C6346" t="s">
        <v>4593</v>
      </c>
      <c r="D6346">
        <v>645.96</v>
      </c>
    </row>
    <row r="6347" spans="1:4" x14ac:dyDescent="0.25">
      <c r="A6347" s="1">
        <v>44293</v>
      </c>
      <c r="B6347" t="s">
        <v>241</v>
      </c>
      <c r="C6347" t="s">
        <v>4594</v>
      </c>
      <c r="D6347">
        <v>574.64</v>
      </c>
    </row>
    <row r="6348" spans="1:4" x14ac:dyDescent="0.25">
      <c r="C6348" t="s">
        <v>4595</v>
      </c>
    </row>
    <row r="6349" spans="1:4" x14ac:dyDescent="0.25">
      <c r="A6349" s="1">
        <v>44293</v>
      </c>
      <c r="B6349" t="s">
        <v>241</v>
      </c>
      <c r="C6349" t="s">
        <v>4596</v>
      </c>
      <c r="D6349">
        <v>239.25</v>
      </c>
    </row>
    <row r="6350" spans="1:4" x14ac:dyDescent="0.25">
      <c r="A6350" s="1">
        <v>44293</v>
      </c>
      <c r="B6350" t="s">
        <v>241</v>
      </c>
      <c r="C6350" t="s">
        <v>4597</v>
      </c>
      <c r="D6350">
        <v>326.26</v>
      </c>
    </row>
    <row r="6351" spans="1:4" x14ac:dyDescent="0.25">
      <c r="A6351" s="1">
        <v>44293</v>
      </c>
      <c r="B6351" t="s">
        <v>3259</v>
      </c>
      <c r="C6351" t="s">
        <v>4598</v>
      </c>
      <c r="D6351">
        <v>34.58</v>
      </c>
    </row>
    <row r="6352" spans="1:4" x14ac:dyDescent="0.25">
      <c r="A6352" s="1">
        <v>44293</v>
      </c>
      <c r="B6352" t="s">
        <v>149</v>
      </c>
      <c r="C6352" t="s">
        <v>47</v>
      </c>
      <c r="D6352">
        <v>352</v>
      </c>
    </row>
    <row r="6353" spans="1:4" x14ac:dyDescent="0.25">
      <c r="A6353" s="1">
        <v>44293</v>
      </c>
      <c r="B6353" t="s">
        <v>149</v>
      </c>
      <c r="C6353" t="s">
        <v>47</v>
      </c>
      <c r="D6353">
        <v>445.44</v>
      </c>
    </row>
    <row r="6354" spans="1:4" x14ac:dyDescent="0.25">
      <c r="A6354" s="1">
        <v>44293</v>
      </c>
      <c r="B6354" t="s">
        <v>149</v>
      </c>
      <c r="C6354" t="s">
        <v>4599</v>
      </c>
      <c r="D6354">
        <v>12.34</v>
      </c>
    </row>
    <row r="6355" spans="1:4" x14ac:dyDescent="0.25">
      <c r="A6355" s="1">
        <v>44293</v>
      </c>
      <c r="B6355" t="s">
        <v>3113</v>
      </c>
      <c r="C6355" t="s">
        <v>4600</v>
      </c>
      <c r="D6355">
        <v>640</v>
      </c>
    </row>
    <row r="6356" spans="1:4" x14ac:dyDescent="0.25">
      <c r="A6356" s="1">
        <v>44293</v>
      </c>
      <c r="B6356" t="s">
        <v>67</v>
      </c>
      <c r="C6356" t="s">
        <v>68</v>
      </c>
      <c r="D6356">
        <v>115.92</v>
      </c>
    </row>
    <row r="6357" spans="1:4" x14ac:dyDescent="0.25">
      <c r="A6357" s="1">
        <v>44293</v>
      </c>
      <c r="B6357" t="s">
        <v>1004</v>
      </c>
      <c r="C6357" t="s">
        <v>4601</v>
      </c>
      <c r="D6357">
        <v>549</v>
      </c>
    </row>
    <row r="6358" spans="1:4" x14ac:dyDescent="0.25">
      <c r="C6358" t="s">
        <v>4602</v>
      </c>
    </row>
    <row r="6359" spans="1:4" x14ac:dyDescent="0.25">
      <c r="A6359" s="1">
        <v>44293</v>
      </c>
      <c r="B6359" t="s">
        <v>4603</v>
      </c>
      <c r="C6359" t="s">
        <v>4604</v>
      </c>
      <c r="D6359">
        <v>864.24</v>
      </c>
    </row>
    <row r="6360" spans="1:4" x14ac:dyDescent="0.25">
      <c r="C6360" t="s">
        <v>4605</v>
      </c>
    </row>
    <row r="6361" spans="1:4" x14ac:dyDescent="0.25">
      <c r="A6361" s="1">
        <v>44293</v>
      </c>
      <c r="B6361" t="s">
        <v>4606</v>
      </c>
      <c r="C6361" t="s">
        <v>2388</v>
      </c>
      <c r="D6361" s="2">
        <v>1500</v>
      </c>
    </row>
    <row r="6362" spans="1:4" x14ac:dyDescent="0.25">
      <c r="A6362" s="1">
        <v>44293</v>
      </c>
      <c r="B6362" t="s">
        <v>420</v>
      </c>
      <c r="C6362" t="s">
        <v>4607</v>
      </c>
      <c r="D6362" s="2">
        <v>6589.81</v>
      </c>
    </row>
    <row r="6363" spans="1:4" x14ac:dyDescent="0.25">
      <c r="C6363" t="s">
        <v>4608</v>
      </c>
    </row>
    <row r="6364" spans="1:4" x14ac:dyDescent="0.25">
      <c r="A6364" s="1">
        <v>44293</v>
      </c>
      <c r="B6364" t="s">
        <v>422</v>
      </c>
      <c r="C6364" t="s">
        <v>4609</v>
      </c>
      <c r="D6364">
        <v>105</v>
      </c>
    </row>
    <row r="6365" spans="1:4" x14ac:dyDescent="0.25">
      <c r="A6365" s="1">
        <v>44293</v>
      </c>
      <c r="B6365" t="s">
        <v>4610</v>
      </c>
      <c r="C6365" t="s">
        <v>4611</v>
      </c>
      <c r="D6365">
        <v>210</v>
      </c>
    </row>
    <row r="6366" spans="1:4" x14ac:dyDescent="0.25">
      <c r="A6366" s="1">
        <v>44293</v>
      </c>
      <c r="B6366" t="s">
        <v>159</v>
      </c>
      <c r="C6366" t="s">
        <v>4612</v>
      </c>
      <c r="D6366">
        <v>700</v>
      </c>
    </row>
    <row r="6367" spans="1:4" x14ac:dyDescent="0.25">
      <c r="C6367" t="s">
        <v>4613</v>
      </c>
    </row>
    <row r="6368" spans="1:4" x14ac:dyDescent="0.25">
      <c r="C6368" t="s">
        <v>4614</v>
      </c>
    </row>
    <row r="6369" spans="1:4" x14ac:dyDescent="0.25">
      <c r="A6369" s="1">
        <v>44293</v>
      </c>
      <c r="B6369" t="s">
        <v>4032</v>
      </c>
      <c r="C6369" t="s">
        <v>4615</v>
      </c>
      <c r="D6369">
        <v>14.95</v>
      </c>
    </row>
    <row r="6370" spans="1:4" x14ac:dyDescent="0.25">
      <c r="A6370" s="1">
        <v>44293</v>
      </c>
      <c r="B6370" t="s">
        <v>1017</v>
      </c>
      <c r="C6370" t="s">
        <v>4616</v>
      </c>
      <c r="D6370">
        <v>654.87</v>
      </c>
    </row>
    <row r="6371" spans="1:4" x14ac:dyDescent="0.25">
      <c r="C6371" t="s">
        <v>4129</v>
      </c>
    </row>
    <row r="6372" spans="1:4" x14ac:dyDescent="0.25">
      <c r="A6372" s="1">
        <v>44293</v>
      </c>
      <c r="B6372" t="s">
        <v>1017</v>
      </c>
      <c r="C6372" t="s">
        <v>4617</v>
      </c>
      <c r="D6372">
        <v>215.19</v>
      </c>
    </row>
    <row r="6373" spans="1:4" x14ac:dyDescent="0.25">
      <c r="C6373" t="s">
        <v>4129</v>
      </c>
    </row>
    <row r="6374" spans="1:4" x14ac:dyDescent="0.25">
      <c r="A6374" s="1">
        <v>44293</v>
      </c>
      <c r="B6374" t="s">
        <v>1017</v>
      </c>
      <c r="C6374" t="s">
        <v>4618</v>
      </c>
      <c r="D6374">
        <v>654.87</v>
      </c>
    </row>
    <row r="6375" spans="1:4" x14ac:dyDescent="0.25">
      <c r="A6375" s="1">
        <v>44293</v>
      </c>
      <c r="B6375" t="s">
        <v>4619</v>
      </c>
      <c r="C6375" t="s">
        <v>4620</v>
      </c>
      <c r="D6375">
        <v>968.5</v>
      </c>
    </row>
    <row r="6376" spans="1:4" x14ac:dyDescent="0.25">
      <c r="A6376" s="1">
        <v>44293</v>
      </c>
      <c r="B6376" t="s">
        <v>4621</v>
      </c>
      <c r="C6376" t="s">
        <v>4622</v>
      </c>
      <c r="D6376">
        <v>194.71</v>
      </c>
    </row>
    <row r="6377" spans="1:4" x14ac:dyDescent="0.25">
      <c r="C6377" t="s">
        <v>4623</v>
      </c>
    </row>
    <row r="6378" spans="1:4" x14ac:dyDescent="0.25">
      <c r="A6378" s="1">
        <v>44293</v>
      </c>
      <c r="B6378" t="s">
        <v>1025</v>
      </c>
      <c r="C6378" t="s">
        <v>107</v>
      </c>
      <c r="D6378">
        <v>424.02</v>
      </c>
    </row>
    <row r="6379" spans="1:4" x14ac:dyDescent="0.25">
      <c r="A6379" s="1">
        <v>44293</v>
      </c>
      <c r="B6379" t="s">
        <v>4624</v>
      </c>
      <c r="C6379" t="s">
        <v>4625</v>
      </c>
      <c r="D6379" s="2">
        <v>1023</v>
      </c>
    </row>
    <row r="6380" spans="1:4" x14ac:dyDescent="0.25">
      <c r="A6380" s="1">
        <v>44293</v>
      </c>
      <c r="B6380" t="s">
        <v>441</v>
      </c>
      <c r="C6380" t="s">
        <v>4626</v>
      </c>
      <c r="D6380">
        <v>392</v>
      </c>
    </row>
    <row r="6381" spans="1:4" x14ac:dyDescent="0.25">
      <c r="A6381" s="1">
        <v>44293</v>
      </c>
      <c r="B6381" t="s">
        <v>295</v>
      </c>
      <c r="C6381" t="s">
        <v>4627</v>
      </c>
      <c r="D6381">
        <v>119</v>
      </c>
    </row>
    <row r="6382" spans="1:4" x14ac:dyDescent="0.25">
      <c r="A6382" s="1">
        <v>44293</v>
      </c>
      <c r="B6382" t="s">
        <v>3431</v>
      </c>
      <c r="C6382" t="s">
        <v>3432</v>
      </c>
      <c r="D6382">
        <v>740</v>
      </c>
    </row>
    <row r="6383" spans="1:4" x14ac:dyDescent="0.25">
      <c r="C6383" t="s">
        <v>4628</v>
      </c>
    </row>
    <row r="6384" spans="1:4" x14ac:dyDescent="0.25">
      <c r="A6384" s="1">
        <v>44293</v>
      </c>
      <c r="B6384" t="s">
        <v>4320</v>
      </c>
      <c r="C6384" t="s">
        <v>1245</v>
      </c>
      <c r="D6384">
        <v>608.4</v>
      </c>
    </row>
    <row r="6385" spans="1:4" x14ac:dyDescent="0.25">
      <c r="A6385" s="1">
        <v>44293</v>
      </c>
      <c r="B6385" t="s">
        <v>447</v>
      </c>
      <c r="C6385" t="s">
        <v>4629</v>
      </c>
      <c r="D6385" s="2">
        <v>1500</v>
      </c>
    </row>
    <row r="6386" spans="1:4" x14ac:dyDescent="0.25">
      <c r="C6386" t="s">
        <v>4630</v>
      </c>
    </row>
    <row r="6387" spans="1:4" x14ac:dyDescent="0.25">
      <c r="A6387" s="1">
        <v>44293</v>
      </c>
      <c r="B6387" t="s">
        <v>1841</v>
      </c>
      <c r="C6387" t="s">
        <v>47</v>
      </c>
      <c r="D6387">
        <v>79.62</v>
      </c>
    </row>
    <row r="6388" spans="1:4" x14ac:dyDescent="0.25">
      <c r="A6388" s="1">
        <v>44293</v>
      </c>
      <c r="B6388" t="s">
        <v>97</v>
      </c>
      <c r="C6388" t="s">
        <v>1987</v>
      </c>
      <c r="D6388">
        <v>100</v>
      </c>
    </row>
    <row r="6389" spans="1:4" x14ac:dyDescent="0.25">
      <c r="A6389" s="1">
        <v>44293</v>
      </c>
      <c r="B6389" t="s">
        <v>172</v>
      </c>
      <c r="C6389" t="s">
        <v>1989</v>
      </c>
      <c r="D6389">
        <v>101.46</v>
      </c>
    </row>
    <row r="6390" spans="1:4" x14ac:dyDescent="0.25">
      <c r="A6390" s="1">
        <v>44293</v>
      </c>
      <c r="B6390" t="s">
        <v>102</v>
      </c>
      <c r="C6390" t="s">
        <v>4631</v>
      </c>
      <c r="D6390" s="2">
        <v>1240</v>
      </c>
    </row>
    <row r="6391" spans="1:4" x14ac:dyDescent="0.25">
      <c r="C6391" t="s">
        <v>4632</v>
      </c>
    </row>
    <row r="6392" spans="1:4" x14ac:dyDescent="0.25">
      <c r="C6392" t="s">
        <v>4633</v>
      </c>
    </row>
    <row r="6393" spans="1:4" x14ac:dyDescent="0.25">
      <c r="A6393" s="1">
        <v>44293</v>
      </c>
      <c r="B6393" t="s">
        <v>4634</v>
      </c>
      <c r="C6393" t="s">
        <v>280</v>
      </c>
      <c r="D6393">
        <v>16.79</v>
      </c>
    </row>
    <row r="6394" spans="1:4" x14ac:dyDescent="0.25">
      <c r="A6394" s="1">
        <v>44293</v>
      </c>
      <c r="B6394" t="s">
        <v>4635</v>
      </c>
      <c r="C6394" t="s">
        <v>70</v>
      </c>
      <c r="D6394" s="2">
        <v>33402.699999999997</v>
      </c>
    </row>
    <row r="6395" spans="1:4" x14ac:dyDescent="0.25">
      <c r="A6395" s="1">
        <v>44293</v>
      </c>
      <c r="B6395" t="s">
        <v>4635</v>
      </c>
      <c r="C6395" t="s">
        <v>70</v>
      </c>
      <c r="D6395" s="2">
        <v>26223.5</v>
      </c>
    </row>
    <row r="6396" spans="1:4" x14ac:dyDescent="0.25">
      <c r="A6396" s="1">
        <v>44293</v>
      </c>
      <c r="B6396" t="s">
        <v>3701</v>
      </c>
      <c r="C6396" t="s">
        <v>1954</v>
      </c>
      <c r="D6396">
        <v>960</v>
      </c>
    </row>
    <row r="6397" spans="1:4" x14ac:dyDescent="0.25">
      <c r="C6397" t="s">
        <v>4014</v>
      </c>
    </row>
    <row r="6398" spans="1:4" x14ac:dyDescent="0.25">
      <c r="A6398" s="1">
        <v>44293</v>
      </c>
      <c r="B6398" t="s">
        <v>3622</v>
      </c>
      <c r="C6398" t="s">
        <v>4636</v>
      </c>
      <c r="D6398">
        <v>240</v>
      </c>
    </row>
    <row r="6399" spans="1:4" x14ac:dyDescent="0.25">
      <c r="A6399" s="1">
        <v>44293</v>
      </c>
      <c r="B6399" t="s">
        <v>717</v>
      </c>
      <c r="C6399" t="s">
        <v>47</v>
      </c>
      <c r="D6399">
        <v>209.08</v>
      </c>
    </row>
    <row r="6400" spans="1:4" x14ac:dyDescent="0.25">
      <c r="A6400" s="1">
        <v>44293</v>
      </c>
      <c r="B6400" t="s">
        <v>1852</v>
      </c>
      <c r="C6400" t="s">
        <v>4009</v>
      </c>
      <c r="D6400">
        <v>700</v>
      </c>
    </row>
    <row r="6401" spans="1:4" x14ac:dyDescent="0.25">
      <c r="C6401" t="s">
        <v>87</v>
      </c>
    </row>
    <row r="6402" spans="1:4" x14ac:dyDescent="0.25">
      <c r="A6402" s="1">
        <v>44293</v>
      </c>
      <c r="B6402" t="s">
        <v>507</v>
      </c>
      <c r="C6402" t="s">
        <v>2655</v>
      </c>
      <c r="D6402">
        <v>220</v>
      </c>
    </row>
    <row r="6403" spans="1:4" x14ac:dyDescent="0.25">
      <c r="C6403" t="s">
        <v>2656</v>
      </c>
    </row>
    <row r="6404" spans="1:4" x14ac:dyDescent="0.25">
      <c r="A6404" s="1">
        <v>44293</v>
      </c>
      <c r="B6404" t="s">
        <v>113</v>
      </c>
      <c r="C6404" t="s">
        <v>4637</v>
      </c>
      <c r="D6404" s="2">
        <v>10693.62</v>
      </c>
    </row>
    <row r="6405" spans="1:4" x14ac:dyDescent="0.25">
      <c r="A6405" s="1">
        <v>44293</v>
      </c>
      <c r="B6405" t="s">
        <v>830</v>
      </c>
      <c r="C6405" t="s">
        <v>4638</v>
      </c>
      <c r="D6405" s="2">
        <v>1100</v>
      </c>
    </row>
    <row r="6406" spans="1:4" x14ac:dyDescent="0.25">
      <c r="C6406" t="s">
        <v>4639</v>
      </c>
    </row>
    <row r="6407" spans="1:4" x14ac:dyDescent="0.25">
      <c r="A6407" s="1">
        <v>44295</v>
      </c>
      <c r="B6407" t="s">
        <v>190</v>
      </c>
      <c r="C6407" t="s">
        <v>4640</v>
      </c>
      <c r="D6407" s="2">
        <v>3333.33</v>
      </c>
    </row>
    <row r="6408" spans="1:4" x14ac:dyDescent="0.25">
      <c r="C6408">
        <v>2021</v>
      </c>
    </row>
    <row r="6409" spans="1:4" x14ac:dyDescent="0.25">
      <c r="A6409" s="1">
        <v>44295</v>
      </c>
      <c r="B6409" t="s">
        <v>1214</v>
      </c>
      <c r="C6409" t="s">
        <v>4641</v>
      </c>
      <c r="D6409" s="2">
        <v>1260.71</v>
      </c>
    </row>
    <row r="6410" spans="1:4" x14ac:dyDescent="0.25">
      <c r="A6410" s="1">
        <v>44295</v>
      </c>
      <c r="B6410" t="s">
        <v>197</v>
      </c>
      <c r="C6410" t="s">
        <v>1235</v>
      </c>
      <c r="D6410">
        <v>7.5</v>
      </c>
    </row>
    <row r="6411" spans="1:4" x14ac:dyDescent="0.25">
      <c r="A6411" s="1">
        <v>44295</v>
      </c>
      <c r="B6411" t="s">
        <v>124</v>
      </c>
      <c r="C6411" t="s">
        <v>47</v>
      </c>
      <c r="D6411">
        <v>5.98</v>
      </c>
    </row>
    <row r="6412" spans="1:4" x14ac:dyDescent="0.25">
      <c r="A6412" s="1">
        <v>44295</v>
      </c>
      <c r="B6412" t="s">
        <v>2894</v>
      </c>
      <c r="C6412" t="s">
        <v>107</v>
      </c>
      <c r="D6412" s="2">
        <v>1042.49</v>
      </c>
    </row>
    <row r="6413" spans="1:4" x14ac:dyDescent="0.25">
      <c r="A6413" s="1">
        <v>44295</v>
      </c>
      <c r="B6413" t="s">
        <v>1716</v>
      </c>
      <c r="C6413" t="s">
        <v>47</v>
      </c>
      <c r="D6413">
        <v>38.28</v>
      </c>
    </row>
    <row r="6414" spans="1:4" x14ac:dyDescent="0.25">
      <c r="A6414" s="1">
        <v>44295</v>
      </c>
      <c r="B6414" t="s">
        <v>131</v>
      </c>
      <c r="C6414" t="s">
        <v>47</v>
      </c>
      <c r="D6414">
        <v>17.5</v>
      </c>
    </row>
    <row r="6415" spans="1:4" x14ac:dyDescent="0.25">
      <c r="A6415" s="1">
        <v>44295</v>
      </c>
      <c r="B6415" t="s">
        <v>4568</v>
      </c>
      <c r="C6415" t="s">
        <v>4642</v>
      </c>
      <c r="D6415">
        <v>90</v>
      </c>
    </row>
    <row r="6416" spans="1:4" x14ac:dyDescent="0.25">
      <c r="C6416" t="s">
        <v>4643</v>
      </c>
    </row>
    <row r="6417" spans="1:4" x14ac:dyDescent="0.25">
      <c r="C6417" t="s">
        <v>4644</v>
      </c>
    </row>
    <row r="6418" spans="1:4" x14ac:dyDescent="0.25">
      <c r="A6418" s="1">
        <v>44295</v>
      </c>
      <c r="B6418" t="s">
        <v>636</v>
      </c>
      <c r="C6418" t="s">
        <v>4645</v>
      </c>
      <c r="D6418">
        <v>360</v>
      </c>
    </row>
    <row r="6419" spans="1:4" x14ac:dyDescent="0.25">
      <c r="A6419" s="1">
        <v>44295</v>
      </c>
      <c r="B6419" t="s">
        <v>33</v>
      </c>
      <c r="C6419" t="s">
        <v>4646</v>
      </c>
      <c r="D6419">
        <v>75</v>
      </c>
    </row>
    <row r="6420" spans="1:4" x14ac:dyDescent="0.25">
      <c r="A6420" s="1">
        <v>44295</v>
      </c>
      <c r="B6420" t="s">
        <v>33</v>
      </c>
      <c r="C6420" t="s">
        <v>4647</v>
      </c>
      <c r="D6420" s="2">
        <v>3750</v>
      </c>
    </row>
    <row r="6421" spans="1:4" x14ac:dyDescent="0.25">
      <c r="C6421" t="s">
        <v>4648</v>
      </c>
    </row>
    <row r="6422" spans="1:4" x14ac:dyDescent="0.25">
      <c r="C6422" t="s">
        <v>4649</v>
      </c>
    </row>
    <row r="6423" spans="1:4" x14ac:dyDescent="0.25">
      <c r="A6423" s="1">
        <v>44295</v>
      </c>
      <c r="B6423" t="s">
        <v>141</v>
      </c>
      <c r="C6423" t="s">
        <v>47</v>
      </c>
      <c r="D6423" s="2">
        <v>2420.15</v>
      </c>
    </row>
    <row r="6424" spans="1:4" x14ac:dyDescent="0.25">
      <c r="A6424" s="1">
        <v>44295</v>
      </c>
      <c r="B6424" t="s">
        <v>141</v>
      </c>
      <c r="C6424" t="s">
        <v>47</v>
      </c>
      <c r="D6424">
        <v>399.98</v>
      </c>
    </row>
    <row r="6425" spans="1:4" x14ac:dyDescent="0.25">
      <c r="A6425" s="1">
        <v>44295</v>
      </c>
      <c r="B6425" t="s">
        <v>141</v>
      </c>
      <c r="C6425" t="s">
        <v>47</v>
      </c>
      <c r="D6425">
        <v>575.80999999999995</v>
      </c>
    </row>
    <row r="6426" spans="1:4" x14ac:dyDescent="0.25">
      <c r="A6426" s="1">
        <v>44295</v>
      </c>
      <c r="B6426" t="s">
        <v>141</v>
      </c>
      <c r="C6426" t="s">
        <v>47</v>
      </c>
      <c r="D6426">
        <v>883.58</v>
      </c>
    </row>
    <row r="6427" spans="1:4" x14ac:dyDescent="0.25">
      <c r="A6427" s="1">
        <v>44295</v>
      </c>
      <c r="B6427" t="s">
        <v>37</v>
      </c>
      <c r="C6427" t="s">
        <v>2401</v>
      </c>
      <c r="D6427">
        <v>355.56</v>
      </c>
    </row>
    <row r="6428" spans="1:4" x14ac:dyDescent="0.25">
      <c r="A6428" s="1">
        <v>44295</v>
      </c>
      <c r="B6428" t="s">
        <v>218</v>
      </c>
      <c r="C6428" t="s">
        <v>325</v>
      </c>
      <c r="D6428">
        <v>279.67</v>
      </c>
    </row>
    <row r="6429" spans="1:4" x14ac:dyDescent="0.25">
      <c r="A6429" s="1">
        <v>44295</v>
      </c>
      <c r="B6429" t="s">
        <v>218</v>
      </c>
      <c r="C6429" t="s">
        <v>1299</v>
      </c>
      <c r="D6429">
        <v>247.53</v>
      </c>
    </row>
    <row r="6430" spans="1:4" x14ac:dyDescent="0.25">
      <c r="A6430" s="1">
        <v>44295</v>
      </c>
      <c r="B6430" t="s">
        <v>144</v>
      </c>
      <c r="C6430" t="s">
        <v>47</v>
      </c>
      <c r="D6430">
        <v>397.26</v>
      </c>
    </row>
    <row r="6431" spans="1:4" x14ac:dyDescent="0.25">
      <c r="A6431" s="1">
        <v>44295</v>
      </c>
      <c r="B6431" t="s">
        <v>144</v>
      </c>
      <c r="C6431" t="s">
        <v>47</v>
      </c>
      <c r="D6431">
        <v>397.26</v>
      </c>
    </row>
    <row r="6432" spans="1:4" x14ac:dyDescent="0.25">
      <c r="A6432" s="1">
        <v>44295</v>
      </c>
      <c r="B6432" t="s">
        <v>144</v>
      </c>
      <c r="C6432" t="s">
        <v>47</v>
      </c>
      <c r="D6432">
        <v>397.26</v>
      </c>
    </row>
    <row r="6433" spans="1:4" x14ac:dyDescent="0.25">
      <c r="A6433" s="1">
        <v>44295</v>
      </c>
      <c r="B6433" t="s">
        <v>144</v>
      </c>
      <c r="C6433" t="s">
        <v>47</v>
      </c>
      <c r="D6433">
        <v>397.26</v>
      </c>
    </row>
    <row r="6434" spans="1:4" x14ac:dyDescent="0.25">
      <c r="A6434" s="1">
        <v>44295</v>
      </c>
      <c r="B6434" t="s">
        <v>2960</v>
      </c>
      <c r="C6434" t="s">
        <v>70</v>
      </c>
      <c r="D6434">
        <v>760</v>
      </c>
    </row>
    <row r="6435" spans="1:4" x14ac:dyDescent="0.25">
      <c r="A6435" s="1">
        <v>44295</v>
      </c>
      <c r="B6435" t="s">
        <v>656</v>
      </c>
      <c r="C6435" t="s">
        <v>4650</v>
      </c>
      <c r="D6435">
        <v>190.17</v>
      </c>
    </row>
    <row r="6436" spans="1:4" x14ac:dyDescent="0.25">
      <c r="A6436" s="1">
        <v>44295</v>
      </c>
      <c r="B6436" t="s">
        <v>656</v>
      </c>
      <c r="C6436" t="s">
        <v>4650</v>
      </c>
      <c r="D6436">
        <v>297.45</v>
      </c>
    </row>
    <row r="6437" spans="1:4" x14ac:dyDescent="0.25">
      <c r="A6437" s="1">
        <v>44295</v>
      </c>
      <c r="B6437" t="s">
        <v>147</v>
      </c>
      <c r="C6437" t="s">
        <v>47</v>
      </c>
      <c r="D6437">
        <v>784.61</v>
      </c>
    </row>
    <row r="6438" spans="1:4" x14ac:dyDescent="0.25">
      <c r="A6438" s="1">
        <v>44295</v>
      </c>
      <c r="B6438" t="s">
        <v>4651</v>
      </c>
      <c r="C6438" t="s">
        <v>325</v>
      </c>
      <c r="D6438">
        <v>68.989999999999995</v>
      </c>
    </row>
    <row r="6439" spans="1:4" x14ac:dyDescent="0.25">
      <c r="A6439" s="1">
        <v>44295</v>
      </c>
      <c r="B6439" t="s">
        <v>986</v>
      </c>
      <c r="C6439" t="s">
        <v>47</v>
      </c>
      <c r="D6439">
        <v>122.27</v>
      </c>
    </row>
    <row r="6440" spans="1:4" x14ac:dyDescent="0.25">
      <c r="A6440" s="1">
        <v>44295</v>
      </c>
      <c r="B6440" t="s">
        <v>2978</v>
      </c>
      <c r="C6440" t="s">
        <v>4652</v>
      </c>
      <c r="D6440">
        <v>78.89</v>
      </c>
    </row>
    <row r="6441" spans="1:4" x14ac:dyDescent="0.25">
      <c r="A6441" s="1">
        <v>44295</v>
      </c>
      <c r="B6441" t="s">
        <v>155</v>
      </c>
      <c r="C6441" t="s">
        <v>47</v>
      </c>
      <c r="D6441">
        <v>78.73</v>
      </c>
    </row>
    <row r="6442" spans="1:4" x14ac:dyDescent="0.25">
      <c r="A6442" s="1">
        <v>44295</v>
      </c>
      <c r="B6442" t="s">
        <v>155</v>
      </c>
      <c r="C6442" t="s">
        <v>47</v>
      </c>
      <c r="D6442">
        <v>391.3</v>
      </c>
    </row>
    <row r="6443" spans="1:4" x14ac:dyDescent="0.25">
      <c r="A6443" s="1">
        <v>44295</v>
      </c>
      <c r="B6443" t="s">
        <v>158</v>
      </c>
      <c r="C6443" t="s">
        <v>47</v>
      </c>
      <c r="D6443">
        <v>520.07000000000005</v>
      </c>
    </row>
    <row r="6444" spans="1:4" x14ac:dyDescent="0.25">
      <c r="A6444" s="1">
        <v>44295</v>
      </c>
      <c r="B6444" t="s">
        <v>158</v>
      </c>
      <c r="C6444" t="s">
        <v>47</v>
      </c>
      <c r="D6444">
        <v>161.53</v>
      </c>
    </row>
    <row r="6445" spans="1:4" x14ac:dyDescent="0.25">
      <c r="A6445" s="1">
        <v>44295</v>
      </c>
      <c r="B6445" t="s">
        <v>254</v>
      </c>
      <c r="C6445" t="s">
        <v>4653</v>
      </c>
      <c r="D6445">
        <v>79.98</v>
      </c>
    </row>
    <row r="6446" spans="1:4" x14ac:dyDescent="0.25">
      <c r="C6446" t="s">
        <v>4654</v>
      </c>
    </row>
    <row r="6447" spans="1:4" x14ac:dyDescent="0.25">
      <c r="A6447" s="1">
        <v>44295</v>
      </c>
      <c r="B6447" t="s">
        <v>254</v>
      </c>
      <c r="C6447" t="s">
        <v>219</v>
      </c>
      <c r="D6447">
        <v>34.69</v>
      </c>
    </row>
    <row r="6448" spans="1:4" x14ac:dyDescent="0.25">
      <c r="A6448" s="1">
        <v>44295</v>
      </c>
      <c r="B6448" t="s">
        <v>254</v>
      </c>
      <c r="C6448" t="s">
        <v>4309</v>
      </c>
      <c r="D6448">
        <v>126.56</v>
      </c>
    </row>
    <row r="6449" spans="1:4" x14ac:dyDescent="0.25">
      <c r="A6449" s="1">
        <v>44295</v>
      </c>
      <c r="B6449" t="s">
        <v>254</v>
      </c>
      <c r="C6449" t="s">
        <v>4261</v>
      </c>
      <c r="D6449">
        <v>60.13</v>
      </c>
    </row>
    <row r="6450" spans="1:4" x14ac:dyDescent="0.25">
      <c r="A6450" s="1">
        <v>44295</v>
      </c>
      <c r="B6450" t="s">
        <v>73</v>
      </c>
      <c r="C6450" t="s">
        <v>4655</v>
      </c>
      <c r="D6450" s="2">
        <v>1035.4100000000001</v>
      </c>
    </row>
    <row r="6451" spans="1:4" x14ac:dyDescent="0.25">
      <c r="C6451" t="s">
        <v>4656</v>
      </c>
    </row>
    <row r="6452" spans="1:4" x14ac:dyDescent="0.25">
      <c r="A6452" s="1">
        <v>44295</v>
      </c>
      <c r="B6452" t="s">
        <v>1178</v>
      </c>
      <c r="C6452" t="s">
        <v>2639</v>
      </c>
      <c r="D6452">
        <v>169.12</v>
      </c>
    </row>
    <row r="6453" spans="1:4" x14ac:dyDescent="0.25">
      <c r="A6453" s="1">
        <v>44295</v>
      </c>
      <c r="B6453" t="s">
        <v>167</v>
      </c>
      <c r="C6453" t="s">
        <v>70</v>
      </c>
      <c r="D6453">
        <v>70.11</v>
      </c>
    </row>
    <row r="6454" spans="1:4" x14ac:dyDescent="0.25">
      <c r="A6454" s="1">
        <v>44295</v>
      </c>
      <c r="B6454" t="s">
        <v>168</v>
      </c>
      <c r="C6454" t="s">
        <v>47</v>
      </c>
      <c r="D6454">
        <v>191.63</v>
      </c>
    </row>
    <row r="6455" spans="1:4" x14ac:dyDescent="0.25">
      <c r="A6455" s="1">
        <v>44295</v>
      </c>
      <c r="B6455" t="s">
        <v>168</v>
      </c>
      <c r="C6455" t="s">
        <v>47</v>
      </c>
      <c r="D6455">
        <v>107.59</v>
      </c>
    </row>
    <row r="6456" spans="1:4" x14ac:dyDescent="0.25">
      <c r="A6456" s="1">
        <v>44295</v>
      </c>
      <c r="B6456" t="s">
        <v>441</v>
      </c>
      <c r="C6456" t="s">
        <v>4657</v>
      </c>
      <c r="D6456" s="2">
        <v>4375</v>
      </c>
    </row>
    <row r="6457" spans="1:4" x14ac:dyDescent="0.25">
      <c r="A6457" s="1">
        <v>44295</v>
      </c>
      <c r="B6457" t="s">
        <v>810</v>
      </c>
      <c r="C6457" t="s">
        <v>4658</v>
      </c>
      <c r="D6457">
        <v>354</v>
      </c>
    </row>
    <row r="6458" spans="1:4" x14ac:dyDescent="0.25">
      <c r="A6458" s="1">
        <v>44295</v>
      </c>
      <c r="B6458" t="s">
        <v>4659</v>
      </c>
      <c r="C6458" t="s">
        <v>4660</v>
      </c>
      <c r="D6458">
        <v>490.5</v>
      </c>
    </row>
    <row r="6459" spans="1:4" x14ac:dyDescent="0.25">
      <c r="A6459" s="1">
        <v>44295</v>
      </c>
      <c r="B6459" t="s">
        <v>267</v>
      </c>
      <c r="C6459" t="s">
        <v>70</v>
      </c>
      <c r="D6459" s="2">
        <v>1665</v>
      </c>
    </row>
    <row r="6460" spans="1:4" x14ac:dyDescent="0.25">
      <c r="A6460" s="1">
        <v>44295</v>
      </c>
      <c r="B6460" t="s">
        <v>171</v>
      </c>
      <c r="C6460" t="s">
        <v>47</v>
      </c>
      <c r="D6460">
        <v>750</v>
      </c>
    </row>
    <row r="6461" spans="1:4" x14ac:dyDescent="0.25">
      <c r="A6461" s="1">
        <v>44295</v>
      </c>
      <c r="B6461" t="s">
        <v>171</v>
      </c>
      <c r="C6461" t="s">
        <v>47</v>
      </c>
      <c r="D6461">
        <v>524.96</v>
      </c>
    </row>
    <row r="6462" spans="1:4" x14ac:dyDescent="0.25">
      <c r="A6462" s="1">
        <v>44295</v>
      </c>
      <c r="B6462" t="s">
        <v>473</v>
      </c>
      <c r="C6462" t="s">
        <v>70</v>
      </c>
      <c r="D6462" s="2">
        <v>2179</v>
      </c>
    </row>
    <row r="6463" spans="1:4" x14ac:dyDescent="0.25">
      <c r="A6463" s="1">
        <v>44295</v>
      </c>
      <c r="B6463" t="s">
        <v>106</v>
      </c>
      <c r="C6463" t="s">
        <v>107</v>
      </c>
      <c r="D6463">
        <v>502.02</v>
      </c>
    </row>
    <row r="6464" spans="1:4" x14ac:dyDescent="0.25">
      <c r="A6464" s="1">
        <v>44295</v>
      </c>
      <c r="B6464" t="s">
        <v>175</v>
      </c>
      <c r="C6464" t="s">
        <v>47</v>
      </c>
      <c r="D6464">
        <v>124.68</v>
      </c>
    </row>
    <row r="6465" spans="1:4" x14ac:dyDescent="0.25">
      <c r="A6465" s="1">
        <v>44285</v>
      </c>
      <c r="B6465" t="s">
        <v>547</v>
      </c>
      <c r="C6465" t="s">
        <v>4661</v>
      </c>
      <c r="D6465">
        <v>109.11</v>
      </c>
    </row>
    <row r="6466" spans="1:4" x14ac:dyDescent="0.25">
      <c r="C6466" t="s">
        <v>256</v>
      </c>
    </row>
    <row r="6467" spans="1:4" x14ac:dyDescent="0.25">
      <c r="A6467" s="1">
        <v>44285</v>
      </c>
      <c r="B6467" t="s">
        <v>547</v>
      </c>
      <c r="C6467" t="s">
        <v>4662</v>
      </c>
      <c r="D6467">
        <v>150</v>
      </c>
    </row>
    <row r="6468" spans="1:4" x14ac:dyDescent="0.25">
      <c r="C6468" t="s">
        <v>163</v>
      </c>
    </row>
    <row r="6469" spans="1:4" x14ac:dyDescent="0.25">
      <c r="A6469" s="1">
        <v>44285</v>
      </c>
      <c r="B6469" t="s">
        <v>547</v>
      </c>
      <c r="C6469" t="s">
        <v>320</v>
      </c>
      <c r="D6469">
        <v>34.4</v>
      </c>
    </row>
    <row r="6470" spans="1:4" x14ac:dyDescent="0.25">
      <c r="C6470" t="s">
        <v>3313</v>
      </c>
    </row>
    <row r="6471" spans="1:4" x14ac:dyDescent="0.25">
      <c r="A6471" s="1">
        <v>44285</v>
      </c>
      <c r="B6471" t="s">
        <v>547</v>
      </c>
      <c r="C6471" t="s">
        <v>4663</v>
      </c>
      <c r="D6471">
        <v>50.65</v>
      </c>
    </row>
    <row r="6472" spans="1:4" x14ac:dyDescent="0.25">
      <c r="C6472" t="s">
        <v>3032</v>
      </c>
    </row>
    <row r="6473" spans="1:4" x14ac:dyDescent="0.25">
      <c r="A6473" s="1">
        <v>44285</v>
      </c>
      <c r="B6473" t="s">
        <v>547</v>
      </c>
      <c r="C6473" t="s">
        <v>4664</v>
      </c>
      <c r="D6473">
        <v>400</v>
      </c>
    </row>
    <row r="6474" spans="1:4" x14ac:dyDescent="0.25">
      <c r="A6474" s="1">
        <v>44285</v>
      </c>
      <c r="B6474" t="s">
        <v>547</v>
      </c>
      <c r="C6474" t="s">
        <v>4665</v>
      </c>
      <c r="D6474">
        <v>72.97</v>
      </c>
    </row>
    <row r="6475" spans="1:4" x14ac:dyDescent="0.25">
      <c r="A6475" s="1">
        <v>44285</v>
      </c>
      <c r="B6475" t="s">
        <v>547</v>
      </c>
      <c r="C6475" t="s">
        <v>4663</v>
      </c>
      <c r="D6475">
        <v>50</v>
      </c>
    </row>
    <row r="6476" spans="1:4" x14ac:dyDescent="0.25">
      <c r="C6476" t="s">
        <v>3847</v>
      </c>
    </row>
    <row r="6477" spans="1:4" x14ac:dyDescent="0.25">
      <c r="A6477" s="1">
        <v>44285</v>
      </c>
      <c r="B6477" t="s">
        <v>547</v>
      </c>
      <c r="C6477" t="s">
        <v>4666</v>
      </c>
      <c r="D6477">
        <v>150</v>
      </c>
    </row>
    <row r="6478" spans="1:4" x14ac:dyDescent="0.25">
      <c r="C6478" t="s">
        <v>4667</v>
      </c>
    </row>
    <row r="6479" spans="1:4" x14ac:dyDescent="0.25">
      <c r="A6479" s="1">
        <v>44285</v>
      </c>
      <c r="B6479" t="s">
        <v>547</v>
      </c>
      <c r="C6479" t="s">
        <v>3844</v>
      </c>
      <c r="D6479">
        <v>49.51</v>
      </c>
    </row>
    <row r="6480" spans="1:4" x14ac:dyDescent="0.25">
      <c r="C6480" t="s">
        <v>4668</v>
      </c>
    </row>
    <row r="6481" spans="1:4" x14ac:dyDescent="0.25">
      <c r="A6481" s="1">
        <v>44285</v>
      </c>
      <c r="B6481" t="s">
        <v>547</v>
      </c>
      <c r="C6481" t="s">
        <v>4669</v>
      </c>
      <c r="D6481">
        <v>150</v>
      </c>
    </row>
    <row r="6482" spans="1:4" x14ac:dyDescent="0.25">
      <c r="A6482" s="1">
        <v>44285</v>
      </c>
      <c r="B6482" t="s">
        <v>547</v>
      </c>
      <c r="C6482" t="s">
        <v>4670</v>
      </c>
      <c r="D6482">
        <v>38.51</v>
      </c>
    </row>
    <row r="6483" spans="1:4" x14ac:dyDescent="0.25">
      <c r="A6483" s="1">
        <v>44285</v>
      </c>
      <c r="B6483" t="s">
        <v>547</v>
      </c>
      <c r="C6483" t="s">
        <v>47</v>
      </c>
      <c r="D6483">
        <v>205.68</v>
      </c>
    </row>
    <row r="6484" spans="1:4" x14ac:dyDescent="0.25">
      <c r="A6484" s="1">
        <v>44285</v>
      </c>
      <c r="B6484" t="s">
        <v>547</v>
      </c>
      <c r="C6484" t="s">
        <v>3841</v>
      </c>
      <c r="D6484">
        <v>49.71</v>
      </c>
    </row>
    <row r="6485" spans="1:4" x14ac:dyDescent="0.25">
      <c r="C6485" t="s">
        <v>4671</v>
      </c>
    </row>
    <row r="6486" spans="1:4" x14ac:dyDescent="0.25">
      <c r="A6486" s="1">
        <v>44285</v>
      </c>
      <c r="B6486" t="s">
        <v>547</v>
      </c>
      <c r="C6486" t="s">
        <v>4672</v>
      </c>
      <c r="D6486">
        <v>26.44</v>
      </c>
    </row>
    <row r="6487" spans="1:4" x14ac:dyDescent="0.25">
      <c r="A6487" s="1">
        <v>44285</v>
      </c>
      <c r="B6487" t="s">
        <v>547</v>
      </c>
      <c r="C6487" t="s">
        <v>4665</v>
      </c>
      <c r="D6487">
        <v>133.62</v>
      </c>
    </row>
    <row r="6488" spans="1:4" x14ac:dyDescent="0.25">
      <c r="A6488" s="1">
        <v>44298</v>
      </c>
      <c r="B6488" t="s">
        <v>547</v>
      </c>
      <c r="C6488" t="s">
        <v>4661</v>
      </c>
      <c r="D6488">
        <v>109.11</v>
      </c>
    </row>
    <row r="6489" spans="1:4" x14ac:dyDescent="0.25">
      <c r="C6489" t="s">
        <v>256</v>
      </c>
    </row>
    <row r="6490" spans="1:4" x14ac:dyDescent="0.25">
      <c r="A6490" s="1">
        <v>44298</v>
      </c>
      <c r="B6490" t="s">
        <v>547</v>
      </c>
      <c r="C6490" t="s">
        <v>4662</v>
      </c>
      <c r="D6490">
        <v>150</v>
      </c>
    </row>
    <row r="6491" spans="1:4" x14ac:dyDescent="0.25">
      <c r="C6491" t="s">
        <v>163</v>
      </c>
    </row>
    <row r="6492" spans="1:4" x14ac:dyDescent="0.25">
      <c r="A6492" s="1">
        <v>44298</v>
      </c>
      <c r="B6492" t="s">
        <v>547</v>
      </c>
      <c r="C6492" t="s">
        <v>320</v>
      </c>
      <c r="D6492">
        <v>34.4</v>
      </c>
    </row>
    <row r="6493" spans="1:4" x14ac:dyDescent="0.25">
      <c r="C6493" t="s">
        <v>3313</v>
      </c>
    </row>
    <row r="6494" spans="1:4" x14ac:dyDescent="0.25">
      <c r="A6494" s="1">
        <v>44298</v>
      </c>
      <c r="B6494" t="s">
        <v>547</v>
      </c>
      <c r="C6494" t="s">
        <v>4663</v>
      </c>
      <c r="D6494">
        <v>50.65</v>
      </c>
    </row>
    <row r="6495" spans="1:4" x14ac:dyDescent="0.25">
      <c r="C6495" t="s">
        <v>3032</v>
      </c>
    </row>
    <row r="6496" spans="1:4" x14ac:dyDescent="0.25">
      <c r="A6496" s="1">
        <v>44298</v>
      </c>
      <c r="B6496" t="s">
        <v>547</v>
      </c>
      <c r="C6496" t="s">
        <v>4664</v>
      </c>
      <c r="D6496">
        <v>380.32</v>
      </c>
    </row>
    <row r="6497" spans="1:4" x14ac:dyDescent="0.25">
      <c r="A6497" s="1">
        <v>44298</v>
      </c>
      <c r="B6497" t="s">
        <v>547</v>
      </c>
      <c r="C6497" t="s">
        <v>4665</v>
      </c>
      <c r="D6497">
        <v>72.97</v>
      </c>
    </row>
    <row r="6498" spans="1:4" x14ac:dyDescent="0.25">
      <c r="A6498" s="1">
        <v>44298</v>
      </c>
      <c r="B6498" t="s">
        <v>547</v>
      </c>
      <c r="C6498" t="s">
        <v>4663</v>
      </c>
      <c r="D6498">
        <v>52.91</v>
      </c>
    </row>
    <row r="6499" spans="1:4" x14ac:dyDescent="0.25">
      <c r="C6499" t="s">
        <v>3847</v>
      </c>
    </row>
    <row r="6500" spans="1:4" x14ac:dyDescent="0.25">
      <c r="A6500" s="1">
        <v>44298</v>
      </c>
      <c r="B6500" t="s">
        <v>547</v>
      </c>
      <c r="C6500" t="s">
        <v>4666</v>
      </c>
      <c r="D6500">
        <v>142.35</v>
      </c>
    </row>
    <row r="6501" spans="1:4" x14ac:dyDescent="0.25">
      <c r="C6501" t="s">
        <v>4667</v>
      </c>
    </row>
    <row r="6502" spans="1:4" x14ac:dyDescent="0.25">
      <c r="A6502" s="1">
        <v>44298</v>
      </c>
      <c r="B6502" t="s">
        <v>547</v>
      </c>
      <c r="C6502" t="s">
        <v>3844</v>
      </c>
      <c r="D6502">
        <v>49.51</v>
      </c>
    </row>
    <row r="6503" spans="1:4" x14ac:dyDescent="0.25">
      <c r="C6503" t="s">
        <v>4668</v>
      </c>
    </row>
    <row r="6504" spans="1:4" x14ac:dyDescent="0.25">
      <c r="A6504" s="1">
        <v>44298</v>
      </c>
      <c r="B6504" t="s">
        <v>547</v>
      </c>
      <c r="C6504" t="s">
        <v>4669</v>
      </c>
      <c r="D6504">
        <v>150</v>
      </c>
    </row>
    <row r="6505" spans="1:4" x14ac:dyDescent="0.25">
      <c r="A6505" s="1">
        <v>44298</v>
      </c>
      <c r="B6505" t="s">
        <v>547</v>
      </c>
      <c r="C6505" t="s">
        <v>4670</v>
      </c>
      <c r="D6505">
        <v>38.51</v>
      </c>
    </row>
    <row r="6506" spans="1:4" x14ac:dyDescent="0.25">
      <c r="A6506" s="1">
        <v>44298</v>
      </c>
      <c r="B6506" t="s">
        <v>547</v>
      </c>
      <c r="C6506" t="s">
        <v>47</v>
      </c>
      <c r="D6506">
        <v>205.68</v>
      </c>
    </row>
    <row r="6507" spans="1:4" x14ac:dyDescent="0.25">
      <c r="A6507" s="1">
        <v>44298</v>
      </c>
      <c r="B6507" t="s">
        <v>547</v>
      </c>
      <c r="C6507" t="s">
        <v>3841</v>
      </c>
      <c r="D6507">
        <v>49.71</v>
      </c>
    </row>
    <row r="6508" spans="1:4" x14ac:dyDescent="0.25">
      <c r="C6508" t="s">
        <v>4671</v>
      </c>
    </row>
    <row r="6509" spans="1:4" x14ac:dyDescent="0.25">
      <c r="A6509" s="1">
        <v>44298</v>
      </c>
      <c r="B6509" t="s">
        <v>547</v>
      </c>
      <c r="C6509" t="s">
        <v>4672</v>
      </c>
      <c r="D6509">
        <v>26.44</v>
      </c>
    </row>
    <row r="6510" spans="1:4" x14ac:dyDescent="0.25">
      <c r="A6510" s="1">
        <v>44298</v>
      </c>
      <c r="B6510" t="s">
        <v>547</v>
      </c>
      <c r="C6510" t="s">
        <v>4665</v>
      </c>
      <c r="D6510">
        <v>133.62</v>
      </c>
    </row>
    <row r="6511" spans="1:4" x14ac:dyDescent="0.25">
      <c r="A6511" s="1">
        <v>44285</v>
      </c>
      <c r="B6511" t="s">
        <v>316</v>
      </c>
      <c r="C6511" t="s">
        <v>4673</v>
      </c>
      <c r="D6511">
        <v>87.27</v>
      </c>
    </row>
    <row r="6512" spans="1:4" x14ac:dyDescent="0.25">
      <c r="C6512">
        <v>438693547388</v>
      </c>
    </row>
    <row r="6513" spans="1:4" x14ac:dyDescent="0.25">
      <c r="A6513" s="1">
        <v>44285</v>
      </c>
      <c r="B6513" t="s">
        <v>316</v>
      </c>
      <c r="C6513" t="s">
        <v>4674</v>
      </c>
      <c r="D6513">
        <v>99.79</v>
      </c>
    </row>
    <row r="6514" spans="1:4" x14ac:dyDescent="0.25">
      <c r="C6514">
        <v>548385567663</v>
      </c>
    </row>
    <row r="6515" spans="1:4" x14ac:dyDescent="0.25">
      <c r="A6515" s="1">
        <v>44285</v>
      </c>
      <c r="B6515" t="s">
        <v>316</v>
      </c>
      <c r="C6515" t="s">
        <v>4675</v>
      </c>
      <c r="D6515">
        <v>184.35</v>
      </c>
    </row>
    <row r="6516" spans="1:4" x14ac:dyDescent="0.25">
      <c r="C6516">
        <v>967498467537</v>
      </c>
    </row>
    <row r="6517" spans="1:4" x14ac:dyDescent="0.25">
      <c r="A6517" s="1">
        <v>44285</v>
      </c>
      <c r="B6517" t="s">
        <v>316</v>
      </c>
      <c r="C6517" t="s">
        <v>4676</v>
      </c>
      <c r="D6517" s="2">
        <v>1473.99</v>
      </c>
    </row>
    <row r="6518" spans="1:4" x14ac:dyDescent="0.25">
      <c r="C6518" t="s">
        <v>4677</v>
      </c>
    </row>
    <row r="6519" spans="1:4" x14ac:dyDescent="0.25">
      <c r="C6519" t="s">
        <v>4678</v>
      </c>
    </row>
    <row r="6520" spans="1:4" x14ac:dyDescent="0.25">
      <c r="A6520" s="1">
        <v>44285</v>
      </c>
      <c r="B6520" t="s">
        <v>316</v>
      </c>
      <c r="C6520" t="s">
        <v>4679</v>
      </c>
      <c r="D6520">
        <v>108.5</v>
      </c>
    </row>
    <row r="6521" spans="1:4" x14ac:dyDescent="0.25">
      <c r="A6521" s="1">
        <v>44285</v>
      </c>
      <c r="B6521" t="s">
        <v>316</v>
      </c>
      <c r="C6521" t="s">
        <v>4680</v>
      </c>
      <c r="D6521">
        <v>191.52</v>
      </c>
    </row>
    <row r="6522" spans="1:4" x14ac:dyDescent="0.25">
      <c r="A6522" s="1">
        <v>44285</v>
      </c>
      <c r="B6522" t="s">
        <v>316</v>
      </c>
      <c r="C6522" t="s">
        <v>544</v>
      </c>
      <c r="D6522">
        <v>80.819999999999993</v>
      </c>
    </row>
    <row r="6523" spans="1:4" x14ac:dyDescent="0.25">
      <c r="A6523" s="1">
        <v>44285</v>
      </c>
      <c r="B6523" t="s">
        <v>316</v>
      </c>
      <c r="C6523" t="s">
        <v>2401</v>
      </c>
      <c r="D6523">
        <v>121.54</v>
      </c>
    </row>
    <row r="6524" spans="1:4" x14ac:dyDescent="0.25">
      <c r="A6524" s="1">
        <v>44285</v>
      </c>
      <c r="B6524" t="s">
        <v>316</v>
      </c>
      <c r="C6524" t="s">
        <v>2401</v>
      </c>
      <c r="D6524">
        <v>159</v>
      </c>
    </row>
    <row r="6525" spans="1:4" x14ac:dyDescent="0.25">
      <c r="A6525" s="1">
        <v>44285</v>
      </c>
      <c r="B6525" t="s">
        <v>316</v>
      </c>
      <c r="C6525" t="s">
        <v>4681</v>
      </c>
      <c r="D6525">
        <v>199.97</v>
      </c>
    </row>
    <row r="6526" spans="1:4" x14ac:dyDescent="0.25">
      <c r="C6526" t="s">
        <v>4682</v>
      </c>
    </row>
    <row r="6527" spans="1:4" x14ac:dyDescent="0.25">
      <c r="A6527" s="1">
        <v>44285</v>
      </c>
      <c r="B6527" t="s">
        <v>316</v>
      </c>
      <c r="C6527" t="s">
        <v>325</v>
      </c>
      <c r="D6527">
        <v>29.95</v>
      </c>
    </row>
    <row r="6528" spans="1:4" x14ac:dyDescent="0.25">
      <c r="A6528" s="1">
        <v>44285</v>
      </c>
      <c r="B6528" t="s">
        <v>316</v>
      </c>
      <c r="C6528" t="s">
        <v>2310</v>
      </c>
      <c r="D6528">
        <v>30.99</v>
      </c>
    </row>
    <row r="6529" spans="1:4" x14ac:dyDescent="0.25">
      <c r="A6529" s="1">
        <v>44285</v>
      </c>
      <c r="B6529" t="s">
        <v>316</v>
      </c>
      <c r="C6529" t="s">
        <v>4683</v>
      </c>
      <c r="D6529" s="2">
        <v>1531.98</v>
      </c>
    </row>
    <row r="6530" spans="1:4" x14ac:dyDescent="0.25">
      <c r="C6530" t="s">
        <v>4684</v>
      </c>
    </row>
    <row r="6531" spans="1:4" x14ac:dyDescent="0.25">
      <c r="C6531" t="s">
        <v>4685</v>
      </c>
    </row>
    <row r="6532" spans="1:4" x14ac:dyDescent="0.25">
      <c r="C6532">
        <v>433877573669</v>
      </c>
    </row>
    <row r="6533" spans="1:4" x14ac:dyDescent="0.25">
      <c r="A6533" s="1">
        <v>44285</v>
      </c>
      <c r="B6533" t="s">
        <v>316</v>
      </c>
      <c r="C6533" t="s">
        <v>325</v>
      </c>
      <c r="D6533">
        <v>77.37</v>
      </c>
    </row>
    <row r="6534" spans="1:4" x14ac:dyDescent="0.25">
      <c r="A6534" s="1">
        <v>44285</v>
      </c>
      <c r="B6534" t="s">
        <v>316</v>
      </c>
      <c r="C6534" t="s">
        <v>4686</v>
      </c>
      <c r="D6534">
        <v>82.9</v>
      </c>
    </row>
    <row r="6535" spans="1:4" x14ac:dyDescent="0.25">
      <c r="C6535" t="s">
        <v>4687</v>
      </c>
    </row>
    <row r="6536" spans="1:4" x14ac:dyDescent="0.25">
      <c r="A6536" s="1">
        <v>44285</v>
      </c>
      <c r="B6536" t="s">
        <v>316</v>
      </c>
      <c r="C6536" t="s">
        <v>4688</v>
      </c>
      <c r="D6536">
        <v>46</v>
      </c>
    </row>
    <row r="6537" spans="1:4" x14ac:dyDescent="0.25">
      <c r="C6537" t="s">
        <v>4689</v>
      </c>
    </row>
    <row r="6538" spans="1:4" x14ac:dyDescent="0.25">
      <c r="A6538" s="1">
        <v>44300</v>
      </c>
      <c r="B6538" t="s">
        <v>177</v>
      </c>
      <c r="C6538" t="s">
        <v>4690</v>
      </c>
      <c r="D6538">
        <v>158.6</v>
      </c>
    </row>
    <row r="6539" spans="1:4" x14ac:dyDescent="0.25">
      <c r="A6539" s="1">
        <v>44300</v>
      </c>
      <c r="B6539" t="s">
        <v>4691</v>
      </c>
      <c r="C6539" t="s">
        <v>4692</v>
      </c>
      <c r="D6539">
        <v>37</v>
      </c>
    </row>
    <row r="6540" spans="1:4" x14ac:dyDescent="0.25">
      <c r="A6540" s="1">
        <v>44300</v>
      </c>
      <c r="B6540" t="s">
        <v>6</v>
      </c>
      <c r="C6540" t="s">
        <v>4214</v>
      </c>
      <c r="D6540">
        <v>17.5</v>
      </c>
    </row>
    <row r="6541" spans="1:4" x14ac:dyDescent="0.25">
      <c r="A6541" s="1">
        <v>44300</v>
      </c>
      <c r="B6541" t="s">
        <v>4693</v>
      </c>
      <c r="C6541" t="s">
        <v>4694</v>
      </c>
      <c r="D6541" s="2">
        <v>1500</v>
      </c>
    </row>
    <row r="6542" spans="1:4" x14ac:dyDescent="0.25">
      <c r="A6542" s="1">
        <v>44300</v>
      </c>
      <c r="B6542" t="s">
        <v>121</v>
      </c>
      <c r="C6542" t="s">
        <v>4695</v>
      </c>
      <c r="D6542">
        <v>386.19</v>
      </c>
    </row>
    <row r="6543" spans="1:4" x14ac:dyDescent="0.25">
      <c r="A6543" s="1">
        <v>44300</v>
      </c>
      <c r="B6543" t="s">
        <v>529</v>
      </c>
      <c r="C6543" t="s">
        <v>534</v>
      </c>
      <c r="D6543" s="2">
        <v>2302.5</v>
      </c>
    </row>
    <row r="6544" spans="1:4" x14ac:dyDescent="0.25">
      <c r="A6544" s="1">
        <v>44300</v>
      </c>
      <c r="B6544" t="s">
        <v>1114</v>
      </c>
      <c r="C6544" t="s">
        <v>1115</v>
      </c>
      <c r="D6544">
        <v>800</v>
      </c>
    </row>
    <row r="6545" spans="1:4" x14ac:dyDescent="0.25">
      <c r="A6545" s="1">
        <v>44300</v>
      </c>
      <c r="B6545" t="s">
        <v>1214</v>
      </c>
      <c r="C6545" t="s">
        <v>325</v>
      </c>
      <c r="D6545">
        <v>-38.17</v>
      </c>
    </row>
    <row r="6546" spans="1:4" x14ac:dyDescent="0.25">
      <c r="A6546" s="1">
        <v>44300</v>
      </c>
      <c r="B6546" t="s">
        <v>1214</v>
      </c>
      <c r="C6546" t="s">
        <v>325</v>
      </c>
      <c r="D6546">
        <v>940.94</v>
      </c>
    </row>
    <row r="6547" spans="1:4" x14ac:dyDescent="0.25">
      <c r="A6547" s="1">
        <v>44300</v>
      </c>
      <c r="B6547" t="s">
        <v>3648</v>
      </c>
      <c r="C6547" t="s">
        <v>47</v>
      </c>
      <c r="D6547">
        <v>220.97</v>
      </c>
    </row>
    <row r="6548" spans="1:4" x14ac:dyDescent="0.25">
      <c r="A6548" s="1">
        <v>44300</v>
      </c>
      <c r="B6548" t="s">
        <v>740</v>
      </c>
      <c r="C6548" t="s">
        <v>741</v>
      </c>
      <c r="D6548">
        <v>250</v>
      </c>
    </row>
    <row r="6549" spans="1:4" x14ac:dyDescent="0.25">
      <c r="A6549" s="1">
        <v>44300</v>
      </c>
      <c r="B6549" t="s">
        <v>2551</v>
      </c>
      <c r="C6549" t="s">
        <v>4696</v>
      </c>
      <c r="D6549">
        <v>500</v>
      </c>
    </row>
    <row r="6550" spans="1:4" x14ac:dyDescent="0.25">
      <c r="C6550" t="s">
        <v>4697</v>
      </c>
    </row>
    <row r="6551" spans="1:4" x14ac:dyDescent="0.25">
      <c r="A6551" s="1">
        <v>44300</v>
      </c>
      <c r="B6551" t="s">
        <v>125</v>
      </c>
      <c r="C6551" t="s">
        <v>4698</v>
      </c>
      <c r="D6551">
        <v>539.42999999999995</v>
      </c>
    </row>
    <row r="6552" spans="1:4" x14ac:dyDescent="0.25">
      <c r="C6552" t="s">
        <v>4699</v>
      </c>
    </row>
    <row r="6553" spans="1:4" x14ac:dyDescent="0.25">
      <c r="A6553" s="1">
        <v>44300</v>
      </c>
      <c r="B6553" t="s">
        <v>125</v>
      </c>
      <c r="C6553" t="s">
        <v>4700</v>
      </c>
      <c r="D6553" s="2">
        <v>4886.58</v>
      </c>
    </row>
    <row r="6554" spans="1:4" x14ac:dyDescent="0.25">
      <c r="C6554" t="s">
        <v>363</v>
      </c>
    </row>
    <row r="6555" spans="1:4" x14ac:dyDescent="0.25">
      <c r="C6555" t="s">
        <v>364</v>
      </c>
    </row>
    <row r="6556" spans="1:4" x14ac:dyDescent="0.25">
      <c r="C6556" t="s">
        <v>365</v>
      </c>
    </row>
    <row r="6557" spans="1:4" x14ac:dyDescent="0.25">
      <c r="C6557" t="s">
        <v>366</v>
      </c>
    </row>
    <row r="6558" spans="1:4" x14ac:dyDescent="0.25">
      <c r="A6558" s="1">
        <v>44300</v>
      </c>
      <c r="B6558" t="s">
        <v>624</v>
      </c>
      <c r="C6558" t="s">
        <v>4701</v>
      </c>
      <c r="D6558">
        <v>400</v>
      </c>
    </row>
    <row r="6559" spans="1:4" x14ac:dyDescent="0.25">
      <c r="C6559" t="s">
        <v>260</v>
      </c>
    </row>
    <row r="6560" spans="1:4" x14ac:dyDescent="0.25">
      <c r="A6560" s="1">
        <v>44300</v>
      </c>
      <c r="B6560" t="s">
        <v>26</v>
      </c>
      <c r="C6560" t="s">
        <v>4566</v>
      </c>
      <c r="D6560">
        <v>53</v>
      </c>
    </row>
    <row r="6561" spans="1:4" x14ac:dyDescent="0.25">
      <c r="A6561" s="1">
        <v>44300</v>
      </c>
      <c r="B6561" t="s">
        <v>26</v>
      </c>
      <c r="C6561" t="s">
        <v>4566</v>
      </c>
      <c r="D6561">
        <v>96</v>
      </c>
    </row>
    <row r="6562" spans="1:4" x14ac:dyDescent="0.25">
      <c r="A6562" s="1">
        <v>44300</v>
      </c>
      <c r="B6562" t="s">
        <v>31</v>
      </c>
      <c r="C6562" t="s">
        <v>4702</v>
      </c>
      <c r="D6562" s="2">
        <v>2176.84</v>
      </c>
    </row>
    <row r="6563" spans="1:4" x14ac:dyDescent="0.25">
      <c r="A6563" s="1">
        <v>44300</v>
      </c>
      <c r="B6563" t="s">
        <v>2960</v>
      </c>
      <c r="C6563" t="s">
        <v>47</v>
      </c>
      <c r="D6563" s="2">
        <v>1206.75</v>
      </c>
    </row>
    <row r="6564" spans="1:4" x14ac:dyDescent="0.25">
      <c r="A6564" s="1">
        <v>44300</v>
      </c>
      <c r="B6564" t="s">
        <v>4703</v>
      </c>
      <c r="C6564" t="s">
        <v>70</v>
      </c>
      <c r="D6564" s="2">
        <v>13327.37</v>
      </c>
    </row>
    <row r="6565" spans="1:4" x14ac:dyDescent="0.25">
      <c r="A6565" s="1">
        <v>44300</v>
      </c>
      <c r="B6565" t="s">
        <v>223</v>
      </c>
      <c r="C6565" t="s">
        <v>4704</v>
      </c>
      <c r="D6565">
        <v>250</v>
      </c>
    </row>
    <row r="6566" spans="1:4" x14ac:dyDescent="0.25">
      <c r="C6566" t="s">
        <v>219</v>
      </c>
    </row>
    <row r="6567" spans="1:4" x14ac:dyDescent="0.25">
      <c r="A6567" s="1">
        <v>44300</v>
      </c>
      <c r="B6567" t="s">
        <v>223</v>
      </c>
      <c r="C6567" t="s">
        <v>4705</v>
      </c>
      <c r="D6567">
        <v>200</v>
      </c>
    </row>
    <row r="6568" spans="1:4" x14ac:dyDescent="0.25">
      <c r="C6568" t="e">
        <f>-Price Baskets TW</f>
        <v>#NAME?</v>
      </c>
    </row>
    <row r="6569" spans="1:4" x14ac:dyDescent="0.25">
      <c r="A6569" s="1">
        <v>44300</v>
      </c>
      <c r="B6569" t="s">
        <v>2087</v>
      </c>
      <c r="C6569" t="s">
        <v>4706</v>
      </c>
      <c r="D6569" s="2">
        <v>1853.74</v>
      </c>
    </row>
    <row r="6570" spans="1:4" x14ac:dyDescent="0.25">
      <c r="A6570" s="1">
        <v>44300</v>
      </c>
      <c r="B6570" t="s">
        <v>1563</v>
      </c>
      <c r="C6570" t="s">
        <v>4707</v>
      </c>
      <c r="D6570" s="2">
        <v>1466.69</v>
      </c>
    </row>
    <row r="6571" spans="1:4" x14ac:dyDescent="0.25">
      <c r="C6571" t="s">
        <v>4708</v>
      </c>
    </row>
    <row r="6572" spans="1:4" x14ac:dyDescent="0.25">
      <c r="C6572" t="s">
        <v>4709</v>
      </c>
    </row>
    <row r="6573" spans="1:4" x14ac:dyDescent="0.25">
      <c r="A6573" s="1">
        <v>44300</v>
      </c>
      <c r="B6573" t="s">
        <v>782</v>
      </c>
      <c r="C6573" t="s">
        <v>4710</v>
      </c>
      <c r="D6573">
        <v>55</v>
      </c>
    </row>
    <row r="6574" spans="1:4" x14ac:dyDescent="0.25">
      <c r="C6574" t="s">
        <v>4711</v>
      </c>
    </row>
    <row r="6575" spans="1:4" x14ac:dyDescent="0.25">
      <c r="C6575" t="s">
        <v>4712</v>
      </c>
    </row>
    <row r="6576" spans="1:4" x14ac:dyDescent="0.25">
      <c r="A6576" s="1">
        <v>44300</v>
      </c>
      <c r="B6576" t="s">
        <v>782</v>
      </c>
      <c r="C6576" t="s">
        <v>4710</v>
      </c>
      <c r="D6576">
        <v>480.48</v>
      </c>
    </row>
    <row r="6577" spans="1:4" x14ac:dyDescent="0.25">
      <c r="C6577" t="s">
        <v>4711</v>
      </c>
    </row>
    <row r="6578" spans="1:4" x14ac:dyDescent="0.25">
      <c r="C6578" t="s">
        <v>4712</v>
      </c>
    </row>
    <row r="6579" spans="1:4" x14ac:dyDescent="0.25">
      <c r="A6579" s="1">
        <v>44300</v>
      </c>
      <c r="B6579" t="s">
        <v>986</v>
      </c>
      <c r="C6579" t="s">
        <v>4713</v>
      </c>
      <c r="D6579">
        <v>39.96</v>
      </c>
    </row>
    <row r="6580" spans="1:4" x14ac:dyDescent="0.25">
      <c r="A6580" s="1">
        <v>44300</v>
      </c>
      <c r="B6580" t="s">
        <v>288</v>
      </c>
      <c r="C6580" t="s">
        <v>4714</v>
      </c>
      <c r="D6580">
        <v>877.5</v>
      </c>
    </row>
    <row r="6581" spans="1:4" x14ac:dyDescent="0.25">
      <c r="A6581" s="1">
        <v>44300</v>
      </c>
      <c r="B6581" t="s">
        <v>1148</v>
      </c>
      <c r="C6581" t="s">
        <v>70</v>
      </c>
      <c r="D6581">
        <v>680</v>
      </c>
    </row>
    <row r="6582" spans="1:4" x14ac:dyDescent="0.25">
      <c r="A6582" s="1">
        <v>44300</v>
      </c>
      <c r="B6582" t="s">
        <v>2433</v>
      </c>
      <c r="C6582" t="s">
        <v>4715</v>
      </c>
      <c r="D6582">
        <v>60.94</v>
      </c>
    </row>
    <row r="6583" spans="1:4" x14ac:dyDescent="0.25">
      <c r="C6583" t="s">
        <v>4716</v>
      </c>
    </row>
    <row r="6584" spans="1:4" x14ac:dyDescent="0.25">
      <c r="A6584" s="1">
        <v>44300</v>
      </c>
      <c r="B6584" t="s">
        <v>2605</v>
      </c>
      <c r="C6584" t="s">
        <v>4696</v>
      </c>
      <c r="D6584">
        <v>820</v>
      </c>
    </row>
    <row r="6585" spans="1:4" x14ac:dyDescent="0.25">
      <c r="C6585" t="s">
        <v>4717</v>
      </c>
    </row>
    <row r="6586" spans="1:4" x14ac:dyDescent="0.25">
      <c r="A6586" s="1">
        <v>44300</v>
      </c>
      <c r="B6586" t="s">
        <v>672</v>
      </c>
      <c r="C6586" t="s">
        <v>4418</v>
      </c>
      <c r="D6586">
        <v>227.83</v>
      </c>
    </row>
    <row r="6587" spans="1:4" x14ac:dyDescent="0.25">
      <c r="C6587" t="s">
        <v>4718</v>
      </c>
    </row>
    <row r="6588" spans="1:4" x14ac:dyDescent="0.25">
      <c r="C6588" t="s">
        <v>4719</v>
      </c>
    </row>
    <row r="6589" spans="1:4" x14ac:dyDescent="0.25">
      <c r="A6589" s="1">
        <v>44300</v>
      </c>
      <c r="B6589" t="s">
        <v>154</v>
      </c>
      <c r="C6589" t="s">
        <v>47</v>
      </c>
      <c r="D6589" s="2">
        <v>4236.2</v>
      </c>
    </row>
    <row r="6590" spans="1:4" x14ac:dyDescent="0.25">
      <c r="A6590" s="1">
        <v>44300</v>
      </c>
      <c r="B6590" t="s">
        <v>154</v>
      </c>
      <c r="C6590" t="s">
        <v>47</v>
      </c>
      <c r="D6590">
        <v>118.48</v>
      </c>
    </row>
    <row r="6591" spans="1:4" x14ac:dyDescent="0.25">
      <c r="A6591" s="1">
        <v>44300</v>
      </c>
      <c r="B6591" t="s">
        <v>154</v>
      </c>
      <c r="C6591" t="s">
        <v>70</v>
      </c>
      <c r="D6591">
        <v>358.53</v>
      </c>
    </row>
    <row r="6592" spans="1:4" x14ac:dyDescent="0.25">
      <c r="A6592" s="1">
        <v>44300</v>
      </c>
      <c r="B6592" t="s">
        <v>788</v>
      </c>
      <c r="C6592" t="s">
        <v>4720</v>
      </c>
      <c r="D6592">
        <v>75</v>
      </c>
    </row>
    <row r="6593" spans="1:4" x14ac:dyDescent="0.25">
      <c r="A6593" s="1">
        <v>44300</v>
      </c>
      <c r="B6593" t="s">
        <v>1278</v>
      </c>
      <c r="C6593" t="s">
        <v>4721</v>
      </c>
      <c r="D6593">
        <v>129.5</v>
      </c>
    </row>
    <row r="6594" spans="1:4" x14ac:dyDescent="0.25">
      <c r="A6594" s="1">
        <v>44300</v>
      </c>
      <c r="B6594" t="s">
        <v>4722</v>
      </c>
      <c r="C6594" t="s">
        <v>4723</v>
      </c>
      <c r="D6594" s="2">
        <v>24310</v>
      </c>
    </row>
    <row r="6595" spans="1:4" x14ac:dyDescent="0.25">
      <c r="C6595" t="s">
        <v>4724</v>
      </c>
    </row>
    <row r="6596" spans="1:4" x14ac:dyDescent="0.25">
      <c r="C6596" t="s">
        <v>4725</v>
      </c>
    </row>
    <row r="6597" spans="1:4" x14ac:dyDescent="0.25">
      <c r="A6597" s="1">
        <v>44300</v>
      </c>
      <c r="B6597" t="s">
        <v>1953</v>
      </c>
      <c r="C6597" t="s">
        <v>4696</v>
      </c>
      <c r="D6597">
        <v>950</v>
      </c>
    </row>
    <row r="6598" spans="1:4" x14ac:dyDescent="0.25">
      <c r="C6598" t="s">
        <v>4014</v>
      </c>
    </row>
    <row r="6599" spans="1:4" x14ac:dyDescent="0.25">
      <c r="A6599" s="1">
        <v>44300</v>
      </c>
      <c r="B6599" t="s">
        <v>71</v>
      </c>
      <c r="C6599" t="s">
        <v>2756</v>
      </c>
      <c r="D6599">
        <v>76.489999999999995</v>
      </c>
    </row>
    <row r="6600" spans="1:4" x14ac:dyDescent="0.25">
      <c r="A6600" s="1">
        <v>44300</v>
      </c>
      <c r="B6600" t="s">
        <v>536</v>
      </c>
      <c r="C6600" t="s">
        <v>4726</v>
      </c>
      <c r="D6600" s="2">
        <v>2822.25</v>
      </c>
    </row>
    <row r="6601" spans="1:4" x14ac:dyDescent="0.25">
      <c r="C6601" t="s">
        <v>4036</v>
      </c>
    </row>
    <row r="6602" spans="1:4" x14ac:dyDescent="0.25">
      <c r="A6602" s="1">
        <v>44300</v>
      </c>
      <c r="B6602" t="s">
        <v>73</v>
      </c>
      <c r="C6602" t="s">
        <v>4308</v>
      </c>
      <c r="D6602">
        <v>388.31</v>
      </c>
    </row>
    <row r="6603" spans="1:4" x14ac:dyDescent="0.25">
      <c r="A6603" s="1">
        <v>44300</v>
      </c>
      <c r="B6603" t="s">
        <v>1170</v>
      </c>
      <c r="C6603" t="s">
        <v>4727</v>
      </c>
      <c r="D6603">
        <v>693.75</v>
      </c>
    </row>
    <row r="6604" spans="1:4" x14ac:dyDescent="0.25">
      <c r="C6604" t="s">
        <v>4728</v>
      </c>
    </row>
    <row r="6605" spans="1:4" x14ac:dyDescent="0.25">
      <c r="A6605" s="1">
        <v>44300</v>
      </c>
      <c r="B6605" t="s">
        <v>1170</v>
      </c>
      <c r="C6605" t="s">
        <v>3695</v>
      </c>
      <c r="D6605" s="2">
        <v>1800</v>
      </c>
    </row>
    <row r="6606" spans="1:4" x14ac:dyDescent="0.25">
      <c r="C6606" t="s">
        <v>4729</v>
      </c>
    </row>
    <row r="6607" spans="1:4" x14ac:dyDescent="0.25">
      <c r="A6607" s="1">
        <v>44300</v>
      </c>
      <c r="B6607" t="s">
        <v>682</v>
      </c>
      <c r="C6607" t="s">
        <v>4529</v>
      </c>
      <c r="D6607">
        <v>554.91999999999996</v>
      </c>
    </row>
    <row r="6608" spans="1:4" x14ac:dyDescent="0.25">
      <c r="C6608" t="s">
        <v>4730</v>
      </c>
    </row>
    <row r="6609" spans="1:4" x14ac:dyDescent="0.25">
      <c r="C6609" t="s">
        <v>4531</v>
      </c>
    </row>
    <row r="6610" spans="1:4" x14ac:dyDescent="0.25">
      <c r="A6610" s="1">
        <v>44300</v>
      </c>
      <c r="B6610" t="s">
        <v>4731</v>
      </c>
      <c r="C6610" t="s">
        <v>47</v>
      </c>
      <c r="D6610" s="2">
        <v>1993.71</v>
      </c>
    </row>
    <row r="6611" spans="1:4" x14ac:dyDescent="0.25">
      <c r="A6611" s="1">
        <v>44300</v>
      </c>
      <c r="B6611" t="s">
        <v>1821</v>
      </c>
      <c r="C6611" t="s">
        <v>320</v>
      </c>
      <c r="D6611">
        <v>29.95</v>
      </c>
    </row>
    <row r="6612" spans="1:4" x14ac:dyDescent="0.25">
      <c r="C6612" t="e">
        <f>- KPSF GRANT - BOOZELL</f>
        <v>#NAME?</v>
      </c>
    </row>
    <row r="6613" spans="1:4" x14ac:dyDescent="0.25">
      <c r="A6613" s="1">
        <v>44300</v>
      </c>
      <c r="B6613" t="s">
        <v>1178</v>
      </c>
      <c r="C6613" t="s">
        <v>2756</v>
      </c>
      <c r="D6613">
        <v>114.58</v>
      </c>
    </row>
    <row r="6614" spans="1:4" x14ac:dyDescent="0.25">
      <c r="A6614" s="1">
        <v>44300</v>
      </c>
      <c r="B6614" t="s">
        <v>810</v>
      </c>
      <c r="C6614" t="s">
        <v>2756</v>
      </c>
      <c r="D6614">
        <v>275</v>
      </c>
    </row>
    <row r="6615" spans="1:4" x14ac:dyDescent="0.25">
      <c r="A6615" s="1">
        <v>44300</v>
      </c>
      <c r="B6615" t="s">
        <v>1981</v>
      </c>
      <c r="C6615" t="s">
        <v>4696</v>
      </c>
      <c r="D6615">
        <v>780</v>
      </c>
    </row>
    <row r="6616" spans="1:4" x14ac:dyDescent="0.25">
      <c r="C6616" t="s">
        <v>4732</v>
      </c>
    </row>
    <row r="6617" spans="1:4" x14ac:dyDescent="0.25">
      <c r="A6617" s="1">
        <v>44300</v>
      </c>
      <c r="B6617" t="s">
        <v>447</v>
      </c>
      <c r="C6617" t="s">
        <v>919</v>
      </c>
      <c r="D6617" s="2">
        <v>1976</v>
      </c>
    </row>
    <row r="6618" spans="1:4" x14ac:dyDescent="0.25">
      <c r="A6618" s="1">
        <v>44300</v>
      </c>
      <c r="B6618" t="s">
        <v>4733</v>
      </c>
      <c r="C6618" t="s">
        <v>4734</v>
      </c>
      <c r="D6618" s="2">
        <v>5600</v>
      </c>
    </row>
    <row r="6619" spans="1:4" x14ac:dyDescent="0.25">
      <c r="A6619" s="1">
        <v>44300</v>
      </c>
      <c r="B6619" t="s">
        <v>1318</v>
      </c>
      <c r="C6619" t="s">
        <v>4735</v>
      </c>
      <c r="D6619">
        <v>390</v>
      </c>
    </row>
    <row r="6620" spans="1:4" x14ac:dyDescent="0.25">
      <c r="C6620" t="s">
        <v>4736</v>
      </c>
    </row>
    <row r="6621" spans="1:4" x14ac:dyDescent="0.25">
      <c r="C6621" t="s">
        <v>4737</v>
      </c>
    </row>
    <row r="6622" spans="1:4" x14ac:dyDescent="0.25">
      <c r="A6622" s="1">
        <v>44300</v>
      </c>
      <c r="B6622" t="s">
        <v>1318</v>
      </c>
      <c r="C6622" t="s">
        <v>4738</v>
      </c>
      <c r="D6622">
        <v>780</v>
      </c>
    </row>
    <row r="6623" spans="1:4" x14ac:dyDescent="0.25">
      <c r="C6623" t="s">
        <v>4739</v>
      </c>
    </row>
    <row r="6624" spans="1:4" x14ac:dyDescent="0.25">
      <c r="A6624" s="1">
        <v>44300</v>
      </c>
      <c r="B6624" t="s">
        <v>106</v>
      </c>
      <c r="C6624" t="s">
        <v>70</v>
      </c>
      <c r="D6624" s="2">
        <v>1656.42</v>
      </c>
    </row>
    <row r="6625" spans="1:4" x14ac:dyDescent="0.25">
      <c r="A6625" s="1">
        <v>44300</v>
      </c>
      <c r="B6625" t="s">
        <v>106</v>
      </c>
      <c r="C6625" t="s">
        <v>4740</v>
      </c>
      <c r="D6625">
        <v>203.04</v>
      </c>
    </row>
    <row r="6626" spans="1:4" x14ac:dyDescent="0.25">
      <c r="C6626" t="s">
        <v>4741</v>
      </c>
    </row>
    <row r="6627" spans="1:4" x14ac:dyDescent="0.25">
      <c r="A6627" s="1">
        <v>44300</v>
      </c>
      <c r="B6627" t="s">
        <v>4742</v>
      </c>
      <c r="C6627" t="s">
        <v>4743</v>
      </c>
      <c r="D6627">
        <v>728</v>
      </c>
    </row>
    <row r="6628" spans="1:4" x14ac:dyDescent="0.25">
      <c r="C6628" t="s">
        <v>4744</v>
      </c>
    </row>
    <row r="6629" spans="1:4" x14ac:dyDescent="0.25">
      <c r="A6629" s="1">
        <v>44300</v>
      </c>
      <c r="B6629" t="s">
        <v>4745</v>
      </c>
      <c r="C6629" t="s">
        <v>4746</v>
      </c>
      <c r="D6629">
        <v>300</v>
      </c>
    </row>
    <row r="6630" spans="1:4" x14ac:dyDescent="0.25">
      <c r="C6630" t="s">
        <v>4747</v>
      </c>
    </row>
    <row r="6631" spans="1:4" x14ac:dyDescent="0.25">
      <c r="C6631" t="s">
        <v>4748</v>
      </c>
    </row>
    <row r="6632" spans="1:4" x14ac:dyDescent="0.25">
      <c r="A6632" s="1">
        <v>44300</v>
      </c>
      <c r="B6632" t="s">
        <v>4745</v>
      </c>
      <c r="C6632" t="s">
        <v>4746</v>
      </c>
      <c r="D6632">
        <v>300</v>
      </c>
    </row>
    <row r="6633" spans="1:4" x14ac:dyDescent="0.25">
      <c r="C6633" t="s">
        <v>4747</v>
      </c>
    </row>
    <row r="6634" spans="1:4" x14ac:dyDescent="0.25">
      <c r="C6634" t="s">
        <v>4748</v>
      </c>
    </row>
    <row r="6635" spans="1:4" x14ac:dyDescent="0.25">
      <c r="A6635" s="1">
        <v>44300</v>
      </c>
      <c r="B6635" t="s">
        <v>2793</v>
      </c>
      <c r="C6635" t="s">
        <v>47</v>
      </c>
      <c r="D6635">
        <v>18</v>
      </c>
    </row>
    <row r="6636" spans="1:4" x14ac:dyDescent="0.25">
      <c r="A6636" s="1">
        <v>44300</v>
      </c>
      <c r="B6636" t="s">
        <v>108</v>
      </c>
      <c r="C6636" t="s">
        <v>4749</v>
      </c>
      <c r="D6636" s="2">
        <v>1942.5</v>
      </c>
    </row>
    <row r="6637" spans="1:4" x14ac:dyDescent="0.25">
      <c r="C6637" t="s">
        <v>4750</v>
      </c>
    </row>
    <row r="6638" spans="1:4" x14ac:dyDescent="0.25">
      <c r="A6638" s="1">
        <v>44300</v>
      </c>
      <c r="B6638" t="s">
        <v>488</v>
      </c>
      <c r="C6638" t="s">
        <v>492</v>
      </c>
      <c r="D6638">
        <v>6.78</v>
      </c>
    </row>
    <row r="6639" spans="1:4" x14ac:dyDescent="0.25">
      <c r="C6639" t="s">
        <v>4751</v>
      </c>
    </row>
    <row r="6640" spans="1:4" x14ac:dyDescent="0.25">
      <c r="A6640" s="1">
        <v>44300</v>
      </c>
      <c r="B6640" t="s">
        <v>488</v>
      </c>
      <c r="C6640" t="s">
        <v>493</v>
      </c>
      <c r="D6640">
        <v>5.26</v>
      </c>
    </row>
    <row r="6641" spans="1:4" x14ac:dyDescent="0.25">
      <c r="C6641" t="s">
        <v>494</v>
      </c>
    </row>
    <row r="6642" spans="1:4" x14ac:dyDescent="0.25">
      <c r="C6642" t="s">
        <v>4751</v>
      </c>
    </row>
    <row r="6643" spans="1:4" x14ac:dyDescent="0.25">
      <c r="A6643" s="1">
        <v>44300</v>
      </c>
      <c r="B6643" t="s">
        <v>488</v>
      </c>
      <c r="C6643" t="s">
        <v>495</v>
      </c>
      <c r="D6643">
        <v>54.01</v>
      </c>
    </row>
    <row r="6644" spans="1:4" x14ac:dyDescent="0.25">
      <c r="C6644" t="s">
        <v>496</v>
      </c>
    </row>
    <row r="6645" spans="1:4" x14ac:dyDescent="0.25">
      <c r="C6645" t="s">
        <v>4751</v>
      </c>
    </row>
    <row r="6646" spans="1:4" x14ac:dyDescent="0.25">
      <c r="A6646" s="1">
        <v>44300</v>
      </c>
      <c r="B6646" t="s">
        <v>488</v>
      </c>
      <c r="C6646" t="s">
        <v>489</v>
      </c>
      <c r="D6646">
        <v>104.99</v>
      </c>
    </row>
    <row r="6647" spans="1:4" x14ac:dyDescent="0.25">
      <c r="C6647" t="s">
        <v>490</v>
      </c>
    </row>
    <row r="6648" spans="1:4" x14ac:dyDescent="0.25">
      <c r="C6648" t="s">
        <v>4751</v>
      </c>
    </row>
    <row r="6649" spans="1:4" x14ac:dyDescent="0.25">
      <c r="A6649" s="1">
        <v>44300</v>
      </c>
      <c r="B6649" t="s">
        <v>488</v>
      </c>
      <c r="C6649" t="s">
        <v>498</v>
      </c>
      <c r="D6649" s="2">
        <v>3750.68</v>
      </c>
    </row>
    <row r="6650" spans="1:4" x14ac:dyDescent="0.25">
      <c r="C6650" t="s">
        <v>499</v>
      </c>
    </row>
    <row r="6651" spans="1:4" x14ac:dyDescent="0.25">
      <c r="C6651" t="s">
        <v>4751</v>
      </c>
    </row>
    <row r="6652" spans="1:4" x14ac:dyDescent="0.25">
      <c r="A6652" s="1">
        <v>44300</v>
      </c>
      <c r="B6652" t="s">
        <v>488</v>
      </c>
      <c r="C6652" t="s">
        <v>4752</v>
      </c>
      <c r="D6652">
        <v>33.82</v>
      </c>
    </row>
    <row r="6653" spans="1:4" x14ac:dyDescent="0.25">
      <c r="C6653" t="s">
        <v>501</v>
      </c>
    </row>
    <row r="6654" spans="1:4" x14ac:dyDescent="0.25">
      <c r="A6654" s="1">
        <v>44300</v>
      </c>
      <c r="B6654" t="s">
        <v>488</v>
      </c>
      <c r="C6654" t="s">
        <v>4753</v>
      </c>
      <c r="D6654">
        <v>251.71</v>
      </c>
    </row>
    <row r="6655" spans="1:4" x14ac:dyDescent="0.25">
      <c r="C6655" t="s">
        <v>503</v>
      </c>
    </row>
    <row r="6656" spans="1:4" x14ac:dyDescent="0.25">
      <c r="A6656" s="1">
        <v>44300</v>
      </c>
      <c r="B6656" t="s">
        <v>176</v>
      </c>
      <c r="C6656" t="s">
        <v>47</v>
      </c>
      <c r="D6656">
        <v>119.34</v>
      </c>
    </row>
    <row r="6657" spans="1:4" x14ac:dyDescent="0.25">
      <c r="A6657" s="1">
        <v>44302</v>
      </c>
      <c r="B6657" t="s">
        <v>1119</v>
      </c>
      <c r="C6657" t="s">
        <v>70</v>
      </c>
      <c r="D6657" s="2">
        <v>2005</v>
      </c>
    </row>
    <row r="6658" spans="1:4" x14ac:dyDescent="0.25">
      <c r="A6658" s="1">
        <v>44302</v>
      </c>
      <c r="B6658" t="s">
        <v>1119</v>
      </c>
      <c r="C6658" t="s">
        <v>70</v>
      </c>
      <c r="D6658" s="2">
        <v>4389</v>
      </c>
    </row>
    <row r="6659" spans="1:4" x14ac:dyDescent="0.25">
      <c r="A6659" s="1">
        <v>44302</v>
      </c>
      <c r="B6659" t="s">
        <v>1119</v>
      </c>
      <c r="C6659" t="s">
        <v>70</v>
      </c>
      <c r="D6659">
        <v>900</v>
      </c>
    </row>
    <row r="6660" spans="1:4" x14ac:dyDescent="0.25">
      <c r="A6660" s="1">
        <v>44302</v>
      </c>
      <c r="B6660" t="s">
        <v>566</v>
      </c>
      <c r="C6660" t="s">
        <v>4754</v>
      </c>
      <c r="D6660" s="2">
        <v>1400</v>
      </c>
    </row>
    <row r="6661" spans="1:4" x14ac:dyDescent="0.25">
      <c r="A6661" s="1">
        <v>44302</v>
      </c>
      <c r="B6661" t="s">
        <v>382</v>
      </c>
      <c r="C6661" t="s">
        <v>4755</v>
      </c>
      <c r="D6661">
        <v>192.92</v>
      </c>
    </row>
    <row r="6662" spans="1:4" x14ac:dyDescent="0.25">
      <c r="A6662" s="1">
        <v>44302</v>
      </c>
      <c r="B6662" t="s">
        <v>223</v>
      </c>
      <c r="C6662" t="s">
        <v>219</v>
      </c>
      <c r="D6662">
        <v>200</v>
      </c>
    </row>
    <row r="6663" spans="1:4" x14ac:dyDescent="0.25">
      <c r="A6663" s="1">
        <v>44302</v>
      </c>
      <c r="B6663" t="s">
        <v>4756</v>
      </c>
      <c r="C6663" t="s">
        <v>317</v>
      </c>
      <c r="D6663">
        <v>838.09</v>
      </c>
    </row>
    <row r="6664" spans="1:4" x14ac:dyDescent="0.25">
      <c r="A6664" s="1">
        <v>44302</v>
      </c>
      <c r="B6664" t="s">
        <v>1623</v>
      </c>
      <c r="C6664" t="s">
        <v>4757</v>
      </c>
      <c r="D6664">
        <v>186.95</v>
      </c>
    </row>
    <row r="6665" spans="1:4" x14ac:dyDescent="0.25">
      <c r="A6665" s="1">
        <v>44302</v>
      </c>
      <c r="B6665" t="s">
        <v>71</v>
      </c>
      <c r="C6665" t="s">
        <v>219</v>
      </c>
      <c r="D6665">
        <v>193.98</v>
      </c>
    </row>
    <row r="6666" spans="1:4" x14ac:dyDescent="0.25">
      <c r="A6666" s="1">
        <v>44302</v>
      </c>
      <c r="B6666" t="s">
        <v>2453</v>
      </c>
      <c r="C6666" t="s">
        <v>4475</v>
      </c>
      <c r="D6666">
        <v>600</v>
      </c>
    </row>
    <row r="6667" spans="1:4" x14ac:dyDescent="0.25">
      <c r="A6667" s="1">
        <v>44302</v>
      </c>
      <c r="B6667" t="s">
        <v>73</v>
      </c>
      <c r="C6667" t="s">
        <v>2769</v>
      </c>
      <c r="D6667" s="2">
        <v>1385.54</v>
      </c>
    </row>
    <row r="6668" spans="1:4" x14ac:dyDescent="0.25">
      <c r="A6668" s="1">
        <v>44302</v>
      </c>
      <c r="B6668" t="s">
        <v>4758</v>
      </c>
      <c r="C6668" t="s">
        <v>4759</v>
      </c>
      <c r="D6668">
        <v>220</v>
      </c>
    </row>
    <row r="6669" spans="1:4" x14ac:dyDescent="0.25">
      <c r="A6669" s="1">
        <v>44302</v>
      </c>
      <c r="B6669" t="s">
        <v>1318</v>
      </c>
      <c r="C6669" t="s">
        <v>4760</v>
      </c>
      <c r="D6669">
        <v>168</v>
      </c>
    </row>
    <row r="6670" spans="1:4" x14ac:dyDescent="0.25">
      <c r="A6670" s="1">
        <v>44302</v>
      </c>
      <c r="B6670" t="s">
        <v>4761</v>
      </c>
      <c r="C6670" t="s">
        <v>4762</v>
      </c>
      <c r="D6670">
        <v>90</v>
      </c>
    </row>
    <row r="6671" spans="1:4" x14ac:dyDescent="0.25">
      <c r="A6671" s="1">
        <v>44302</v>
      </c>
      <c r="B6671" t="s">
        <v>4763</v>
      </c>
      <c r="C6671" t="s">
        <v>1818</v>
      </c>
      <c r="D6671">
        <v>750</v>
      </c>
    </row>
    <row r="6672" spans="1:4" x14ac:dyDescent="0.25">
      <c r="A6672" s="1">
        <v>44307</v>
      </c>
      <c r="B6672" t="s">
        <v>902</v>
      </c>
      <c r="C6672" t="s">
        <v>4764</v>
      </c>
      <c r="D6672">
        <v>244.45</v>
      </c>
    </row>
    <row r="6673" spans="1:4" x14ac:dyDescent="0.25">
      <c r="A6673" s="1">
        <v>44307</v>
      </c>
      <c r="B6673" t="s">
        <v>6</v>
      </c>
      <c r="C6673" t="s">
        <v>4765</v>
      </c>
      <c r="D6673" s="2">
        <v>3192</v>
      </c>
    </row>
    <row r="6674" spans="1:4" x14ac:dyDescent="0.25">
      <c r="C6674" t="s">
        <v>4766</v>
      </c>
    </row>
    <row r="6675" spans="1:4" x14ac:dyDescent="0.25">
      <c r="A6675" s="1">
        <v>44307</v>
      </c>
      <c r="B6675" t="s">
        <v>6</v>
      </c>
      <c r="C6675" t="s">
        <v>4765</v>
      </c>
      <c r="D6675">
        <v>140</v>
      </c>
    </row>
    <row r="6676" spans="1:4" x14ac:dyDescent="0.25">
      <c r="C6676" t="s">
        <v>4766</v>
      </c>
    </row>
    <row r="6677" spans="1:4" x14ac:dyDescent="0.25">
      <c r="A6677" s="1">
        <v>44307</v>
      </c>
      <c r="B6677" t="s">
        <v>6</v>
      </c>
      <c r="C6677" t="s">
        <v>4765</v>
      </c>
      <c r="D6677">
        <v>79.92</v>
      </c>
    </row>
    <row r="6678" spans="1:4" x14ac:dyDescent="0.25">
      <c r="C6678" t="s">
        <v>4766</v>
      </c>
    </row>
    <row r="6679" spans="1:4" x14ac:dyDescent="0.25">
      <c r="A6679" s="1">
        <v>44307</v>
      </c>
      <c r="B6679" t="s">
        <v>119</v>
      </c>
      <c r="C6679" t="s">
        <v>183</v>
      </c>
      <c r="D6679">
        <v>53.74</v>
      </c>
    </row>
    <row r="6680" spans="1:4" x14ac:dyDescent="0.25">
      <c r="C6680" t="s">
        <v>2352</v>
      </c>
    </row>
    <row r="6681" spans="1:4" x14ac:dyDescent="0.25">
      <c r="A6681" s="1">
        <v>44307</v>
      </c>
      <c r="B6681" t="s">
        <v>119</v>
      </c>
      <c r="C6681" t="s">
        <v>183</v>
      </c>
      <c r="D6681">
        <v>24.48</v>
      </c>
    </row>
    <row r="6682" spans="1:4" x14ac:dyDescent="0.25">
      <c r="C6682" t="s">
        <v>4767</v>
      </c>
    </row>
    <row r="6683" spans="1:4" x14ac:dyDescent="0.25">
      <c r="A6683" s="1">
        <v>44307</v>
      </c>
      <c r="B6683" t="s">
        <v>119</v>
      </c>
      <c r="C6683" t="s">
        <v>3507</v>
      </c>
      <c r="D6683">
        <v>81.489999999999995</v>
      </c>
    </row>
    <row r="6684" spans="1:4" x14ac:dyDescent="0.25">
      <c r="A6684" s="1">
        <v>44307</v>
      </c>
      <c r="B6684" t="s">
        <v>186</v>
      </c>
      <c r="C6684" t="s">
        <v>4412</v>
      </c>
      <c r="D6684" s="2">
        <v>2000</v>
      </c>
    </row>
    <row r="6685" spans="1:4" x14ac:dyDescent="0.25">
      <c r="C6685" t="s">
        <v>4768</v>
      </c>
    </row>
    <row r="6686" spans="1:4" x14ac:dyDescent="0.25">
      <c r="C6686" t="s">
        <v>4769</v>
      </c>
    </row>
    <row r="6687" spans="1:4" x14ac:dyDescent="0.25">
      <c r="C6687" t="s">
        <v>4770</v>
      </c>
    </row>
    <row r="6688" spans="1:4" x14ac:dyDescent="0.25">
      <c r="A6688" s="1">
        <v>44307</v>
      </c>
      <c r="B6688" t="s">
        <v>123</v>
      </c>
      <c r="C6688" t="s">
        <v>47</v>
      </c>
      <c r="D6688">
        <v>20.89</v>
      </c>
    </row>
    <row r="6689" spans="1:4" x14ac:dyDescent="0.25">
      <c r="A6689" s="1">
        <v>44307</v>
      </c>
      <c r="B6689" t="s">
        <v>123</v>
      </c>
      <c r="C6689" t="s">
        <v>47</v>
      </c>
      <c r="D6689">
        <v>46</v>
      </c>
    </row>
    <row r="6690" spans="1:4" x14ac:dyDescent="0.25">
      <c r="A6690" s="1">
        <v>44307</v>
      </c>
      <c r="B6690" t="s">
        <v>4771</v>
      </c>
      <c r="C6690" t="s">
        <v>4772</v>
      </c>
      <c r="D6690">
        <v>458.4</v>
      </c>
    </row>
    <row r="6691" spans="1:4" x14ac:dyDescent="0.25">
      <c r="A6691" s="1">
        <v>44307</v>
      </c>
      <c r="B6691" t="s">
        <v>2833</v>
      </c>
      <c r="C6691" t="s">
        <v>4773</v>
      </c>
      <c r="D6691">
        <v>42</v>
      </c>
    </row>
    <row r="6692" spans="1:4" x14ac:dyDescent="0.25">
      <c r="C6692" t="s">
        <v>4774</v>
      </c>
    </row>
    <row r="6693" spans="1:4" x14ac:dyDescent="0.25">
      <c r="A6693" s="1">
        <v>44307</v>
      </c>
      <c r="B6693" t="s">
        <v>4775</v>
      </c>
      <c r="C6693" t="s">
        <v>47</v>
      </c>
      <c r="D6693" s="2">
        <v>1151.93</v>
      </c>
    </row>
    <row r="6694" spans="1:4" x14ac:dyDescent="0.25">
      <c r="A6694" s="1">
        <v>44307</v>
      </c>
      <c r="B6694" t="s">
        <v>4776</v>
      </c>
      <c r="C6694" t="s">
        <v>4777</v>
      </c>
      <c r="D6694">
        <v>56.99</v>
      </c>
    </row>
    <row r="6695" spans="1:4" x14ac:dyDescent="0.25">
      <c r="C6695" t="s">
        <v>4778</v>
      </c>
    </row>
    <row r="6696" spans="1:4" x14ac:dyDescent="0.25">
      <c r="A6696" s="1">
        <v>44307</v>
      </c>
      <c r="B6696" t="s">
        <v>4779</v>
      </c>
      <c r="C6696" t="s">
        <v>4780</v>
      </c>
      <c r="D6696" s="2">
        <v>6825</v>
      </c>
    </row>
    <row r="6697" spans="1:4" x14ac:dyDescent="0.25">
      <c r="C6697" t="s">
        <v>4781</v>
      </c>
    </row>
    <row r="6698" spans="1:4" x14ac:dyDescent="0.25">
      <c r="C6698" t="s">
        <v>4782</v>
      </c>
    </row>
    <row r="6699" spans="1:4" x14ac:dyDescent="0.25">
      <c r="C6699" t="s">
        <v>4783</v>
      </c>
    </row>
    <row r="6700" spans="1:4" x14ac:dyDescent="0.25">
      <c r="C6700" t="s">
        <v>4784</v>
      </c>
    </row>
    <row r="6701" spans="1:4" x14ac:dyDescent="0.25">
      <c r="C6701" t="s">
        <v>4785</v>
      </c>
    </row>
    <row r="6702" spans="1:4" x14ac:dyDescent="0.25">
      <c r="A6702" s="1">
        <v>44307</v>
      </c>
      <c r="B6702" t="s">
        <v>4786</v>
      </c>
      <c r="C6702" t="s">
        <v>43</v>
      </c>
      <c r="D6702">
        <v>114.41</v>
      </c>
    </row>
    <row r="6703" spans="1:4" x14ac:dyDescent="0.25">
      <c r="A6703" s="1">
        <v>44307</v>
      </c>
      <c r="B6703" t="s">
        <v>758</v>
      </c>
      <c r="C6703" t="s">
        <v>4787</v>
      </c>
      <c r="D6703">
        <v>486</v>
      </c>
    </row>
    <row r="6704" spans="1:4" x14ac:dyDescent="0.25">
      <c r="A6704" s="1">
        <v>44307</v>
      </c>
      <c r="B6704" t="s">
        <v>758</v>
      </c>
      <c r="C6704" t="s">
        <v>4788</v>
      </c>
      <c r="D6704">
        <v>475</v>
      </c>
    </row>
    <row r="6705" spans="1:4" x14ac:dyDescent="0.25">
      <c r="A6705" s="1">
        <v>44307</v>
      </c>
      <c r="B6705" t="s">
        <v>218</v>
      </c>
      <c r="C6705" t="s">
        <v>322</v>
      </c>
      <c r="D6705">
        <v>264.25</v>
      </c>
    </row>
    <row r="6706" spans="1:4" x14ac:dyDescent="0.25">
      <c r="A6706" s="1">
        <v>44307</v>
      </c>
      <c r="B6706" t="s">
        <v>218</v>
      </c>
      <c r="C6706" t="s">
        <v>322</v>
      </c>
      <c r="D6706">
        <v>98.05</v>
      </c>
    </row>
    <row r="6707" spans="1:4" x14ac:dyDescent="0.25">
      <c r="A6707" s="1">
        <v>44307</v>
      </c>
      <c r="B6707" t="s">
        <v>4296</v>
      </c>
      <c r="C6707" t="s">
        <v>320</v>
      </c>
      <c r="D6707">
        <v>8.49</v>
      </c>
    </row>
    <row r="6708" spans="1:4" x14ac:dyDescent="0.25">
      <c r="C6708" t="e">
        <f>- KPSF GRANT - STAHL</f>
        <v>#NAME?</v>
      </c>
    </row>
    <row r="6709" spans="1:4" x14ac:dyDescent="0.25">
      <c r="A6709" s="1">
        <v>44307</v>
      </c>
      <c r="B6709" t="s">
        <v>1917</v>
      </c>
      <c r="C6709" t="s">
        <v>4789</v>
      </c>
      <c r="D6709">
        <v>951.46</v>
      </c>
    </row>
    <row r="6710" spans="1:4" x14ac:dyDescent="0.25">
      <c r="A6710" s="1">
        <v>44307</v>
      </c>
      <c r="B6710" t="s">
        <v>1917</v>
      </c>
      <c r="C6710" t="s">
        <v>4790</v>
      </c>
      <c r="D6710" s="2">
        <v>1224.81</v>
      </c>
    </row>
    <row r="6711" spans="1:4" x14ac:dyDescent="0.25">
      <c r="A6711" s="1">
        <v>44307</v>
      </c>
      <c r="B6711" t="s">
        <v>223</v>
      </c>
      <c r="C6711" t="s">
        <v>320</v>
      </c>
      <c r="D6711">
        <v>100</v>
      </c>
    </row>
    <row r="6712" spans="1:4" x14ac:dyDescent="0.25">
      <c r="A6712" s="1">
        <v>44307</v>
      </c>
      <c r="B6712" t="s">
        <v>3094</v>
      </c>
      <c r="C6712" t="s">
        <v>4791</v>
      </c>
      <c r="D6712">
        <v>8.5500000000000007</v>
      </c>
    </row>
    <row r="6713" spans="1:4" x14ac:dyDescent="0.25">
      <c r="C6713" t="s">
        <v>4792</v>
      </c>
    </row>
    <row r="6714" spans="1:4" x14ac:dyDescent="0.25">
      <c r="A6714" s="1">
        <v>44307</v>
      </c>
      <c r="B6714" t="s">
        <v>656</v>
      </c>
      <c r="C6714" t="s">
        <v>4793</v>
      </c>
      <c r="D6714">
        <v>364.79</v>
      </c>
    </row>
    <row r="6715" spans="1:4" x14ac:dyDescent="0.25">
      <c r="A6715" s="1">
        <v>44307</v>
      </c>
      <c r="B6715" t="s">
        <v>656</v>
      </c>
      <c r="C6715" t="s">
        <v>4794</v>
      </c>
      <c r="D6715">
        <v>60.76</v>
      </c>
    </row>
    <row r="6716" spans="1:4" x14ac:dyDescent="0.25">
      <c r="A6716" s="1">
        <v>44307</v>
      </c>
      <c r="B6716" t="s">
        <v>56</v>
      </c>
      <c r="C6716" t="s">
        <v>47</v>
      </c>
      <c r="D6716" s="2">
        <v>1222</v>
      </c>
    </row>
    <row r="6717" spans="1:4" x14ac:dyDescent="0.25">
      <c r="A6717" s="1">
        <v>44307</v>
      </c>
      <c r="B6717" t="s">
        <v>4795</v>
      </c>
      <c r="C6717" t="s">
        <v>4796</v>
      </c>
      <c r="D6717">
        <v>774.2</v>
      </c>
    </row>
    <row r="6718" spans="1:4" x14ac:dyDescent="0.25">
      <c r="C6718" t="s">
        <v>4797</v>
      </c>
    </row>
    <row r="6719" spans="1:4" x14ac:dyDescent="0.25">
      <c r="A6719" s="1">
        <v>44307</v>
      </c>
      <c r="B6719" t="s">
        <v>4798</v>
      </c>
      <c r="C6719" t="s">
        <v>3571</v>
      </c>
      <c r="D6719">
        <v>92.63</v>
      </c>
    </row>
    <row r="6720" spans="1:4" x14ac:dyDescent="0.25">
      <c r="A6720" s="1">
        <v>44307</v>
      </c>
      <c r="B6720" t="s">
        <v>4799</v>
      </c>
      <c r="C6720" t="s">
        <v>3571</v>
      </c>
      <c r="D6720">
        <v>129.91</v>
      </c>
    </row>
    <row r="6721" spans="1:4" x14ac:dyDescent="0.25">
      <c r="A6721" s="1">
        <v>44307</v>
      </c>
      <c r="B6721" t="s">
        <v>1149</v>
      </c>
      <c r="C6721" t="s">
        <v>47</v>
      </c>
      <c r="D6721">
        <v>144.1</v>
      </c>
    </row>
    <row r="6722" spans="1:4" x14ac:dyDescent="0.25">
      <c r="A6722" s="1">
        <v>44307</v>
      </c>
      <c r="B6722" t="s">
        <v>1149</v>
      </c>
      <c r="C6722" t="s">
        <v>47</v>
      </c>
      <c r="D6722">
        <v>75.8</v>
      </c>
    </row>
    <row r="6723" spans="1:4" x14ac:dyDescent="0.25">
      <c r="A6723" s="1">
        <v>44307</v>
      </c>
      <c r="B6723" t="s">
        <v>4800</v>
      </c>
      <c r="C6723" t="s">
        <v>4801</v>
      </c>
      <c r="D6723" s="2">
        <v>1800</v>
      </c>
    </row>
    <row r="6724" spans="1:4" x14ac:dyDescent="0.25">
      <c r="A6724" s="1">
        <v>44307</v>
      </c>
      <c r="B6724" t="s">
        <v>3259</v>
      </c>
      <c r="C6724" t="s">
        <v>345</v>
      </c>
      <c r="D6724">
        <v>17.29</v>
      </c>
    </row>
    <row r="6725" spans="1:4" x14ac:dyDescent="0.25">
      <c r="A6725" s="1">
        <v>44307</v>
      </c>
      <c r="B6725" t="s">
        <v>4802</v>
      </c>
      <c r="C6725" t="s">
        <v>4803</v>
      </c>
      <c r="D6725">
        <v>227.38</v>
      </c>
    </row>
    <row r="6726" spans="1:4" x14ac:dyDescent="0.25">
      <c r="A6726" s="1">
        <v>44307</v>
      </c>
      <c r="B6726" t="s">
        <v>4804</v>
      </c>
      <c r="C6726" t="s">
        <v>4805</v>
      </c>
      <c r="D6726" s="2">
        <v>12619</v>
      </c>
    </row>
    <row r="6727" spans="1:4" x14ac:dyDescent="0.25">
      <c r="A6727" s="1">
        <v>44307</v>
      </c>
      <c r="B6727" t="s">
        <v>4806</v>
      </c>
      <c r="C6727" t="s">
        <v>3384</v>
      </c>
      <c r="D6727">
        <v>921.58</v>
      </c>
    </row>
    <row r="6728" spans="1:4" x14ac:dyDescent="0.25">
      <c r="A6728" s="1">
        <v>44307</v>
      </c>
      <c r="B6728" t="s">
        <v>2611</v>
      </c>
      <c r="C6728" t="s">
        <v>4807</v>
      </c>
      <c r="D6728">
        <v>193.91</v>
      </c>
    </row>
    <row r="6729" spans="1:4" x14ac:dyDescent="0.25">
      <c r="C6729" t="s">
        <v>4808</v>
      </c>
    </row>
    <row r="6730" spans="1:4" x14ac:dyDescent="0.25">
      <c r="A6730" s="1">
        <v>44307</v>
      </c>
      <c r="B6730" t="s">
        <v>292</v>
      </c>
      <c r="C6730" t="s">
        <v>4809</v>
      </c>
      <c r="D6730">
        <v>50</v>
      </c>
    </row>
    <row r="6731" spans="1:4" x14ac:dyDescent="0.25">
      <c r="A6731" s="1">
        <v>44307</v>
      </c>
      <c r="B6731" t="s">
        <v>1159</v>
      </c>
      <c r="C6731" t="s">
        <v>4810</v>
      </c>
      <c r="D6731">
        <v>75</v>
      </c>
    </row>
    <row r="6732" spans="1:4" x14ac:dyDescent="0.25">
      <c r="C6732" t="s">
        <v>4811</v>
      </c>
    </row>
    <row r="6733" spans="1:4" x14ac:dyDescent="0.25">
      <c r="C6733" t="s">
        <v>4812</v>
      </c>
    </row>
    <row r="6734" spans="1:4" x14ac:dyDescent="0.25">
      <c r="A6734" s="1">
        <v>44307</v>
      </c>
      <c r="B6734" t="s">
        <v>1007</v>
      </c>
      <c r="C6734" t="s">
        <v>1008</v>
      </c>
      <c r="D6734" s="2">
        <v>6475.72</v>
      </c>
    </row>
    <row r="6735" spans="1:4" x14ac:dyDescent="0.25">
      <c r="A6735" s="1">
        <v>44307</v>
      </c>
      <c r="B6735" t="s">
        <v>254</v>
      </c>
      <c r="C6735" t="s">
        <v>4813</v>
      </c>
      <c r="D6735">
        <v>443.4</v>
      </c>
    </row>
    <row r="6736" spans="1:4" x14ac:dyDescent="0.25">
      <c r="C6736" t="s">
        <v>4814</v>
      </c>
    </row>
    <row r="6737" spans="1:4" x14ac:dyDescent="0.25">
      <c r="A6737" s="1">
        <v>44307</v>
      </c>
      <c r="B6737" t="s">
        <v>254</v>
      </c>
      <c r="C6737" t="s">
        <v>4813</v>
      </c>
      <c r="D6737">
        <v>408.99</v>
      </c>
    </row>
    <row r="6738" spans="1:4" x14ac:dyDescent="0.25">
      <c r="C6738" t="s">
        <v>4814</v>
      </c>
    </row>
    <row r="6739" spans="1:4" x14ac:dyDescent="0.25">
      <c r="A6739" s="1">
        <v>44307</v>
      </c>
      <c r="B6739" t="s">
        <v>4815</v>
      </c>
      <c r="C6739" t="s">
        <v>741</v>
      </c>
      <c r="D6739">
        <v>185</v>
      </c>
    </row>
    <row r="6740" spans="1:4" x14ac:dyDescent="0.25">
      <c r="A6740" s="1">
        <v>44307</v>
      </c>
      <c r="B6740" t="s">
        <v>71</v>
      </c>
      <c r="C6740" t="s">
        <v>517</v>
      </c>
      <c r="D6740">
        <v>214.14</v>
      </c>
    </row>
    <row r="6741" spans="1:4" x14ac:dyDescent="0.25">
      <c r="A6741" s="1">
        <v>44307</v>
      </c>
      <c r="B6741" t="s">
        <v>71</v>
      </c>
      <c r="C6741" t="s">
        <v>107</v>
      </c>
      <c r="D6741">
        <v>334.75</v>
      </c>
    </row>
    <row r="6742" spans="1:4" x14ac:dyDescent="0.25">
      <c r="A6742" s="1">
        <v>44307</v>
      </c>
      <c r="B6742" t="s">
        <v>2118</v>
      </c>
      <c r="C6742" t="s">
        <v>4816</v>
      </c>
      <c r="D6742">
        <v>200</v>
      </c>
    </row>
    <row r="6743" spans="1:4" x14ac:dyDescent="0.25">
      <c r="A6743" s="1">
        <v>44307</v>
      </c>
      <c r="B6743" t="s">
        <v>1025</v>
      </c>
      <c r="C6743" t="s">
        <v>4817</v>
      </c>
      <c r="D6743">
        <v>594</v>
      </c>
    </row>
    <row r="6744" spans="1:4" x14ac:dyDescent="0.25">
      <c r="A6744" s="1">
        <v>44307</v>
      </c>
      <c r="B6744" t="s">
        <v>4818</v>
      </c>
      <c r="C6744" t="s">
        <v>4819</v>
      </c>
      <c r="D6744" s="2">
        <v>1000</v>
      </c>
    </row>
    <row r="6745" spans="1:4" x14ac:dyDescent="0.25">
      <c r="C6745" t="s">
        <v>4820</v>
      </c>
    </row>
    <row r="6746" spans="1:4" x14ac:dyDescent="0.25">
      <c r="C6746" t="s">
        <v>4821</v>
      </c>
    </row>
    <row r="6747" spans="1:4" x14ac:dyDescent="0.25">
      <c r="C6747" t="s">
        <v>4822</v>
      </c>
    </row>
    <row r="6748" spans="1:4" x14ac:dyDescent="0.25">
      <c r="A6748" s="1">
        <v>44307</v>
      </c>
      <c r="B6748" t="s">
        <v>441</v>
      </c>
      <c r="C6748" t="s">
        <v>4823</v>
      </c>
      <c r="D6748" s="2">
        <v>5761</v>
      </c>
    </row>
    <row r="6749" spans="1:4" x14ac:dyDescent="0.25">
      <c r="C6749" t="s">
        <v>4824</v>
      </c>
    </row>
    <row r="6750" spans="1:4" x14ac:dyDescent="0.25">
      <c r="A6750" s="1">
        <v>44307</v>
      </c>
      <c r="B6750" t="s">
        <v>447</v>
      </c>
      <c r="C6750" t="s">
        <v>4825</v>
      </c>
      <c r="D6750" s="2">
        <v>1300</v>
      </c>
    </row>
    <row r="6751" spans="1:4" x14ac:dyDescent="0.25">
      <c r="C6751" t="s">
        <v>4826</v>
      </c>
    </row>
    <row r="6752" spans="1:4" x14ac:dyDescent="0.25">
      <c r="A6752" s="1">
        <v>44307</v>
      </c>
      <c r="B6752" t="s">
        <v>4827</v>
      </c>
      <c r="C6752" t="s">
        <v>4828</v>
      </c>
      <c r="D6752">
        <v>325</v>
      </c>
    </row>
    <row r="6753" spans="1:4" x14ac:dyDescent="0.25">
      <c r="C6753" t="s">
        <v>4829</v>
      </c>
    </row>
    <row r="6754" spans="1:4" x14ac:dyDescent="0.25">
      <c r="C6754" t="s">
        <v>4830</v>
      </c>
    </row>
    <row r="6755" spans="1:4" x14ac:dyDescent="0.25">
      <c r="A6755" s="1">
        <v>44307</v>
      </c>
      <c r="B6755" t="s">
        <v>4831</v>
      </c>
      <c r="C6755" t="s">
        <v>1562</v>
      </c>
      <c r="D6755">
        <v>76.16</v>
      </c>
    </row>
    <row r="6756" spans="1:4" x14ac:dyDescent="0.25">
      <c r="A6756" s="1">
        <v>44307</v>
      </c>
      <c r="B6756" t="s">
        <v>1185</v>
      </c>
      <c r="C6756" t="s">
        <v>4832</v>
      </c>
      <c r="D6756">
        <v>11</v>
      </c>
    </row>
    <row r="6757" spans="1:4" x14ac:dyDescent="0.25">
      <c r="C6757" t="s">
        <v>4833</v>
      </c>
    </row>
    <row r="6758" spans="1:4" x14ac:dyDescent="0.25">
      <c r="A6758" s="1">
        <v>44307</v>
      </c>
      <c r="B6758" t="s">
        <v>1185</v>
      </c>
      <c r="C6758" t="s">
        <v>4834</v>
      </c>
      <c r="D6758">
        <v>69</v>
      </c>
    </row>
    <row r="6759" spans="1:4" x14ac:dyDescent="0.25">
      <c r="A6759" s="1">
        <v>44307</v>
      </c>
      <c r="B6759" t="s">
        <v>267</v>
      </c>
      <c r="C6759" t="s">
        <v>70</v>
      </c>
      <c r="D6759">
        <v>830</v>
      </c>
    </row>
    <row r="6760" spans="1:4" x14ac:dyDescent="0.25">
      <c r="A6760" s="1">
        <v>44307</v>
      </c>
      <c r="B6760" t="s">
        <v>267</v>
      </c>
      <c r="C6760" t="s">
        <v>4835</v>
      </c>
      <c r="D6760">
        <v>76</v>
      </c>
    </row>
    <row r="6761" spans="1:4" x14ac:dyDescent="0.25">
      <c r="A6761" s="1">
        <v>44307</v>
      </c>
      <c r="B6761" t="s">
        <v>4635</v>
      </c>
      <c r="C6761" t="s">
        <v>4836</v>
      </c>
      <c r="D6761" s="2">
        <v>12427.5</v>
      </c>
    </row>
    <row r="6762" spans="1:4" x14ac:dyDescent="0.25">
      <c r="A6762" s="1">
        <v>44307</v>
      </c>
      <c r="B6762" t="s">
        <v>488</v>
      </c>
      <c r="C6762" t="s">
        <v>506</v>
      </c>
      <c r="D6762">
        <v>12.5</v>
      </c>
    </row>
    <row r="6763" spans="1:4" x14ac:dyDescent="0.25">
      <c r="C6763" t="s">
        <v>4753</v>
      </c>
    </row>
    <row r="6764" spans="1:4" x14ac:dyDescent="0.25">
      <c r="A6764" s="1">
        <v>44307</v>
      </c>
      <c r="B6764" t="s">
        <v>507</v>
      </c>
      <c r="C6764" t="s">
        <v>4837</v>
      </c>
      <c r="D6764">
        <v>500</v>
      </c>
    </row>
    <row r="6765" spans="1:4" x14ac:dyDescent="0.25">
      <c r="C6765" t="s">
        <v>4838</v>
      </c>
    </row>
    <row r="6766" spans="1:4" x14ac:dyDescent="0.25">
      <c r="A6766" s="1">
        <v>44302</v>
      </c>
      <c r="B6766" t="s">
        <v>722</v>
      </c>
      <c r="C6766" t="s">
        <v>325</v>
      </c>
      <c r="D6766">
        <v>114.05</v>
      </c>
    </row>
    <row r="6767" spans="1:4" x14ac:dyDescent="0.25">
      <c r="A6767" s="1">
        <v>44302</v>
      </c>
      <c r="B6767" t="s">
        <v>722</v>
      </c>
      <c r="C6767" t="s">
        <v>4839</v>
      </c>
      <c r="D6767">
        <v>86</v>
      </c>
    </row>
    <row r="6768" spans="1:4" x14ac:dyDescent="0.25">
      <c r="C6768" t="s">
        <v>4840</v>
      </c>
    </row>
    <row r="6769" spans="1:4" x14ac:dyDescent="0.25">
      <c r="C6769" t="s">
        <v>4841</v>
      </c>
    </row>
    <row r="6770" spans="1:4" x14ac:dyDescent="0.25">
      <c r="C6770" t="s">
        <v>4842</v>
      </c>
    </row>
    <row r="6771" spans="1:4" x14ac:dyDescent="0.25">
      <c r="A6771" s="1">
        <v>44309</v>
      </c>
      <c r="B6771" t="s">
        <v>585</v>
      </c>
      <c r="C6771" t="s">
        <v>4843</v>
      </c>
      <c r="D6771">
        <v>98</v>
      </c>
    </row>
    <row r="6772" spans="1:4" x14ac:dyDescent="0.25">
      <c r="A6772" s="1">
        <v>44309</v>
      </c>
      <c r="B6772" t="s">
        <v>894</v>
      </c>
      <c r="C6772" t="s">
        <v>4844</v>
      </c>
      <c r="D6772">
        <v>120.83</v>
      </c>
    </row>
    <row r="6773" spans="1:4" x14ac:dyDescent="0.25">
      <c r="C6773" t="s">
        <v>1921</v>
      </c>
    </row>
    <row r="6774" spans="1:4" x14ac:dyDescent="0.25">
      <c r="A6774" s="1">
        <v>44309</v>
      </c>
      <c r="B6774" t="s">
        <v>1410</v>
      </c>
      <c r="C6774" t="s">
        <v>4845</v>
      </c>
      <c r="D6774">
        <v>60</v>
      </c>
    </row>
    <row r="6775" spans="1:4" x14ac:dyDescent="0.25">
      <c r="A6775" s="1">
        <v>44309</v>
      </c>
      <c r="B6775" t="s">
        <v>740</v>
      </c>
      <c r="C6775" t="s">
        <v>741</v>
      </c>
      <c r="D6775" s="2">
        <v>7414.5</v>
      </c>
    </row>
    <row r="6776" spans="1:4" x14ac:dyDescent="0.25">
      <c r="A6776" s="1">
        <v>44309</v>
      </c>
      <c r="B6776" t="s">
        <v>742</v>
      </c>
      <c r="C6776" t="s">
        <v>4846</v>
      </c>
      <c r="D6776">
        <v>589</v>
      </c>
    </row>
    <row r="6777" spans="1:4" x14ac:dyDescent="0.25">
      <c r="A6777" s="1">
        <v>44309</v>
      </c>
      <c r="B6777" t="s">
        <v>125</v>
      </c>
      <c r="C6777" t="s">
        <v>4847</v>
      </c>
      <c r="D6777" s="2">
        <v>4750.67</v>
      </c>
    </row>
    <row r="6778" spans="1:4" x14ac:dyDescent="0.25">
      <c r="C6778" t="s">
        <v>2374</v>
      </c>
    </row>
    <row r="6779" spans="1:4" x14ac:dyDescent="0.25">
      <c r="C6779" t="s">
        <v>2375</v>
      </c>
    </row>
    <row r="6780" spans="1:4" x14ac:dyDescent="0.25">
      <c r="C6780" t="s">
        <v>2376</v>
      </c>
    </row>
    <row r="6781" spans="1:4" x14ac:dyDescent="0.25">
      <c r="C6781" t="s">
        <v>3367</v>
      </c>
    </row>
    <row r="6782" spans="1:4" x14ac:dyDescent="0.25">
      <c r="C6782" t="s">
        <v>2377</v>
      </c>
    </row>
    <row r="6783" spans="1:4" x14ac:dyDescent="0.25">
      <c r="C6783" t="s">
        <v>2378</v>
      </c>
    </row>
    <row r="6784" spans="1:4" x14ac:dyDescent="0.25">
      <c r="C6784" t="s">
        <v>2379</v>
      </c>
    </row>
    <row r="6785" spans="1:4" x14ac:dyDescent="0.25">
      <c r="C6785" t="s">
        <v>2380</v>
      </c>
    </row>
    <row r="6786" spans="1:4" x14ac:dyDescent="0.25">
      <c r="C6786" t="s">
        <v>2381</v>
      </c>
    </row>
    <row r="6787" spans="1:4" x14ac:dyDescent="0.25">
      <c r="C6787" t="s">
        <v>2382</v>
      </c>
    </row>
    <row r="6788" spans="1:4" x14ac:dyDescent="0.25">
      <c r="C6788" t="s">
        <v>2383</v>
      </c>
    </row>
    <row r="6789" spans="1:4" x14ac:dyDescent="0.25">
      <c r="A6789" s="1">
        <v>44309</v>
      </c>
      <c r="B6789" t="s">
        <v>4848</v>
      </c>
      <c r="C6789" t="s">
        <v>280</v>
      </c>
      <c r="D6789">
        <v>59.94</v>
      </c>
    </row>
    <row r="6790" spans="1:4" x14ac:dyDescent="0.25">
      <c r="A6790" s="1">
        <v>44309</v>
      </c>
      <c r="B6790" t="s">
        <v>33</v>
      </c>
      <c r="C6790" t="s">
        <v>1551</v>
      </c>
      <c r="D6790">
        <v>60</v>
      </c>
    </row>
    <row r="6791" spans="1:4" x14ac:dyDescent="0.25">
      <c r="C6791" t="s">
        <v>1552</v>
      </c>
    </row>
    <row r="6792" spans="1:4" x14ac:dyDescent="0.25">
      <c r="A6792" s="1">
        <v>44309</v>
      </c>
      <c r="B6792" t="s">
        <v>1135</v>
      </c>
      <c r="C6792" t="s">
        <v>4849</v>
      </c>
      <c r="D6792">
        <v>240</v>
      </c>
    </row>
    <row r="6793" spans="1:4" x14ac:dyDescent="0.25">
      <c r="A6793" s="1">
        <v>44309</v>
      </c>
      <c r="B6793" t="s">
        <v>2412</v>
      </c>
      <c r="C6793" t="s">
        <v>4850</v>
      </c>
      <c r="D6793">
        <v>220</v>
      </c>
    </row>
    <row r="6794" spans="1:4" x14ac:dyDescent="0.25">
      <c r="A6794" s="1">
        <v>44309</v>
      </c>
      <c r="B6794" t="s">
        <v>223</v>
      </c>
      <c r="C6794" t="s">
        <v>4851</v>
      </c>
      <c r="D6794">
        <v>200</v>
      </c>
    </row>
    <row r="6795" spans="1:4" x14ac:dyDescent="0.25">
      <c r="C6795" t="s">
        <v>4852</v>
      </c>
    </row>
    <row r="6796" spans="1:4" x14ac:dyDescent="0.25">
      <c r="A6796" s="1">
        <v>44309</v>
      </c>
      <c r="B6796" t="s">
        <v>4853</v>
      </c>
      <c r="C6796" t="s">
        <v>2489</v>
      </c>
      <c r="D6796">
        <v>84.55</v>
      </c>
    </row>
    <row r="6797" spans="1:4" x14ac:dyDescent="0.25">
      <c r="A6797" s="1">
        <v>44309</v>
      </c>
      <c r="B6797" t="s">
        <v>1138</v>
      </c>
      <c r="C6797" t="s">
        <v>4854</v>
      </c>
      <c r="D6797">
        <v>967.5</v>
      </c>
    </row>
    <row r="6798" spans="1:4" x14ac:dyDescent="0.25">
      <c r="C6798" t="s">
        <v>4855</v>
      </c>
    </row>
    <row r="6799" spans="1:4" x14ac:dyDescent="0.25">
      <c r="C6799" s="1">
        <v>44301</v>
      </c>
    </row>
    <row r="6800" spans="1:4" x14ac:dyDescent="0.25">
      <c r="A6800" s="1">
        <v>44309</v>
      </c>
      <c r="B6800" t="s">
        <v>4806</v>
      </c>
      <c r="C6800" t="s">
        <v>3384</v>
      </c>
      <c r="D6800">
        <v>877.8</v>
      </c>
    </row>
    <row r="6801" spans="1:4" x14ac:dyDescent="0.25">
      <c r="A6801" s="1">
        <v>44309</v>
      </c>
      <c r="B6801" t="s">
        <v>4032</v>
      </c>
      <c r="C6801" t="s">
        <v>4856</v>
      </c>
      <c r="D6801">
        <v>54.95</v>
      </c>
    </row>
    <row r="6802" spans="1:4" x14ac:dyDescent="0.25">
      <c r="C6802" t="s">
        <v>4857</v>
      </c>
    </row>
    <row r="6803" spans="1:4" x14ac:dyDescent="0.25">
      <c r="A6803" s="1">
        <v>44309</v>
      </c>
      <c r="B6803" t="s">
        <v>2125</v>
      </c>
      <c r="C6803" t="s">
        <v>345</v>
      </c>
      <c r="D6803">
        <v>140</v>
      </c>
    </row>
    <row r="6804" spans="1:4" x14ac:dyDescent="0.25">
      <c r="A6804" s="1">
        <v>44309</v>
      </c>
      <c r="B6804" t="s">
        <v>4858</v>
      </c>
      <c r="C6804" t="s">
        <v>1954</v>
      </c>
      <c r="D6804">
        <v>480</v>
      </c>
    </row>
    <row r="6805" spans="1:4" x14ac:dyDescent="0.25">
      <c r="A6805" s="1">
        <v>44309</v>
      </c>
      <c r="B6805" t="s">
        <v>577</v>
      </c>
      <c r="C6805" t="s">
        <v>4859</v>
      </c>
      <c r="D6805" s="2">
        <v>4010</v>
      </c>
    </row>
    <row r="6806" spans="1:4" x14ac:dyDescent="0.25">
      <c r="A6806" s="1">
        <v>44309</v>
      </c>
      <c r="B6806" t="s">
        <v>4860</v>
      </c>
      <c r="C6806" t="s">
        <v>4861</v>
      </c>
      <c r="D6806">
        <v>220</v>
      </c>
    </row>
    <row r="6807" spans="1:4" x14ac:dyDescent="0.25">
      <c r="C6807" s="1">
        <v>44303</v>
      </c>
    </row>
    <row r="6808" spans="1:4" x14ac:dyDescent="0.25">
      <c r="A6808" s="1">
        <v>44309</v>
      </c>
      <c r="B6808" t="s">
        <v>1323</v>
      </c>
      <c r="C6808" t="s">
        <v>2093</v>
      </c>
      <c r="D6808">
        <v>300</v>
      </c>
    </row>
    <row r="6809" spans="1:4" x14ac:dyDescent="0.25">
      <c r="A6809" s="1">
        <v>44314</v>
      </c>
      <c r="B6809" t="s">
        <v>117</v>
      </c>
      <c r="C6809" t="s">
        <v>338</v>
      </c>
      <c r="D6809">
        <v>53</v>
      </c>
    </row>
    <row r="6810" spans="1:4" x14ac:dyDescent="0.25">
      <c r="A6810" s="1">
        <v>44314</v>
      </c>
      <c r="B6810" t="s">
        <v>117</v>
      </c>
      <c r="C6810" t="s">
        <v>4862</v>
      </c>
      <c r="D6810">
        <v>230</v>
      </c>
    </row>
    <row r="6811" spans="1:4" x14ac:dyDescent="0.25">
      <c r="A6811" s="1">
        <v>44314</v>
      </c>
      <c r="B6811" t="s">
        <v>528</v>
      </c>
      <c r="C6811" t="s">
        <v>70</v>
      </c>
      <c r="D6811" s="2">
        <v>7428</v>
      </c>
    </row>
    <row r="6812" spans="1:4" x14ac:dyDescent="0.25">
      <c r="A6812" s="1">
        <v>44314</v>
      </c>
      <c r="B6812" t="s">
        <v>197</v>
      </c>
      <c r="C6812" t="s">
        <v>1703</v>
      </c>
      <c r="D6812">
        <v>37.5</v>
      </c>
    </row>
    <row r="6813" spans="1:4" x14ac:dyDescent="0.25">
      <c r="A6813" s="1">
        <v>44314</v>
      </c>
      <c r="B6813" t="s">
        <v>197</v>
      </c>
      <c r="C6813" t="s">
        <v>919</v>
      </c>
      <c r="D6813">
        <v>15</v>
      </c>
    </row>
    <row r="6814" spans="1:4" x14ac:dyDescent="0.25">
      <c r="A6814" s="1">
        <v>44314</v>
      </c>
      <c r="B6814" t="s">
        <v>4863</v>
      </c>
      <c r="C6814" t="s">
        <v>4864</v>
      </c>
      <c r="D6814">
        <v>150</v>
      </c>
    </row>
    <row r="6815" spans="1:4" x14ac:dyDescent="0.25">
      <c r="C6815" t="s">
        <v>4865</v>
      </c>
    </row>
    <row r="6816" spans="1:4" x14ac:dyDescent="0.25">
      <c r="A6816" s="1">
        <v>44314</v>
      </c>
      <c r="B6816" t="s">
        <v>2947</v>
      </c>
      <c r="C6816" t="s">
        <v>2948</v>
      </c>
      <c r="D6816">
        <v>400</v>
      </c>
    </row>
    <row r="6817" spans="1:4" x14ac:dyDescent="0.25">
      <c r="A6817" s="1">
        <v>44314</v>
      </c>
      <c r="B6817" t="s">
        <v>531</v>
      </c>
      <c r="C6817" t="s">
        <v>2370</v>
      </c>
      <c r="D6817" s="2">
        <v>118720.47</v>
      </c>
    </row>
    <row r="6818" spans="1:4" x14ac:dyDescent="0.25">
      <c r="C6818" t="s">
        <v>4866</v>
      </c>
    </row>
    <row r="6819" spans="1:4" x14ac:dyDescent="0.25">
      <c r="A6819" s="1">
        <v>44314</v>
      </c>
      <c r="B6819" t="s">
        <v>21</v>
      </c>
      <c r="C6819" t="s">
        <v>4867</v>
      </c>
      <c r="D6819">
        <v>345</v>
      </c>
    </row>
    <row r="6820" spans="1:4" x14ac:dyDescent="0.25">
      <c r="A6820" s="1">
        <v>44314</v>
      </c>
      <c r="B6820" t="s">
        <v>2833</v>
      </c>
      <c r="C6820" t="s">
        <v>4868</v>
      </c>
      <c r="D6820">
        <v>270</v>
      </c>
    </row>
    <row r="6821" spans="1:4" x14ac:dyDescent="0.25">
      <c r="A6821" s="1">
        <v>44314</v>
      </c>
      <c r="B6821" t="s">
        <v>33</v>
      </c>
      <c r="C6821" t="s">
        <v>4647</v>
      </c>
      <c r="D6821" s="2">
        <v>1100</v>
      </c>
    </row>
    <row r="6822" spans="1:4" x14ac:dyDescent="0.25">
      <c r="C6822" t="s">
        <v>4869</v>
      </c>
    </row>
    <row r="6823" spans="1:4" x14ac:dyDescent="0.25">
      <c r="C6823" t="s">
        <v>4870</v>
      </c>
    </row>
    <row r="6824" spans="1:4" x14ac:dyDescent="0.25">
      <c r="A6824" s="1">
        <v>44314</v>
      </c>
      <c r="B6824" t="s">
        <v>3664</v>
      </c>
      <c r="C6824" t="s">
        <v>4871</v>
      </c>
      <c r="D6824">
        <v>300</v>
      </c>
    </row>
    <row r="6825" spans="1:4" x14ac:dyDescent="0.25">
      <c r="C6825" t="s">
        <v>4872</v>
      </c>
    </row>
    <row r="6826" spans="1:4" x14ac:dyDescent="0.25">
      <c r="A6826" s="1">
        <v>44314</v>
      </c>
      <c r="B6826" t="s">
        <v>3671</v>
      </c>
      <c r="C6826" t="s">
        <v>280</v>
      </c>
      <c r="D6826">
        <v>105.39</v>
      </c>
    </row>
    <row r="6827" spans="1:4" x14ac:dyDescent="0.25">
      <c r="A6827" s="1">
        <v>44314</v>
      </c>
      <c r="B6827" t="s">
        <v>4873</v>
      </c>
      <c r="C6827" t="s">
        <v>4874</v>
      </c>
      <c r="D6827" s="2">
        <v>1687.5</v>
      </c>
    </row>
    <row r="6828" spans="1:4" x14ac:dyDescent="0.25">
      <c r="A6828" s="1">
        <v>44314</v>
      </c>
      <c r="B6828" t="s">
        <v>1756</v>
      </c>
      <c r="C6828" t="s">
        <v>4875</v>
      </c>
      <c r="D6828">
        <v>420</v>
      </c>
    </row>
    <row r="6829" spans="1:4" x14ac:dyDescent="0.25">
      <c r="A6829" s="1">
        <v>44314</v>
      </c>
      <c r="B6829" t="s">
        <v>223</v>
      </c>
      <c r="C6829" t="s">
        <v>4876</v>
      </c>
      <c r="D6829">
        <v>390</v>
      </c>
    </row>
    <row r="6830" spans="1:4" x14ac:dyDescent="0.25">
      <c r="A6830" s="1">
        <v>44314</v>
      </c>
      <c r="B6830" t="s">
        <v>223</v>
      </c>
      <c r="C6830" t="s">
        <v>1245</v>
      </c>
      <c r="D6830">
        <v>200</v>
      </c>
    </row>
    <row r="6831" spans="1:4" x14ac:dyDescent="0.25">
      <c r="A6831" s="1">
        <v>44314</v>
      </c>
      <c r="B6831" t="s">
        <v>4651</v>
      </c>
      <c r="C6831" t="s">
        <v>47</v>
      </c>
      <c r="D6831">
        <v>280.92</v>
      </c>
    </row>
    <row r="6832" spans="1:4" x14ac:dyDescent="0.25">
      <c r="A6832" s="1">
        <v>44314</v>
      </c>
      <c r="B6832" t="s">
        <v>4877</v>
      </c>
      <c r="C6832" t="s">
        <v>4878</v>
      </c>
      <c r="D6832">
        <v>297</v>
      </c>
    </row>
    <row r="6833" spans="1:4" x14ac:dyDescent="0.25">
      <c r="A6833" s="1">
        <v>44314</v>
      </c>
      <c r="B6833" t="s">
        <v>56</v>
      </c>
      <c r="C6833" t="s">
        <v>47</v>
      </c>
      <c r="D6833" s="2">
        <v>1990</v>
      </c>
    </row>
    <row r="6834" spans="1:4" x14ac:dyDescent="0.25">
      <c r="A6834" s="1">
        <v>44314</v>
      </c>
      <c r="B6834" t="s">
        <v>1155</v>
      </c>
      <c r="C6834" t="s">
        <v>2501</v>
      </c>
      <c r="D6834">
        <v>171</v>
      </c>
    </row>
    <row r="6835" spans="1:4" x14ac:dyDescent="0.25">
      <c r="A6835" s="1">
        <v>44314</v>
      </c>
      <c r="B6835" t="s">
        <v>997</v>
      </c>
      <c r="C6835" t="s">
        <v>4879</v>
      </c>
      <c r="D6835">
        <v>376</v>
      </c>
    </row>
    <row r="6836" spans="1:4" x14ac:dyDescent="0.25">
      <c r="A6836" s="1">
        <v>44314</v>
      </c>
      <c r="B6836" t="s">
        <v>3111</v>
      </c>
      <c r="C6836" t="s">
        <v>4880</v>
      </c>
      <c r="D6836">
        <v>150</v>
      </c>
    </row>
    <row r="6837" spans="1:4" x14ac:dyDescent="0.25">
      <c r="A6837" s="1">
        <v>44314</v>
      </c>
      <c r="B6837" t="s">
        <v>3111</v>
      </c>
      <c r="C6837" t="s">
        <v>4881</v>
      </c>
      <c r="D6837">
        <v>200</v>
      </c>
    </row>
    <row r="6838" spans="1:4" x14ac:dyDescent="0.25">
      <c r="C6838" t="s">
        <v>4882</v>
      </c>
    </row>
    <row r="6839" spans="1:4" x14ac:dyDescent="0.25">
      <c r="A6839" s="1">
        <v>44314</v>
      </c>
      <c r="B6839" t="s">
        <v>3111</v>
      </c>
      <c r="C6839" t="s">
        <v>2033</v>
      </c>
      <c r="D6839">
        <v>150</v>
      </c>
    </row>
    <row r="6840" spans="1:4" x14ac:dyDescent="0.25">
      <c r="A6840" s="1">
        <v>44314</v>
      </c>
      <c r="B6840" t="s">
        <v>4883</v>
      </c>
      <c r="C6840" t="s">
        <v>4884</v>
      </c>
      <c r="D6840">
        <v>150</v>
      </c>
    </row>
    <row r="6841" spans="1:4" x14ac:dyDescent="0.25">
      <c r="C6841" t="s">
        <v>4885</v>
      </c>
    </row>
    <row r="6842" spans="1:4" x14ac:dyDescent="0.25">
      <c r="A6842" s="1">
        <v>44314</v>
      </c>
      <c r="B6842" t="s">
        <v>254</v>
      </c>
      <c r="C6842" t="s">
        <v>219</v>
      </c>
      <c r="D6842">
        <v>54.59</v>
      </c>
    </row>
    <row r="6843" spans="1:4" x14ac:dyDescent="0.25">
      <c r="A6843" s="1">
        <v>44314</v>
      </c>
      <c r="B6843" t="s">
        <v>254</v>
      </c>
      <c r="C6843" t="s">
        <v>219</v>
      </c>
      <c r="D6843">
        <v>63.98</v>
      </c>
    </row>
    <row r="6844" spans="1:4" x14ac:dyDescent="0.25">
      <c r="A6844" s="1">
        <v>44314</v>
      </c>
      <c r="B6844" t="s">
        <v>254</v>
      </c>
      <c r="C6844" t="s">
        <v>219</v>
      </c>
      <c r="D6844">
        <v>167.9</v>
      </c>
    </row>
    <row r="6845" spans="1:4" x14ac:dyDescent="0.25">
      <c r="A6845" s="1">
        <v>44314</v>
      </c>
      <c r="B6845" t="s">
        <v>254</v>
      </c>
      <c r="C6845" t="s">
        <v>219</v>
      </c>
      <c r="D6845">
        <v>120.28</v>
      </c>
    </row>
    <row r="6846" spans="1:4" x14ac:dyDescent="0.25">
      <c r="A6846" s="1">
        <v>44314</v>
      </c>
      <c r="B6846" t="s">
        <v>254</v>
      </c>
      <c r="C6846" t="s">
        <v>219</v>
      </c>
      <c r="D6846">
        <v>434.74</v>
      </c>
    </row>
    <row r="6847" spans="1:4" x14ac:dyDescent="0.25">
      <c r="A6847" s="1">
        <v>44314</v>
      </c>
      <c r="B6847" t="s">
        <v>2114</v>
      </c>
      <c r="C6847" t="s">
        <v>280</v>
      </c>
      <c r="D6847">
        <v>59.96</v>
      </c>
    </row>
    <row r="6848" spans="1:4" x14ac:dyDescent="0.25">
      <c r="A6848" s="1">
        <v>44314</v>
      </c>
      <c r="B6848" t="s">
        <v>4886</v>
      </c>
      <c r="C6848" t="s">
        <v>4887</v>
      </c>
      <c r="D6848">
        <v>412.5</v>
      </c>
    </row>
    <row r="6849" spans="1:4" x14ac:dyDescent="0.25">
      <c r="C6849" t="s">
        <v>4888</v>
      </c>
    </row>
    <row r="6850" spans="1:4" x14ac:dyDescent="0.25">
      <c r="C6850" t="s">
        <v>4889</v>
      </c>
    </row>
    <row r="6851" spans="1:4" x14ac:dyDescent="0.25">
      <c r="C6851" t="s">
        <v>4890</v>
      </c>
    </row>
    <row r="6852" spans="1:4" x14ac:dyDescent="0.25">
      <c r="C6852" t="s">
        <v>4891</v>
      </c>
    </row>
    <row r="6853" spans="1:4" x14ac:dyDescent="0.25">
      <c r="A6853" s="1">
        <v>44314</v>
      </c>
      <c r="B6853" t="s">
        <v>4621</v>
      </c>
      <c r="C6853" t="s">
        <v>87</v>
      </c>
      <c r="D6853">
        <v>495</v>
      </c>
    </row>
    <row r="6854" spans="1:4" x14ac:dyDescent="0.25">
      <c r="A6854" s="1">
        <v>44314</v>
      </c>
      <c r="B6854" t="s">
        <v>805</v>
      </c>
      <c r="C6854" t="s">
        <v>4892</v>
      </c>
      <c r="D6854">
        <v>169</v>
      </c>
    </row>
    <row r="6855" spans="1:4" x14ac:dyDescent="0.25">
      <c r="A6855" s="1">
        <v>44314</v>
      </c>
      <c r="B6855" t="s">
        <v>77</v>
      </c>
      <c r="C6855" t="s">
        <v>4893</v>
      </c>
      <c r="D6855">
        <v>130</v>
      </c>
    </row>
    <row r="6856" spans="1:4" x14ac:dyDescent="0.25">
      <c r="C6856" t="s">
        <v>4894</v>
      </c>
    </row>
    <row r="6857" spans="1:4" x14ac:dyDescent="0.25">
      <c r="A6857" s="1">
        <v>44314</v>
      </c>
      <c r="B6857" t="s">
        <v>77</v>
      </c>
      <c r="C6857" t="s">
        <v>4893</v>
      </c>
      <c r="D6857">
        <v>40</v>
      </c>
    </row>
    <row r="6858" spans="1:4" x14ac:dyDescent="0.25">
      <c r="C6858" t="s">
        <v>4894</v>
      </c>
    </row>
    <row r="6859" spans="1:4" x14ac:dyDescent="0.25">
      <c r="A6859" s="1">
        <v>44314</v>
      </c>
      <c r="B6859" t="s">
        <v>4895</v>
      </c>
      <c r="C6859" t="s">
        <v>4896</v>
      </c>
      <c r="D6859" s="2">
        <v>2776.1</v>
      </c>
    </row>
    <row r="6860" spans="1:4" x14ac:dyDescent="0.25">
      <c r="A6860" s="1">
        <v>44314</v>
      </c>
      <c r="B6860" t="s">
        <v>719</v>
      </c>
      <c r="C6860" t="s">
        <v>325</v>
      </c>
      <c r="D6860" s="2">
        <v>3150</v>
      </c>
    </row>
    <row r="6861" spans="1:4" x14ac:dyDescent="0.25">
      <c r="A6861" s="1">
        <v>44314</v>
      </c>
      <c r="B6861" t="s">
        <v>1986</v>
      </c>
      <c r="C6861" t="s">
        <v>320</v>
      </c>
      <c r="D6861">
        <v>127.64</v>
      </c>
    </row>
    <row r="6862" spans="1:4" x14ac:dyDescent="0.25">
      <c r="A6862" s="1">
        <v>44314</v>
      </c>
      <c r="B6862" t="s">
        <v>452</v>
      </c>
      <c r="C6862" t="s">
        <v>4897</v>
      </c>
      <c r="D6862">
        <v>27.94</v>
      </c>
    </row>
    <row r="6863" spans="1:4" x14ac:dyDescent="0.25">
      <c r="A6863" s="1">
        <v>44314</v>
      </c>
      <c r="B6863" t="s">
        <v>452</v>
      </c>
      <c r="C6863" t="s">
        <v>2639</v>
      </c>
      <c r="D6863">
        <v>26.74</v>
      </c>
    </row>
    <row r="6864" spans="1:4" x14ac:dyDescent="0.25">
      <c r="A6864" s="1">
        <v>44314</v>
      </c>
      <c r="B6864" t="s">
        <v>452</v>
      </c>
      <c r="C6864" t="s">
        <v>4898</v>
      </c>
      <c r="D6864">
        <v>32.74</v>
      </c>
    </row>
    <row r="6865" spans="1:4" x14ac:dyDescent="0.25">
      <c r="A6865" s="1">
        <v>44314</v>
      </c>
      <c r="B6865" t="s">
        <v>1185</v>
      </c>
      <c r="C6865" t="s">
        <v>4060</v>
      </c>
      <c r="D6865">
        <v>127</v>
      </c>
    </row>
    <row r="6866" spans="1:4" x14ac:dyDescent="0.25">
      <c r="C6866" t="s">
        <v>4899</v>
      </c>
    </row>
    <row r="6867" spans="1:4" x14ac:dyDescent="0.25">
      <c r="A6867" s="1">
        <v>44314</v>
      </c>
      <c r="B6867" t="s">
        <v>4900</v>
      </c>
      <c r="C6867" t="s">
        <v>4901</v>
      </c>
      <c r="D6867">
        <v>100</v>
      </c>
    </row>
    <row r="6868" spans="1:4" x14ac:dyDescent="0.25">
      <c r="C6868" t="s">
        <v>4902</v>
      </c>
    </row>
    <row r="6869" spans="1:4" x14ac:dyDescent="0.25">
      <c r="C6869" t="s">
        <v>4903</v>
      </c>
    </row>
    <row r="6870" spans="1:4" x14ac:dyDescent="0.25">
      <c r="A6870" s="1">
        <v>44314</v>
      </c>
      <c r="B6870" t="s">
        <v>4900</v>
      </c>
      <c r="C6870" t="s">
        <v>4901</v>
      </c>
      <c r="D6870">
        <v>100</v>
      </c>
    </row>
    <row r="6871" spans="1:4" x14ac:dyDescent="0.25">
      <c r="C6871" t="s">
        <v>4902</v>
      </c>
    </row>
    <row r="6872" spans="1:4" x14ac:dyDescent="0.25">
      <c r="C6872" t="s">
        <v>4903</v>
      </c>
    </row>
    <row r="6873" spans="1:4" x14ac:dyDescent="0.25">
      <c r="A6873" s="1">
        <v>44314</v>
      </c>
      <c r="B6873" t="s">
        <v>275</v>
      </c>
      <c r="C6873" t="s">
        <v>47</v>
      </c>
      <c r="D6873">
        <v>399.93</v>
      </c>
    </row>
    <row r="6874" spans="1:4" x14ac:dyDescent="0.25">
      <c r="A6874" s="1">
        <v>44314</v>
      </c>
      <c r="B6874" t="s">
        <v>102</v>
      </c>
      <c r="C6874" t="s">
        <v>2145</v>
      </c>
      <c r="D6874" s="2">
        <v>2360</v>
      </c>
    </row>
    <row r="6875" spans="1:4" x14ac:dyDescent="0.25">
      <c r="C6875" t="s">
        <v>4904</v>
      </c>
    </row>
    <row r="6876" spans="1:4" x14ac:dyDescent="0.25">
      <c r="C6876" s="1">
        <v>44309</v>
      </c>
    </row>
    <row r="6877" spans="1:4" x14ac:dyDescent="0.25">
      <c r="A6877" s="1">
        <v>44314</v>
      </c>
      <c r="B6877" t="s">
        <v>102</v>
      </c>
      <c r="C6877" t="s">
        <v>4905</v>
      </c>
      <c r="D6877">
        <v>170</v>
      </c>
    </row>
    <row r="6878" spans="1:4" x14ac:dyDescent="0.25">
      <c r="C6878" t="s">
        <v>4906</v>
      </c>
    </row>
    <row r="6879" spans="1:4" x14ac:dyDescent="0.25">
      <c r="C6879">
        <v>2021</v>
      </c>
    </row>
    <row r="6880" spans="1:4" x14ac:dyDescent="0.25">
      <c r="A6880" s="1">
        <v>44314</v>
      </c>
      <c r="B6880" t="s">
        <v>1318</v>
      </c>
      <c r="C6880" t="s">
        <v>4907</v>
      </c>
      <c r="D6880">
        <v>390</v>
      </c>
    </row>
    <row r="6881" spans="1:4" x14ac:dyDescent="0.25">
      <c r="C6881" t="s">
        <v>4908</v>
      </c>
    </row>
    <row r="6882" spans="1:4" x14ac:dyDescent="0.25">
      <c r="A6882" s="1">
        <v>44314</v>
      </c>
      <c r="B6882" t="s">
        <v>4635</v>
      </c>
      <c r="C6882" t="s">
        <v>70</v>
      </c>
      <c r="D6882" s="2">
        <v>3100</v>
      </c>
    </row>
    <row r="6883" spans="1:4" x14ac:dyDescent="0.25">
      <c r="A6883" s="1">
        <v>44314</v>
      </c>
      <c r="B6883" t="s">
        <v>2650</v>
      </c>
      <c r="C6883" t="s">
        <v>4909</v>
      </c>
      <c r="D6883" s="2">
        <v>1339.47</v>
      </c>
    </row>
    <row r="6884" spans="1:4" x14ac:dyDescent="0.25">
      <c r="A6884" s="1">
        <v>44314</v>
      </c>
      <c r="B6884" t="s">
        <v>1851</v>
      </c>
      <c r="C6884" t="s">
        <v>320</v>
      </c>
      <c r="D6884">
        <v>61.94</v>
      </c>
    </row>
    <row r="6885" spans="1:4" x14ac:dyDescent="0.25">
      <c r="C6885" t="e">
        <f>- MUSIC</f>
        <v>#NAME?</v>
      </c>
    </row>
    <row r="6886" spans="1:4" x14ac:dyDescent="0.25">
      <c r="A6886" s="1">
        <v>44314</v>
      </c>
      <c r="B6886" t="s">
        <v>1851</v>
      </c>
      <c r="C6886" t="s">
        <v>4910</v>
      </c>
      <c r="D6886">
        <v>547.42999999999995</v>
      </c>
    </row>
    <row r="6887" spans="1:4" x14ac:dyDescent="0.25">
      <c r="A6887" s="1">
        <v>44314</v>
      </c>
      <c r="B6887" t="s">
        <v>176</v>
      </c>
      <c r="C6887" t="s">
        <v>47</v>
      </c>
      <c r="D6887" s="2">
        <v>1080</v>
      </c>
    </row>
    <row r="6888" spans="1:4" x14ac:dyDescent="0.25">
      <c r="A6888" s="1">
        <v>44302</v>
      </c>
      <c r="B6888" t="s">
        <v>1476</v>
      </c>
      <c r="C6888" t="s">
        <v>1445</v>
      </c>
      <c r="D6888">
        <v>71.25</v>
      </c>
    </row>
    <row r="6889" spans="1:4" x14ac:dyDescent="0.25">
      <c r="A6889" s="1">
        <v>44302</v>
      </c>
      <c r="B6889" t="s">
        <v>1476</v>
      </c>
      <c r="C6889" t="s">
        <v>4911</v>
      </c>
      <c r="D6889">
        <v>706.19</v>
      </c>
    </row>
    <row r="6890" spans="1:4" x14ac:dyDescent="0.25">
      <c r="C6890" t="s">
        <v>4912</v>
      </c>
    </row>
    <row r="6891" spans="1:4" x14ac:dyDescent="0.25">
      <c r="C6891" t="s">
        <v>4913</v>
      </c>
    </row>
    <row r="6892" spans="1:4" x14ac:dyDescent="0.25">
      <c r="C6892" t="s">
        <v>4914</v>
      </c>
    </row>
    <row r="6893" spans="1:4" x14ac:dyDescent="0.25">
      <c r="C6893" t="s">
        <v>4915</v>
      </c>
    </row>
    <row r="6894" spans="1:4" x14ac:dyDescent="0.25">
      <c r="A6894" s="1">
        <v>44302</v>
      </c>
      <c r="B6894" t="s">
        <v>316</v>
      </c>
      <c r="C6894" t="s">
        <v>4916</v>
      </c>
      <c r="D6894">
        <v>131.29</v>
      </c>
    </row>
    <row r="6895" spans="1:4" x14ac:dyDescent="0.25">
      <c r="C6895">
        <v>455369579876</v>
      </c>
    </row>
    <row r="6896" spans="1:4" x14ac:dyDescent="0.25">
      <c r="A6896" s="1">
        <v>44302</v>
      </c>
      <c r="B6896" t="s">
        <v>316</v>
      </c>
      <c r="C6896" t="s">
        <v>219</v>
      </c>
      <c r="D6896">
        <v>229.46</v>
      </c>
    </row>
    <row r="6897" spans="1:4" x14ac:dyDescent="0.25">
      <c r="A6897" s="1">
        <v>44302</v>
      </c>
      <c r="B6897" t="s">
        <v>316</v>
      </c>
      <c r="C6897" t="s">
        <v>320</v>
      </c>
      <c r="D6897">
        <v>109.2</v>
      </c>
    </row>
    <row r="6898" spans="1:4" x14ac:dyDescent="0.25">
      <c r="C6898" t="e">
        <f>- KPSF GRANT - STAHL</f>
        <v>#NAME?</v>
      </c>
    </row>
    <row r="6899" spans="1:4" x14ac:dyDescent="0.25">
      <c r="C6899" t="s">
        <v>4917</v>
      </c>
    </row>
    <row r="6900" spans="1:4" x14ac:dyDescent="0.25">
      <c r="A6900" s="1">
        <v>44302</v>
      </c>
      <c r="B6900" t="s">
        <v>316</v>
      </c>
      <c r="C6900" t="s">
        <v>4918</v>
      </c>
      <c r="D6900">
        <v>177.25</v>
      </c>
    </row>
    <row r="6901" spans="1:4" x14ac:dyDescent="0.25">
      <c r="C6901" t="s">
        <v>4919</v>
      </c>
    </row>
    <row r="6902" spans="1:4" x14ac:dyDescent="0.25">
      <c r="A6902" s="1">
        <v>44302</v>
      </c>
      <c r="B6902" t="s">
        <v>316</v>
      </c>
      <c r="C6902" t="s">
        <v>4920</v>
      </c>
      <c r="D6902">
        <v>376.98</v>
      </c>
    </row>
    <row r="6903" spans="1:4" x14ac:dyDescent="0.25">
      <c r="C6903">
        <v>548976795843</v>
      </c>
    </row>
    <row r="6904" spans="1:4" x14ac:dyDescent="0.25">
      <c r="A6904" s="1">
        <v>44302</v>
      </c>
      <c r="B6904" t="s">
        <v>316</v>
      </c>
      <c r="C6904" t="s">
        <v>4921</v>
      </c>
      <c r="D6904">
        <v>198.93</v>
      </c>
    </row>
    <row r="6905" spans="1:4" x14ac:dyDescent="0.25">
      <c r="C6905" t="s">
        <v>4922</v>
      </c>
    </row>
    <row r="6906" spans="1:4" x14ac:dyDescent="0.25">
      <c r="A6906" s="1">
        <v>44302</v>
      </c>
      <c r="B6906" t="s">
        <v>316</v>
      </c>
      <c r="C6906" t="s">
        <v>4923</v>
      </c>
      <c r="D6906">
        <v>199.46</v>
      </c>
    </row>
    <row r="6907" spans="1:4" x14ac:dyDescent="0.25">
      <c r="C6907" t="s">
        <v>4924</v>
      </c>
    </row>
    <row r="6908" spans="1:4" x14ac:dyDescent="0.25">
      <c r="A6908" s="1">
        <v>44302</v>
      </c>
      <c r="B6908" t="s">
        <v>316</v>
      </c>
      <c r="C6908" t="s">
        <v>4925</v>
      </c>
      <c r="D6908">
        <v>178.68</v>
      </c>
    </row>
    <row r="6909" spans="1:4" x14ac:dyDescent="0.25">
      <c r="C6909" t="s">
        <v>4926</v>
      </c>
    </row>
    <row r="6910" spans="1:4" x14ac:dyDescent="0.25">
      <c r="C6910">
        <v>466754484436</v>
      </c>
    </row>
    <row r="6911" spans="1:4" x14ac:dyDescent="0.25">
      <c r="A6911" s="1">
        <v>44302</v>
      </c>
      <c r="B6911" t="s">
        <v>316</v>
      </c>
      <c r="C6911" t="s">
        <v>4927</v>
      </c>
      <c r="D6911">
        <v>338.25</v>
      </c>
    </row>
    <row r="6912" spans="1:4" x14ac:dyDescent="0.25">
      <c r="C6912" t="s">
        <v>4928</v>
      </c>
    </row>
    <row r="6913" spans="1:4" x14ac:dyDescent="0.25">
      <c r="A6913" s="1">
        <v>44302</v>
      </c>
      <c r="B6913" t="s">
        <v>316</v>
      </c>
      <c r="C6913" t="s">
        <v>4929</v>
      </c>
      <c r="D6913">
        <v>347.54</v>
      </c>
    </row>
    <row r="6914" spans="1:4" x14ac:dyDescent="0.25">
      <c r="C6914">
        <v>459467566889</v>
      </c>
    </row>
    <row r="6915" spans="1:4" x14ac:dyDescent="0.25">
      <c r="A6915" s="1">
        <v>44302</v>
      </c>
      <c r="B6915" t="s">
        <v>316</v>
      </c>
      <c r="C6915" t="s">
        <v>741</v>
      </c>
      <c r="D6915">
        <v>142.53</v>
      </c>
    </row>
    <row r="6916" spans="1:4" x14ac:dyDescent="0.25">
      <c r="A6916" s="1">
        <v>44302</v>
      </c>
      <c r="B6916" t="s">
        <v>316</v>
      </c>
      <c r="C6916" t="s">
        <v>2756</v>
      </c>
      <c r="D6916">
        <v>95.63</v>
      </c>
    </row>
    <row r="6917" spans="1:4" x14ac:dyDescent="0.25">
      <c r="C6917" t="s">
        <v>4930</v>
      </c>
    </row>
    <row r="6918" spans="1:4" x14ac:dyDescent="0.25">
      <c r="A6918" s="1">
        <v>44302</v>
      </c>
      <c r="B6918" t="s">
        <v>316</v>
      </c>
      <c r="C6918" t="s">
        <v>4931</v>
      </c>
      <c r="D6918">
        <v>464.74</v>
      </c>
    </row>
    <row r="6919" spans="1:4" x14ac:dyDescent="0.25">
      <c r="C6919">
        <v>446944584344</v>
      </c>
    </row>
    <row r="6920" spans="1:4" x14ac:dyDescent="0.25">
      <c r="A6920" s="1">
        <v>44302</v>
      </c>
      <c r="B6920" t="s">
        <v>316</v>
      </c>
      <c r="C6920" t="s">
        <v>4932</v>
      </c>
      <c r="D6920">
        <v>159.87</v>
      </c>
    </row>
    <row r="6921" spans="1:4" x14ac:dyDescent="0.25">
      <c r="C6921" t="s">
        <v>4933</v>
      </c>
    </row>
    <row r="6922" spans="1:4" x14ac:dyDescent="0.25">
      <c r="C6922" t="s">
        <v>4934</v>
      </c>
    </row>
    <row r="6923" spans="1:4" x14ac:dyDescent="0.25">
      <c r="C6923" t="s">
        <v>4935</v>
      </c>
    </row>
    <row r="6924" spans="1:4" x14ac:dyDescent="0.25">
      <c r="A6924" s="1">
        <v>44302</v>
      </c>
      <c r="B6924" t="s">
        <v>316</v>
      </c>
      <c r="C6924" t="s">
        <v>4936</v>
      </c>
      <c r="D6924">
        <v>250.43</v>
      </c>
    </row>
    <row r="6925" spans="1:4" x14ac:dyDescent="0.25">
      <c r="C6925" t="s">
        <v>4937</v>
      </c>
    </row>
    <row r="6926" spans="1:4" x14ac:dyDescent="0.25">
      <c r="C6926" t="s">
        <v>4938</v>
      </c>
    </row>
    <row r="6927" spans="1:4" x14ac:dyDescent="0.25">
      <c r="A6927" s="1">
        <v>44302</v>
      </c>
      <c r="B6927" t="s">
        <v>316</v>
      </c>
      <c r="C6927" t="s">
        <v>320</v>
      </c>
      <c r="D6927">
        <v>205.34</v>
      </c>
    </row>
    <row r="6928" spans="1:4" x14ac:dyDescent="0.25">
      <c r="C6928" t="s">
        <v>4939</v>
      </c>
    </row>
    <row r="6929" spans="1:4" x14ac:dyDescent="0.25">
      <c r="C6929" t="s">
        <v>4940</v>
      </c>
    </row>
    <row r="6930" spans="1:4" x14ac:dyDescent="0.25">
      <c r="A6930" s="1">
        <v>44302</v>
      </c>
      <c r="B6930" t="s">
        <v>316</v>
      </c>
      <c r="C6930" t="s">
        <v>4941</v>
      </c>
      <c r="D6930">
        <v>690.48</v>
      </c>
    </row>
    <row r="6931" spans="1:4" x14ac:dyDescent="0.25">
      <c r="C6931" t="s">
        <v>4942</v>
      </c>
    </row>
    <row r="6932" spans="1:4" x14ac:dyDescent="0.25">
      <c r="C6932" t="s">
        <v>4943</v>
      </c>
    </row>
    <row r="6933" spans="1:4" x14ac:dyDescent="0.25">
      <c r="A6933" s="1">
        <v>44302</v>
      </c>
      <c r="B6933" t="s">
        <v>316</v>
      </c>
      <c r="C6933" t="s">
        <v>4944</v>
      </c>
      <c r="D6933">
        <v>524.08000000000004</v>
      </c>
    </row>
    <row r="6934" spans="1:4" x14ac:dyDescent="0.25">
      <c r="C6934" t="s">
        <v>4945</v>
      </c>
    </row>
    <row r="6935" spans="1:4" x14ac:dyDescent="0.25">
      <c r="C6935" t="s">
        <v>4946</v>
      </c>
    </row>
    <row r="6936" spans="1:4" x14ac:dyDescent="0.25">
      <c r="A6936" s="1">
        <v>44302</v>
      </c>
      <c r="B6936" t="s">
        <v>316</v>
      </c>
      <c r="C6936" t="s">
        <v>4947</v>
      </c>
      <c r="D6936">
        <v>87.95</v>
      </c>
    </row>
    <row r="6937" spans="1:4" x14ac:dyDescent="0.25">
      <c r="C6937" t="s">
        <v>4948</v>
      </c>
    </row>
    <row r="6938" spans="1:4" x14ac:dyDescent="0.25">
      <c r="A6938" s="1">
        <v>44302</v>
      </c>
      <c r="B6938" t="s">
        <v>316</v>
      </c>
      <c r="C6938" t="s">
        <v>4949</v>
      </c>
      <c r="D6938">
        <v>194.29</v>
      </c>
    </row>
    <row r="6939" spans="1:4" x14ac:dyDescent="0.25">
      <c r="A6939" s="1">
        <v>44302</v>
      </c>
      <c r="B6939" t="s">
        <v>316</v>
      </c>
      <c r="C6939" t="s">
        <v>4950</v>
      </c>
      <c r="D6939">
        <v>189.72</v>
      </c>
    </row>
    <row r="6940" spans="1:4" x14ac:dyDescent="0.25">
      <c r="C6940" t="s">
        <v>4951</v>
      </c>
    </row>
    <row r="6941" spans="1:4" x14ac:dyDescent="0.25">
      <c r="A6941" s="1">
        <v>44302</v>
      </c>
      <c r="B6941" t="s">
        <v>316</v>
      </c>
      <c r="C6941" t="s">
        <v>4952</v>
      </c>
      <c r="D6941">
        <v>340.53</v>
      </c>
    </row>
    <row r="6942" spans="1:4" x14ac:dyDescent="0.25">
      <c r="C6942" t="s">
        <v>768</v>
      </c>
    </row>
    <row r="6943" spans="1:4" x14ac:dyDescent="0.25">
      <c r="C6943" t="s">
        <v>4953</v>
      </c>
    </row>
    <row r="6944" spans="1:4" x14ac:dyDescent="0.25">
      <c r="C6944" t="s">
        <v>4954</v>
      </c>
    </row>
    <row r="6945" spans="1:4" x14ac:dyDescent="0.25">
      <c r="C6945" t="s">
        <v>4955</v>
      </c>
    </row>
    <row r="6946" spans="1:4" x14ac:dyDescent="0.25">
      <c r="C6946">
        <v>446964753758</v>
      </c>
    </row>
    <row r="6947" spans="1:4" x14ac:dyDescent="0.25">
      <c r="A6947" s="1">
        <v>44302</v>
      </c>
      <c r="B6947" t="s">
        <v>316</v>
      </c>
      <c r="C6947" t="s">
        <v>4956</v>
      </c>
      <c r="D6947" s="2">
        <v>2579.84</v>
      </c>
    </row>
    <row r="6948" spans="1:4" x14ac:dyDescent="0.25">
      <c r="C6948" t="s">
        <v>4957</v>
      </c>
    </row>
    <row r="6949" spans="1:4" x14ac:dyDescent="0.25">
      <c r="C6949" t="s">
        <v>4958</v>
      </c>
    </row>
    <row r="6950" spans="1:4" x14ac:dyDescent="0.25">
      <c r="C6950" t="s">
        <v>4959</v>
      </c>
    </row>
    <row r="6951" spans="1:4" x14ac:dyDescent="0.25">
      <c r="C6951" t="s">
        <v>4960</v>
      </c>
    </row>
    <row r="6952" spans="1:4" x14ac:dyDescent="0.25">
      <c r="C6952">
        <v>444835396859</v>
      </c>
    </row>
    <row r="6953" spans="1:4" x14ac:dyDescent="0.25">
      <c r="A6953" s="1">
        <v>44302</v>
      </c>
      <c r="B6953" t="s">
        <v>316</v>
      </c>
      <c r="C6953" t="s">
        <v>47</v>
      </c>
      <c r="D6953">
        <v>28.98</v>
      </c>
    </row>
    <row r="6954" spans="1:4" x14ac:dyDescent="0.25">
      <c r="A6954" s="1">
        <v>44302</v>
      </c>
      <c r="B6954" t="s">
        <v>316</v>
      </c>
      <c r="C6954" t="s">
        <v>320</v>
      </c>
      <c r="D6954">
        <v>216.15</v>
      </c>
    </row>
    <row r="6955" spans="1:4" x14ac:dyDescent="0.25">
      <c r="C6955" t="e">
        <f>- DIERINGER</f>
        <v>#NAME?</v>
      </c>
    </row>
    <row r="6956" spans="1:4" x14ac:dyDescent="0.25">
      <c r="A6956" s="1">
        <v>44302</v>
      </c>
      <c r="B6956" t="s">
        <v>316</v>
      </c>
      <c r="C6956" t="s">
        <v>1843</v>
      </c>
      <c r="D6956">
        <v>689.49</v>
      </c>
    </row>
    <row r="6957" spans="1:4" x14ac:dyDescent="0.25">
      <c r="A6957" s="1">
        <v>44302</v>
      </c>
      <c r="B6957" t="s">
        <v>316</v>
      </c>
      <c r="C6957" t="s">
        <v>1373</v>
      </c>
      <c r="D6957">
        <v>211.38</v>
      </c>
    </row>
    <row r="6958" spans="1:4" x14ac:dyDescent="0.25">
      <c r="A6958" s="1">
        <v>44302</v>
      </c>
      <c r="B6958" t="s">
        <v>316</v>
      </c>
      <c r="C6958" t="s">
        <v>4961</v>
      </c>
      <c r="D6958">
        <v>209.95</v>
      </c>
    </row>
    <row r="6959" spans="1:4" x14ac:dyDescent="0.25">
      <c r="A6959" s="1">
        <v>44302</v>
      </c>
      <c r="B6959" t="s">
        <v>316</v>
      </c>
      <c r="C6959" t="s">
        <v>320</v>
      </c>
      <c r="D6959">
        <v>49.99</v>
      </c>
    </row>
    <row r="6960" spans="1:4" x14ac:dyDescent="0.25">
      <c r="C6960" t="e">
        <f>- MUSIC</f>
        <v>#NAME?</v>
      </c>
    </row>
    <row r="6961" spans="1:4" x14ac:dyDescent="0.25">
      <c r="A6961" s="1">
        <v>44302</v>
      </c>
      <c r="B6961" t="s">
        <v>316</v>
      </c>
      <c r="C6961" t="s">
        <v>4962</v>
      </c>
      <c r="D6961">
        <v>243.56</v>
      </c>
    </row>
    <row r="6962" spans="1:4" x14ac:dyDescent="0.25">
      <c r="A6962" s="1">
        <v>44302</v>
      </c>
      <c r="B6962" t="s">
        <v>316</v>
      </c>
      <c r="C6962" t="s">
        <v>320</v>
      </c>
      <c r="D6962">
        <v>145.6</v>
      </c>
    </row>
    <row r="6963" spans="1:4" x14ac:dyDescent="0.25">
      <c r="C6963" t="e">
        <f>- STAAR</f>
        <v>#NAME?</v>
      </c>
    </row>
    <row r="6964" spans="1:4" x14ac:dyDescent="0.25">
      <c r="A6964" s="1">
        <v>44302</v>
      </c>
      <c r="B6964" t="s">
        <v>316</v>
      </c>
      <c r="C6964" t="s">
        <v>4963</v>
      </c>
      <c r="D6964">
        <v>191.81</v>
      </c>
    </row>
    <row r="6965" spans="1:4" x14ac:dyDescent="0.25">
      <c r="C6965" t="s">
        <v>4964</v>
      </c>
    </row>
    <row r="6966" spans="1:4" x14ac:dyDescent="0.25">
      <c r="A6966" s="1">
        <v>44302</v>
      </c>
      <c r="B6966" t="s">
        <v>316</v>
      </c>
      <c r="C6966" t="s">
        <v>3604</v>
      </c>
      <c r="D6966">
        <v>170.36</v>
      </c>
    </row>
    <row r="6967" spans="1:4" x14ac:dyDescent="0.25">
      <c r="C6967" t="s">
        <v>3605</v>
      </c>
    </row>
    <row r="6968" spans="1:4" x14ac:dyDescent="0.25">
      <c r="A6968" s="1">
        <v>44302</v>
      </c>
      <c r="B6968" t="s">
        <v>316</v>
      </c>
      <c r="C6968" t="s">
        <v>756</v>
      </c>
      <c r="D6968">
        <v>179.8</v>
      </c>
    </row>
    <row r="6969" spans="1:4" x14ac:dyDescent="0.25">
      <c r="C6969" t="s">
        <v>4965</v>
      </c>
    </row>
    <row r="6970" spans="1:4" x14ac:dyDescent="0.25">
      <c r="A6970" s="1">
        <v>44302</v>
      </c>
      <c r="B6970" t="s">
        <v>316</v>
      </c>
      <c r="C6970" t="s">
        <v>320</v>
      </c>
      <c r="D6970">
        <v>114.2</v>
      </c>
    </row>
    <row r="6971" spans="1:4" x14ac:dyDescent="0.25">
      <c r="C6971" t="e">
        <f>- KPSF GRANT BOOZELL</f>
        <v>#NAME?</v>
      </c>
    </row>
    <row r="6972" spans="1:4" x14ac:dyDescent="0.25">
      <c r="A6972" s="1">
        <v>44302</v>
      </c>
      <c r="B6972" t="s">
        <v>316</v>
      </c>
      <c r="C6972" t="s">
        <v>4966</v>
      </c>
      <c r="D6972">
        <v>15.98</v>
      </c>
    </row>
    <row r="6973" spans="1:4" x14ac:dyDescent="0.25">
      <c r="A6973" s="1">
        <v>44302</v>
      </c>
      <c r="B6973" t="s">
        <v>316</v>
      </c>
      <c r="C6973" t="s">
        <v>4967</v>
      </c>
      <c r="D6973">
        <v>78.45</v>
      </c>
    </row>
    <row r="6974" spans="1:4" x14ac:dyDescent="0.25">
      <c r="A6974" s="1">
        <v>44302</v>
      </c>
      <c r="B6974" t="s">
        <v>316</v>
      </c>
      <c r="C6974" t="s">
        <v>4968</v>
      </c>
      <c r="D6974">
        <v>240.34</v>
      </c>
    </row>
    <row r="6975" spans="1:4" x14ac:dyDescent="0.25">
      <c r="C6975" t="s">
        <v>4969</v>
      </c>
    </row>
    <row r="6976" spans="1:4" x14ac:dyDescent="0.25">
      <c r="C6976" t="s">
        <v>4970</v>
      </c>
    </row>
    <row r="6977" spans="1:4" x14ac:dyDescent="0.25">
      <c r="C6977" t="s">
        <v>4971</v>
      </c>
    </row>
    <row r="6978" spans="1:4" x14ac:dyDescent="0.25">
      <c r="C6978" t="s">
        <v>4972</v>
      </c>
    </row>
    <row r="6979" spans="1:4" x14ac:dyDescent="0.25">
      <c r="C6979" t="s">
        <v>4973</v>
      </c>
    </row>
    <row r="6980" spans="1:4" x14ac:dyDescent="0.25">
      <c r="A6980" s="1">
        <v>44302</v>
      </c>
      <c r="B6980" t="s">
        <v>316</v>
      </c>
      <c r="C6980" t="s">
        <v>4974</v>
      </c>
      <c r="D6980">
        <v>895.82</v>
      </c>
    </row>
    <row r="6981" spans="1:4" x14ac:dyDescent="0.25">
      <c r="C6981" t="s">
        <v>4975</v>
      </c>
    </row>
    <row r="6982" spans="1:4" x14ac:dyDescent="0.25">
      <c r="C6982" t="s">
        <v>4976</v>
      </c>
    </row>
    <row r="6983" spans="1:4" x14ac:dyDescent="0.25">
      <c r="A6983" s="1">
        <v>44302</v>
      </c>
      <c r="B6983" t="s">
        <v>316</v>
      </c>
      <c r="C6983" t="s">
        <v>4977</v>
      </c>
      <c r="D6983">
        <v>235.06</v>
      </c>
    </row>
    <row r="6984" spans="1:4" x14ac:dyDescent="0.25">
      <c r="A6984" s="1">
        <v>44302</v>
      </c>
      <c r="B6984" t="s">
        <v>316</v>
      </c>
      <c r="C6984" t="s">
        <v>320</v>
      </c>
      <c r="D6984">
        <v>61.78</v>
      </c>
    </row>
    <row r="6985" spans="1:4" x14ac:dyDescent="0.25">
      <c r="C6985" t="e">
        <f>- SCHROEDER</f>
        <v>#NAME?</v>
      </c>
    </row>
    <row r="6986" spans="1:4" x14ac:dyDescent="0.25">
      <c r="A6986" s="1">
        <v>44302</v>
      </c>
      <c r="B6986" t="s">
        <v>316</v>
      </c>
      <c r="C6986" t="s">
        <v>320</v>
      </c>
      <c r="D6986">
        <v>68.680000000000007</v>
      </c>
    </row>
    <row r="6987" spans="1:4" x14ac:dyDescent="0.25">
      <c r="C6987" t="e">
        <f>- KPSF GRANT - GRAHAM</f>
        <v>#NAME?</v>
      </c>
    </row>
    <row r="6988" spans="1:4" x14ac:dyDescent="0.25">
      <c r="A6988" s="1">
        <v>44302</v>
      </c>
      <c r="B6988" t="s">
        <v>316</v>
      </c>
      <c r="C6988" t="s">
        <v>4978</v>
      </c>
      <c r="D6988">
        <v>91.08</v>
      </c>
    </row>
    <row r="6989" spans="1:4" x14ac:dyDescent="0.25">
      <c r="A6989" s="1">
        <v>44302</v>
      </c>
      <c r="B6989" t="s">
        <v>316</v>
      </c>
      <c r="C6989" t="s">
        <v>4979</v>
      </c>
      <c r="D6989">
        <v>223.97</v>
      </c>
    </row>
    <row r="6990" spans="1:4" x14ac:dyDescent="0.25">
      <c r="C6990" t="s">
        <v>4980</v>
      </c>
    </row>
    <row r="6991" spans="1:4" x14ac:dyDescent="0.25">
      <c r="A6991" s="1">
        <v>44302</v>
      </c>
      <c r="B6991" t="s">
        <v>316</v>
      </c>
      <c r="C6991" t="s">
        <v>4981</v>
      </c>
      <c r="D6991">
        <v>86.11</v>
      </c>
    </row>
    <row r="6992" spans="1:4" x14ac:dyDescent="0.25">
      <c r="A6992" s="1">
        <v>44302</v>
      </c>
      <c r="B6992" t="s">
        <v>316</v>
      </c>
      <c r="C6992" t="s">
        <v>4982</v>
      </c>
      <c r="D6992" s="2">
        <v>3036.96</v>
      </c>
    </row>
    <row r="6993" spans="1:4" x14ac:dyDescent="0.25">
      <c r="A6993" s="1">
        <v>44302</v>
      </c>
      <c r="B6993" t="s">
        <v>316</v>
      </c>
      <c r="C6993" t="s">
        <v>320</v>
      </c>
      <c r="D6993">
        <v>53.52</v>
      </c>
    </row>
    <row r="6994" spans="1:4" x14ac:dyDescent="0.25">
      <c r="A6994" s="1">
        <v>44302</v>
      </c>
      <c r="B6994" t="s">
        <v>316</v>
      </c>
      <c r="C6994" t="s">
        <v>4983</v>
      </c>
      <c r="D6994">
        <v>142.26</v>
      </c>
    </row>
    <row r="6995" spans="1:4" x14ac:dyDescent="0.25">
      <c r="A6995" s="1">
        <v>44302</v>
      </c>
      <c r="B6995" t="s">
        <v>316</v>
      </c>
      <c r="C6995" t="s">
        <v>4984</v>
      </c>
      <c r="D6995">
        <v>99</v>
      </c>
    </row>
    <row r="6996" spans="1:4" x14ac:dyDescent="0.25">
      <c r="C6996" t="s">
        <v>4985</v>
      </c>
    </row>
    <row r="6997" spans="1:4" x14ac:dyDescent="0.25">
      <c r="A6997" s="1">
        <v>44302</v>
      </c>
      <c r="B6997" t="s">
        <v>316</v>
      </c>
      <c r="C6997" t="s">
        <v>4986</v>
      </c>
      <c r="D6997">
        <v>215.88</v>
      </c>
    </row>
    <row r="6998" spans="1:4" x14ac:dyDescent="0.25">
      <c r="C6998" t="s">
        <v>4987</v>
      </c>
    </row>
    <row r="6999" spans="1:4" x14ac:dyDescent="0.25">
      <c r="A6999" s="1">
        <v>44302</v>
      </c>
      <c r="B6999" t="s">
        <v>316</v>
      </c>
      <c r="C6999" t="s">
        <v>4988</v>
      </c>
      <c r="D6999">
        <v>375.96</v>
      </c>
    </row>
    <row r="7000" spans="1:4" x14ac:dyDescent="0.25">
      <c r="C7000" t="s">
        <v>4989</v>
      </c>
    </row>
    <row r="7001" spans="1:4" x14ac:dyDescent="0.25">
      <c r="C7001" t="s">
        <v>4990</v>
      </c>
    </row>
    <row r="7002" spans="1:4" x14ac:dyDescent="0.25">
      <c r="A7002" s="1">
        <v>44302</v>
      </c>
      <c r="B7002" t="s">
        <v>316</v>
      </c>
      <c r="C7002" t="s">
        <v>47</v>
      </c>
      <c r="D7002">
        <v>39.520000000000003</v>
      </c>
    </row>
    <row r="7003" spans="1:4" x14ac:dyDescent="0.25">
      <c r="A7003" s="1">
        <v>44302</v>
      </c>
      <c r="B7003" t="s">
        <v>316</v>
      </c>
      <c r="C7003" t="s">
        <v>4991</v>
      </c>
      <c r="D7003">
        <v>199.98</v>
      </c>
    </row>
    <row r="7004" spans="1:4" x14ac:dyDescent="0.25">
      <c r="C7004" t="s">
        <v>4992</v>
      </c>
    </row>
    <row r="7005" spans="1:4" x14ac:dyDescent="0.25">
      <c r="C7005" t="s">
        <v>4993</v>
      </c>
    </row>
    <row r="7006" spans="1:4" x14ac:dyDescent="0.25">
      <c r="A7006" s="1">
        <v>44302</v>
      </c>
      <c r="B7006" t="s">
        <v>316</v>
      </c>
      <c r="C7006" t="s">
        <v>320</v>
      </c>
      <c r="D7006">
        <v>98.64</v>
      </c>
    </row>
    <row r="7007" spans="1:4" x14ac:dyDescent="0.25">
      <c r="C7007" t="e">
        <f>- KPSF GRANT RAMBO</f>
        <v>#NAME?</v>
      </c>
    </row>
    <row r="7008" spans="1:4" x14ac:dyDescent="0.25">
      <c r="A7008" s="1">
        <v>44302</v>
      </c>
      <c r="B7008" t="s">
        <v>316</v>
      </c>
      <c r="C7008" t="s">
        <v>47</v>
      </c>
      <c r="D7008">
        <v>25.85</v>
      </c>
    </row>
    <row r="7009" spans="1:4" x14ac:dyDescent="0.25">
      <c r="A7009" s="1">
        <v>44302</v>
      </c>
      <c r="B7009" t="s">
        <v>316</v>
      </c>
      <c r="C7009" t="s">
        <v>4994</v>
      </c>
      <c r="D7009">
        <v>858</v>
      </c>
    </row>
    <row r="7010" spans="1:4" x14ac:dyDescent="0.25">
      <c r="C7010" t="s">
        <v>4995</v>
      </c>
    </row>
    <row r="7011" spans="1:4" x14ac:dyDescent="0.25">
      <c r="C7011" t="s">
        <v>4996</v>
      </c>
    </row>
    <row r="7012" spans="1:4" x14ac:dyDescent="0.25">
      <c r="A7012" s="1">
        <v>44302</v>
      </c>
      <c r="B7012" t="s">
        <v>316</v>
      </c>
      <c r="C7012" t="s">
        <v>320</v>
      </c>
      <c r="D7012">
        <v>27.94</v>
      </c>
    </row>
    <row r="7013" spans="1:4" x14ac:dyDescent="0.25">
      <c r="C7013" t="e">
        <f>- KPSF GRANT - STAHL</f>
        <v>#NAME?</v>
      </c>
    </row>
    <row r="7014" spans="1:4" x14ac:dyDescent="0.25">
      <c r="A7014" s="1">
        <v>44302</v>
      </c>
      <c r="B7014" t="s">
        <v>316</v>
      </c>
      <c r="C7014" t="s">
        <v>4680</v>
      </c>
      <c r="D7014">
        <v>25</v>
      </c>
    </row>
    <row r="7015" spans="1:4" x14ac:dyDescent="0.25">
      <c r="A7015" s="1">
        <v>44228</v>
      </c>
      <c r="B7015" t="s">
        <v>1444</v>
      </c>
      <c r="C7015" t="s">
        <v>4997</v>
      </c>
      <c r="D7015">
        <v>878.34</v>
      </c>
    </row>
    <row r="7016" spans="1:4" x14ac:dyDescent="0.25">
      <c r="C7016" t="s">
        <v>4998</v>
      </c>
    </row>
    <row r="7017" spans="1:4" x14ac:dyDescent="0.25">
      <c r="A7017" s="1">
        <v>44228</v>
      </c>
      <c r="B7017" t="s">
        <v>1444</v>
      </c>
      <c r="C7017" t="s">
        <v>219</v>
      </c>
      <c r="D7017">
        <v>20.77</v>
      </c>
    </row>
    <row r="7018" spans="1:4" x14ac:dyDescent="0.25">
      <c r="A7018" s="1">
        <v>44228</v>
      </c>
      <c r="B7018" t="s">
        <v>1444</v>
      </c>
      <c r="C7018" t="s">
        <v>4999</v>
      </c>
      <c r="D7018">
        <v>183.17</v>
      </c>
    </row>
    <row r="7019" spans="1:4" x14ac:dyDescent="0.25">
      <c r="C7019" t="s">
        <v>5000</v>
      </c>
    </row>
    <row r="7020" spans="1:4" x14ac:dyDescent="0.25">
      <c r="A7020" s="1">
        <v>44228</v>
      </c>
      <c r="B7020" t="s">
        <v>1444</v>
      </c>
      <c r="C7020" t="s">
        <v>5001</v>
      </c>
      <c r="D7020">
        <v>620.75</v>
      </c>
    </row>
    <row r="7021" spans="1:4" x14ac:dyDescent="0.25">
      <c r="A7021" s="1">
        <v>44228</v>
      </c>
      <c r="B7021" t="s">
        <v>1444</v>
      </c>
      <c r="C7021" t="s">
        <v>70</v>
      </c>
      <c r="D7021" s="2">
        <v>2005</v>
      </c>
    </row>
    <row r="7022" spans="1:4" x14ac:dyDescent="0.25">
      <c r="A7022" s="1">
        <v>44228</v>
      </c>
      <c r="B7022" t="s">
        <v>1444</v>
      </c>
      <c r="C7022" t="s">
        <v>70</v>
      </c>
      <c r="D7022" s="2">
        <v>4389</v>
      </c>
    </row>
    <row r="7023" spans="1:4" x14ac:dyDescent="0.25">
      <c r="A7023" s="1">
        <v>44228</v>
      </c>
      <c r="B7023" t="s">
        <v>1444</v>
      </c>
      <c r="C7023" t="s">
        <v>70</v>
      </c>
      <c r="D7023">
        <v>900</v>
      </c>
    </row>
    <row r="7024" spans="1:4" x14ac:dyDescent="0.25">
      <c r="A7024" s="1">
        <v>44228</v>
      </c>
      <c r="B7024" t="s">
        <v>1444</v>
      </c>
      <c r="C7024" t="s">
        <v>5002</v>
      </c>
      <c r="D7024" s="2">
        <v>4437.43</v>
      </c>
    </row>
    <row r="7025" spans="1:4" x14ac:dyDescent="0.25">
      <c r="A7025" s="1">
        <v>44228</v>
      </c>
      <c r="B7025" t="s">
        <v>1444</v>
      </c>
      <c r="C7025" t="s">
        <v>5002</v>
      </c>
      <c r="D7025" s="2">
        <v>9083.74</v>
      </c>
    </row>
    <row r="7026" spans="1:4" x14ac:dyDescent="0.25">
      <c r="A7026" s="1">
        <v>44228</v>
      </c>
      <c r="B7026" t="s">
        <v>1444</v>
      </c>
      <c r="C7026" t="s">
        <v>741</v>
      </c>
      <c r="D7026" s="2">
        <v>1548.63</v>
      </c>
    </row>
    <row r="7027" spans="1:4" x14ac:dyDescent="0.25">
      <c r="A7027" s="1">
        <v>44228</v>
      </c>
      <c r="B7027" t="s">
        <v>1444</v>
      </c>
      <c r="C7027" t="s">
        <v>741</v>
      </c>
      <c r="D7027" s="2">
        <v>1170.0899999999999</v>
      </c>
    </row>
    <row r="7028" spans="1:4" x14ac:dyDescent="0.25">
      <c r="A7028" s="1">
        <v>44228</v>
      </c>
      <c r="B7028" t="s">
        <v>1444</v>
      </c>
      <c r="C7028" t="s">
        <v>3231</v>
      </c>
      <c r="D7028" s="2">
        <v>1166.5999999999999</v>
      </c>
    </row>
    <row r="7029" spans="1:4" x14ac:dyDescent="0.25">
      <c r="A7029" s="1">
        <v>44228</v>
      </c>
      <c r="B7029" t="s">
        <v>1444</v>
      </c>
      <c r="C7029" t="s">
        <v>2701</v>
      </c>
      <c r="D7029" s="2">
        <v>1320.74</v>
      </c>
    </row>
    <row r="7030" spans="1:4" x14ac:dyDescent="0.25">
      <c r="A7030" s="1">
        <v>44228</v>
      </c>
      <c r="B7030" t="s">
        <v>1444</v>
      </c>
      <c r="C7030" t="s">
        <v>3231</v>
      </c>
      <c r="D7030">
        <v>374.25</v>
      </c>
    </row>
    <row r="7031" spans="1:4" x14ac:dyDescent="0.25">
      <c r="A7031" s="1">
        <v>44228</v>
      </c>
      <c r="B7031" t="s">
        <v>1444</v>
      </c>
      <c r="C7031" t="s">
        <v>5003</v>
      </c>
      <c r="D7031">
        <v>81.19</v>
      </c>
    </row>
    <row r="7032" spans="1:4" x14ac:dyDescent="0.25">
      <c r="C7032" t="s">
        <v>5004</v>
      </c>
    </row>
    <row r="7033" spans="1:4" x14ac:dyDescent="0.25">
      <c r="C7033" t="s">
        <v>5005</v>
      </c>
    </row>
    <row r="7034" spans="1:4" x14ac:dyDescent="0.25">
      <c r="C7034" t="s">
        <v>5006</v>
      </c>
    </row>
    <row r="7035" spans="1:4" x14ac:dyDescent="0.25">
      <c r="C7035" s="1">
        <v>44260</v>
      </c>
    </row>
    <row r="7036" spans="1:4" x14ac:dyDescent="0.25">
      <c r="A7036" s="1">
        <v>44228</v>
      </c>
      <c r="B7036" t="s">
        <v>1444</v>
      </c>
      <c r="C7036" t="s">
        <v>1681</v>
      </c>
      <c r="D7036">
        <v>150</v>
      </c>
    </row>
    <row r="7037" spans="1:4" x14ac:dyDescent="0.25">
      <c r="A7037" s="1">
        <v>44228</v>
      </c>
      <c r="B7037" t="s">
        <v>1444</v>
      </c>
      <c r="C7037" t="s">
        <v>3275</v>
      </c>
      <c r="D7037">
        <v>360</v>
      </c>
    </row>
    <row r="7038" spans="1:4" x14ac:dyDescent="0.25">
      <c r="A7038" s="1">
        <v>44228</v>
      </c>
      <c r="B7038" t="s">
        <v>1444</v>
      </c>
      <c r="C7038" t="s">
        <v>5007</v>
      </c>
      <c r="D7038" s="2">
        <v>2282.9899999999998</v>
      </c>
    </row>
    <row r="7039" spans="1:4" x14ac:dyDescent="0.25">
      <c r="C7039" t="s">
        <v>5008</v>
      </c>
    </row>
    <row r="7040" spans="1:4" x14ac:dyDescent="0.25">
      <c r="C7040" t="s">
        <v>5009</v>
      </c>
    </row>
    <row r="7041" spans="1:4" x14ac:dyDescent="0.25">
      <c r="C7041" t="s">
        <v>5010</v>
      </c>
    </row>
    <row r="7042" spans="1:4" x14ac:dyDescent="0.25">
      <c r="C7042" t="s">
        <v>5011</v>
      </c>
    </row>
    <row r="7043" spans="1:4" x14ac:dyDescent="0.25">
      <c r="A7043" s="1">
        <v>44228</v>
      </c>
      <c r="B7043" t="s">
        <v>1444</v>
      </c>
      <c r="C7043" t="s">
        <v>1245</v>
      </c>
      <c r="D7043">
        <v>294.05</v>
      </c>
    </row>
    <row r="7044" spans="1:4" x14ac:dyDescent="0.25">
      <c r="A7044" s="1">
        <v>44228</v>
      </c>
      <c r="B7044" t="s">
        <v>1444</v>
      </c>
      <c r="C7044" t="s">
        <v>1245</v>
      </c>
      <c r="D7044">
        <v>579.03</v>
      </c>
    </row>
    <row r="7045" spans="1:4" x14ac:dyDescent="0.25">
      <c r="A7045" s="1">
        <v>44228</v>
      </c>
      <c r="B7045" t="s">
        <v>1444</v>
      </c>
      <c r="C7045" t="s">
        <v>5012</v>
      </c>
      <c r="D7045">
        <v>41.76</v>
      </c>
    </row>
    <row r="7046" spans="1:4" x14ac:dyDescent="0.25">
      <c r="C7046" t="s">
        <v>4394</v>
      </c>
    </row>
    <row r="7047" spans="1:4" x14ac:dyDescent="0.25">
      <c r="C7047" t="s">
        <v>4395</v>
      </c>
    </row>
    <row r="7048" spans="1:4" x14ac:dyDescent="0.25">
      <c r="C7048" t="s">
        <v>5013</v>
      </c>
    </row>
    <row r="7049" spans="1:4" x14ac:dyDescent="0.25">
      <c r="A7049" s="1">
        <v>44228</v>
      </c>
      <c r="B7049" t="s">
        <v>1444</v>
      </c>
      <c r="C7049" t="s">
        <v>5014</v>
      </c>
      <c r="D7049">
        <v>74.95</v>
      </c>
    </row>
    <row r="7050" spans="1:4" x14ac:dyDescent="0.25">
      <c r="C7050" t="s">
        <v>5015</v>
      </c>
    </row>
    <row r="7051" spans="1:4" x14ac:dyDescent="0.25">
      <c r="C7051" t="s">
        <v>5016</v>
      </c>
    </row>
    <row r="7052" spans="1:4" x14ac:dyDescent="0.25">
      <c r="C7052" t="s">
        <v>5017</v>
      </c>
    </row>
    <row r="7053" spans="1:4" x14ac:dyDescent="0.25">
      <c r="A7053" s="1">
        <v>44228</v>
      </c>
      <c r="B7053" t="s">
        <v>1444</v>
      </c>
      <c r="C7053" t="s">
        <v>5018</v>
      </c>
      <c r="D7053">
        <v>803.1</v>
      </c>
    </row>
    <row r="7054" spans="1:4" x14ac:dyDescent="0.25">
      <c r="C7054" t="s">
        <v>5019</v>
      </c>
    </row>
    <row r="7055" spans="1:4" x14ac:dyDescent="0.25">
      <c r="C7055" t="s">
        <v>5016</v>
      </c>
    </row>
    <row r="7056" spans="1:4" x14ac:dyDescent="0.25">
      <c r="C7056" t="s">
        <v>5020</v>
      </c>
    </row>
    <row r="7057" spans="1:4" x14ac:dyDescent="0.25">
      <c r="A7057" s="1">
        <v>44228</v>
      </c>
      <c r="B7057" t="s">
        <v>1444</v>
      </c>
      <c r="C7057" t="s">
        <v>1245</v>
      </c>
      <c r="D7057">
        <v>348.62</v>
      </c>
    </row>
    <row r="7058" spans="1:4" x14ac:dyDescent="0.25">
      <c r="A7058" s="1">
        <v>44228</v>
      </c>
      <c r="B7058" t="s">
        <v>1444</v>
      </c>
      <c r="C7058" t="s">
        <v>5021</v>
      </c>
      <c r="D7058">
        <v>264.13</v>
      </c>
    </row>
    <row r="7059" spans="1:4" x14ac:dyDescent="0.25">
      <c r="A7059" s="1">
        <v>44228</v>
      </c>
      <c r="B7059" t="s">
        <v>1444</v>
      </c>
      <c r="C7059" t="s">
        <v>5022</v>
      </c>
      <c r="D7059">
        <v>650</v>
      </c>
    </row>
    <row r="7060" spans="1:4" x14ac:dyDescent="0.25">
      <c r="C7060" t="s">
        <v>5023</v>
      </c>
    </row>
    <row r="7061" spans="1:4" x14ac:dyDescent="0.25">
      <c r="C7061" t="s">
        <v>5024</v>
      </c>
    </row>
    <row r="7062" spans="1:4" x14ac:dyDescent="0.25">
      <c r="C7062" t="s">
        <v>5025</v>
      </c>
    </row>
    <row r="7063" spans="1:4" x14ac:dyDescent="0.25">
      <c r="C7063" t="s">
        <v>5026</v>
      </c>
    </row>
    <row r="7064" spans="1:4" x14ac:dyDescent="0.25">
      <c r="A7064" s="1">
        <v>44228</v>
      </c>
      <c r="B7064" t="s">
        <v>1444</v>
      </c>
      <c r="C7064" t="s">
        <v>5027</v>
      </c>
      <c r="D7064">
        <v>150</v>
      </c>
    </row>
    <row r="7065" spans="1:4" x14ac:dyDescent="0.25">
      <c r="A7065" s="1">
        <v>44228</v>
      </c>
      <c r="B7065" t="s">
        <v>1444</v>
      </c>
      <c r="C7065" t="s">
        <v>5028</v>
      </c>
      <c r="D7065">
        <v>44.15</v>
      </c>
    </row>
    <row r="7066" spans="1:4" x14ac:dyDescent="0.25">
      <c r="C7066" t="s">
        <v>5029</v>
      </c>
    </row>
    <row r="7067" spans="1:4" x14ac:dyDescent="0.25">
      <c r="A7067" s="1">
        <v>44228</v>
      </c>
      <c r="B7067" t="s">
        <v>1444</v>
      </c>
      <c r="C7067" t="s">
        <v>1987</v>
      </c>
      <c r="D7067" s="2">
        <v>1500</v>
      </c>
    </row>
    <row r="7068" spans="1:4" x14ac:dyDescent="0.25">
      <c r="A7068" s="1">
        <v>44228</v>
      </c>
      <c r="B7068" t="s">
        <v>1444</v>
      </c>
      <c r="C7068" t="s">
        <v>47</v>
      </c>
      <c r="D7068">
        <v>770.51</v>
      </c>
    </row>
    <row r="7069" spans="1:4" x14ac:dyDescent="0.25">
      <c r="A7069" s="1">
        <v>44228</v>
      </c>
      <c r="B7069" t="s">
        <v>1444</v>
      </c>
      <c r="C7069" t="s">
        <v>5030</v>
      </c>
      <c r="D7069">
        <v>39.979999999999997</v>
      </c>
    </row>
    <row r="7070" spans="1:4" x14ac:dyDescent="0.25">
      <c r="A7070" s="1">
        <v>44228</v>
      </c>
      <c r="B7070" t="s">
        <v>1444</v>
      </c>
      <c r="C7070" t="s">
        <v>5031</v>
      </c>
      <c r="D7070">
        <v>119.75</v>
      </c>
    </row>
    <row r="7071" spans="1:4" x14ac:dyDescent="0.25">
      <c r="C7071" t="s">
        <v>5032</v>
      </c>
    </row>
    <row r="7072" spans="1:4" x14ac:dyDescent="0.25">
      <c r="A7072" s="1">
        <v>44228</v>
      </c>
      <c r="B7072" t="s">
        <v>1444</v>
      </c>
      <c r="C7072" t="s">
        <v>320</v>
      </c>
      <c r="D7072">
        <v>67</v>
      </c>
    </row>
    <row r="7073" spans="1:4" x14ac:dyDescent="0.25">
      <c r="C7073" t="e">
        <f>- KPSF GRANT - STAHL</f>
        <v>#NAME?</v>
      </c>
    </row>
    <row r="7074" spans="1:4" x14ac:dyDescent="0.25">
      <c r="A7074" s="1">
        <v>44228</v>
      </c>
      <c r="B7074" t="s">
        <v>1444</v>
      </c>
      <c r="C7074" t="s">
        <v>320</v>
      </c>
      <c r="D7074">
        <v>127.6</v>
      </c>
    </row>
    <row r="7075" spans="1:4" x14ac:dyDescent="0.25">
      <c r="C7075" t="e">
        <f>- KPSF GRANT - GRAHAM</f>
        <v>#NAME?</v>
      </c>
    </row>
    <row r="7076" spans="1:4" x14ac:dyDescent="0.25">
      <c r="A7076" s="1">
        <v>44228</v>
      </c>
      <c r="B7076" t="s">
        <v>1444</v>
      </c>
      <c r="C7076" t="s">
        <v>5033</v>
      </c>
      <c r="D7076">
        <v>12.95</v>
      </c>
    </row>
    <row r="7077" spans="1:4" x14ac:dyDescent="0.25">
      <c r="A7077" s="1">
        <v>44228</v>
      </c>
      <c r="B7077" t="s">
        <v>1444</v>
      </c>
      <c r="C7077" t="s">
        <v>5034</v>
      </c>
      <c r="D7077">
        <v>127.73</v>
      </c>
    </row>
    <row r="7078" spans="1:4" x14ac:dyDescent="0.25">
      <c r="C7078" t="s">
        <v>5035</v>
      </c>
    </row>
    <row r="7079" spans="1:4" x14ac:dyDescent="0.25">
      <c r="A7079" s="1">
        <v>44228</v>
      </c>
      <c r="B7079" t="s">
        <v>1444</v>
      </c>
      <c r="C7079" t="s">
        <v>5036</v>
      </c>
      <c r="D7079">
        <v>45.01</v>
      </c>
    </row>
    <row r="7080" spans="1:4" x14ac:dyDescent="0.25">
      <c r="A7080" s="1">
        <v>44315</v>
      </c>
      <c r="B7080" t="s">
        <v>514</v>
      </c>
      <c r="C7080" t="s">
        <v>5037</v>
      </c>
      <c r="D7080">
        <v>119</v>
      </c>
    </row>
    <row r="7081" spans="1:4" x14ac:dyDescent="0.25">
      <c r="A7081" s="1">
        <v>44315</v>
      </c>
      <c r="B7081" t="s">
        <v>514</v>
      </c>
      <c r="C7081" t="s">
        <v>5038</v>
      </c>
      <c r="D7081">
        <v>141.25</v>
      </c>
    </row>
    <row r="7082" spans="1:4" x14ac:dyDescent="0.25">
      <c r="C7082" t="s">
        <v>5039</v>
      </c>
    </row>
    <row r="7083" spans="1:4" x14ac:dyDescent="0.25">
      <c r="C7083" t="s">
        <v>3862</v>
      </c>
    </row>
    <row r="7084" spans="1:4" x14ac:dyDescent="0.25">
      <c r="A7084" s="1">
        <v>44315</v>
      </c>
      <c r="B7084" t="s">
        <v>514</v>
      </c>
      <c r="C7084" t="s">
        <v>5040</v>
      </c>
      <c r="D7084">
        <v>98.5</v>
      </c>
    </row>
    <row r="7085" spans="1:4" x14ac:dyDescent="0.25">
      <c r="A7085" s="1">
        <v>44315</v>
      </c>
      <c r="B7085" t="s">
        <v>514</v>
      </c>
      <c r="C7085" t="s">
        <v>70</v>
      </c>
      <c r="D7085">
        <v>768.96</v>
      </c>
    </row>
    <row r="7086" spans="1:4" x14ac:dyDescent="0.25">
      <c r="A7086" s="1">
        <v>44315</v>
      </c>
      <c r="B7086" t="s">
        <v>514</v>
      </c>
      <c r="C7086" t="s">
        <v>2756</v>
      </c>
      <c r="D7086">
        <v>35.99</v>
      </c>
    </row>
    <row r="7087" spans="1:4" x14ac:dyDescent="0.25">
      <c r="A7087" s="1">
        <v>44315</v>
      </c>
      <c r="B7087" t="s">
        <v>514</v>
      </c>
      <c r="C7087" t="s">
        <v>5041</v>
      </c>
      <c r="D7087">
        <v>159.94999999999999</v>
      </c>
    </row>
    <row r="7088" spans="1:4" x14ac:dyDescent="0.25">
      <c r="C7088" t="s">
        <v>5042</v>
      </c>
    </row>
    <row r="7089" spans="1:4" x14ac:dyDescent="0.25">
      <c r="A7089" s="1">
        <v>44315</v>
      </c>
      <c r="B7089" t="s">
        <v>547</v>
      </c>
      <c r="C7089" t="s">
        <v>5043</v>
      </c>
      <c r="D7089">
        <v>128.63999999999999</v>
      </c>
    </row>
    <row r="7090" spans="1:4" x14ac:dyDescent="0.25">
      <c r="A7090" s="1">
        <v>44315</v>
      </c>
      <c r="B7090" t="s">
        <v>547</v>
      </c>
      <c r="C7090" t="s">
        <v>3008</v>
      </c>
      <c r="D7090">
        <v>26.82</v>
      </c>
    </row>
    <row r="7091" spans="1:4" x14ac:dyDescent="0.25">
      <c r="A7091" s="1">
        <v>44315</v>
      </c>
      <c r="B7091" t="s">
        <v>547</v>
      </c>
      <c r="C7091" t="s">
        <v>219</v>
      </c>
      <c r="D7091">
        <v>408.13</v>
      </c>
    </row>
    <row r="7092" spans="1:4" x14ac:dyDescent="0.25">
      <c r="A7092" s="1">
        <v>44315</v>
      </c>
      <c r="B7092" t="s">
        <v>547</v>
      </c>
      <c r="C7092" t="s">
        <v>5044</v>
      </c>
      <c r="D7092">
        <v>185.45</v>
      </c>
    </row>
    <row r="7093" spans="1:4" x14ac:dyDescent="0.25">
      <c r="A7093" s="1">
        <v>44315</v>
      </c>
      <c r="B7093" t="s">
        <v>547</v>
      </c>
      <c r="C7093" t="s">
        <v>5045</v>
      </c>
      <c r="D7093">
        <v>75.42</v>
      </c>
    </row>
    <row r="7094" spans="1:4" x14ac:dyDescent="0.25">
      <c r="C7094" t="s">
        <v>5046</v>
      </c>
    </row>
    <row r="7095" spans="1:4" x14ac:dyDescent="0.25">
      <c r="A7095" s="1">
        <v>44315</v>
      </c>
      <c r="B7095" t="s">
        <v>547</v>
      </c>
      <c r="C7095" t="s">
        <v>5047</v>
      </c>
      <c r="D7095">
        <v>289.58999999999997</v>
      </c>
    </row>
    <row r="7096" spans="1:4" x14ac:dyDescent="0.25">
      <c r="A7096" s="1">
        <v>44315</v>
      </c>
      <c r="B7096" t="s">
        <v>547</v>
      </c>
      <c r="C7096" t="s">
        <v>5048</v>
      </c>
      <c r="D7096">
        <v>18.38</v>
      </c>
    </row>
    <row r="7097" spans="1:4" x14ac:dyDescent="0.25">
      <c r="A7097" s="1">
        <v>44315</v>
      </c>
      <c r="B7097" t="s">
        <v>547</v>
      </c>
      <c r="C7097" t="s">
        <v>5049</v>
      </c>
      <c r="D7097">
        <v>345.32</v>
      </c>
    </row>
    <row r="7098" spans="1:4" x14ac:dyDescent="0.25">
      <c r="A7098" s="1">
        <v>44315</v>
      </c>
      <c r="B7098" t="s">
        <v>547</v>
      </c>
      <c r="C7098" t="s">
        <v>5050</v>
      </c>
      <c r="D7098">
        <v>95.07</v>
      </c>
    </row>
    <row r="7099" spans="1:4" x14ac:dyDescent="0.25">
      <c r="C7099" t="s">
        <v>163</v>
      </c>
    </row>
    <row r="7100" spans="1:4" x14ac:dyDescent="0.25">
      <c r="A7100" s="1">
        <v>44315</v>
      </c>
      <c r="B7100" t="s">
        <v>547</v>
      </c>
      <c r="C7100" t="s">
        <v>5051</v>
      </c>
      <c r="D7100">
        <v>49.64</v>
      </c>
    </row>
    <row r="7101" spans="1:4" x14ac:dyDescent="0.25">
      <c r="C7101" t="s">
        <v>3312</v>
      </c>
    </row>
    <row r="7102" spans="1:4" x14ac:dyDescent="0.25">
      <c r="A7102" s="1">
        <v>44315</v>
      </c>
      <c r="B7102" t="s">
        <v>547</v>
      </c>
      <c r="C7102" t="s">
        <v>5052</v>
      </c>
      <c r="D7102">
        <v>24.3</v>
      </c>
    </row>
    <row r="7103" spans="1:4" x14ac:dyDescent="0.25">
      <c r="A7103" s="1">
        <v>44315</v>
      </c>
      <c r="B7103" t="s">
        <v>547</v>
      </c>
      <c r="C7103" t="s">
        <v>5051</v>
      </c>
      <c r="D7103">
        <v>40.36</v>
      </c>
    </row>
    <row r="7104" spans="1:4" x14ac:dyDescent="0.25">
      <c r="C7104" t="s">
        <v>3020</v>
      </c>
    </row>
    <row r="7105" spans="1:4" x14ac:dyDescent="0.25">
      <c r="A7105" s="1">
        <v>44315</v>
      </c>
      <c r="B7105" t="s">
        <v>547</v>
      </c>
      <c r="C7105" t="s">
        <v>3035</v>
      </c>
      <c r="D7105">
        <v>119.7</v>
      </c>
    </row>
    <row r="7106" spans="1:4" x14ac:dyDescent="0.25">
      <c r="A7106" s="1">
        <v>44315</v>
      </c>
      <c r="B7106" t="s">
        <v>547</v>
      </c>
      <c r="C7106" t="s">
        <v>5051</v>
      </c>
      <c r="D7106">
        <v>54.13</v>
      </c>
    </row>
    <row r="7107" spans="1:4" x14ac:dyDescent="0.25">
      <c r="C7107" t="s">
        <v>3012</v>
      </c>
    </row>
    <row r="7108" spans="1:4" x14ac:dyDescent="0.25">
      <c r="A7108" s="1">
        <v>44315</v>
      </c>
      <c r="B7108" t="s">
        <v>547</v>
      </c>
      <c r="C7108" t="s">
        <v>5053</v>
      </c>
      <c r="D7108">
        <v>295.70999999999998</v>
      </c>
    </row>
    <row r="7109" spans="1:4" x14ac:dyDescent="0.25">
      <c r="A7109" s="1">
        <v>44315</v>
      </c>
      <c r="B7109" t="s">
        <v>547</v>
      </c>
      <c r="C7109" t="s">
        <v>5054</v>
      </c>
      <c r="D7109">
        <v>25.69</v>
      </c>
    </row>
    <row r="7110" spans="1:4" x14ac:dyDescent="0.25">
      <c r="A7110" s="1">
        <v>44315</v>
      </c>
      <c r="B7110" t="s">
        <v>547</v>
      </c>
      <c r="C7110" t="s">
        <v>5051</v>
      </c>
      <c r="D7110">
        <v>49.99</v>
      </c>
    </row>
    <row r="7111" spans="1:4" x14ac:dyDescent="0.25">
      <c r="C7111" t="s">
        <v>3031</v>
      </c>
    </row>
    <row r="7112" spans="1:4" x14ac:dyDescent="0.25">
      <c r="A7112" s="1">
        <v>44315</v>
      </c>
      <c r="B7112" t="s">
        <v>547</v>
      </c>
      <c r="C7112" t="s">
        <v>5055</v>
      </c>
      <c r="D7112">
        <v>52.89</v>
      </c>
    </row>
    <row r="7113" spans="1:4" x14ac:dyDescent="0.25">
      <c r="C7113" t="s">
        <v>163</v>
      </c>
    </row>
    <row r="7114" spans="1:4" x14ac:dyDescent="0.25">
      <c r="A7114" s="1">
        <v>44315</v>
      </c>
      <c r="B7114" t="s">
        <v>547</v>
      </c>
      <c r="C7114" t="s">
        <v>5051</v>
      </c>
      <c r="D7114">
        <v>49.29</v>
      </c>
    </row>
    <row r="7115" spans="1:4" x14ac:dyDescent="0.25">
      <c r="C7115" t="s">
        <v>5056</v>
      </c>
    </row>
    <row r="7116" spans="1:4" x14ac:dyDescent="0.25">
      <c r="A7116" s="1">
        <v>44315</v>
      </c>
      <c r="B7116" t="s">
        <v>547</v>
      </c>
      <c r="C7116" t="s">
        <v>5057</v>
      </c>
      <c r="D7116">
        <v>85.8</v>
      </c>
    </row>
    <row r="7117" spans="1:4" x14ac:dyDescent="0.25">
      <c r="A7117" s="1">
        <v>44315</v>
      </c>
      <c r="B7117" t="s">
        <v>547</v>
      </c>
      <c r="C7117" t="s">
        <v>5058</v>
      </c>
      <c r="D7117">
        <v>56.29</v>
      </c>
    </row>
    <row r="7118" spans="1:4" x14ac:dyDescent="0.25">
      <c r="C7118" t="s">
        <v>3032</v>
      </c>
    </row>
    <row r="7119" spans="1:4" x14ac:dyDescent="0.25">
      <c r="A7119" s="1">
        <v>44315</v>
      </c>
      <c r="B7119" t="s">
        <v>547</v>
      </c>
      <c r="C7119" t="s">
        <v>5059</v>
      </c>
      <c r="D7119">
        <v>24.06</v>
      </c>
    </row>
    <row r="7120" spans="1:4" x14ac:dyDescent="0.25">
      <c r="A7120" s="1">
        <v>44315</v>
      </c>
      <c r="B7120" t="s">
        <v>547</v>
      </c>
      <c r="C7120" t="s">
        <v>3837</v>
      </c>
      <c r="D7120">
        <v>54.23</v>
      </c>
    </row>
    <row r="7121" spans="1:4" x14ac:dyDescent="0.25">
      <c r="C7121" t="s">
        <v>5060</v>
      </c>
    </row>
    <row r="7122" spans="1:4" x14ac:dyDescent="0.25">
      <c r="A7122" s="1">
        <v>44321</v>
      </c>
      <c r="B7122" t="s">
        <v>177</v>
      </c>
      <c r="C7122" t="s">
        <v>5061</v>
      </c>
      <c r="D7122">
        <v>167.4</v>
      </c>
    </row>
    <row r="7123" spans="1:4" x14ac:dyDescent="0.25">
      <c r="A7123" s="1">
        <v>44321</v>
      </c>
      <c r="B7123" t="s">
        <v>177</v>
      </c>
      <c r="C7123" t="s">
        <v>5061</v>
      </c>
      <c r="D7123">
        <v>28.5</v>
      </c>
    </row>
    <row r="7124" spans="1:4" x14ac:dyDescent="0.25">
      <c r="A7124" s="1">
        <v>44321</v>
      </c>
      <c r="B7124" t="s">
        <v>177</v>
      </c>
      <c r="C7124" t="s">
        <v>5062</v>
      </c>
      <c r="D7124">
        <v>325</v>
      </c>
    </row>
    <row r="7125" spans="1:4" x14ac:dyDescent="0.25">
      <c r="A7125" s="1">
        <v>44321</v>
      </c>
      <c r="B7125" t="s">
        <v>2016</v>
      </c>
      <c r="C7125" t="s">
        <v>2017</v>
      </c>
      <c r="D7125">
        <v>576.37</v>
      </c>
    </row>
    <row r="7126" spans="1:4" x14ac:dyDescent="0.25">
      <c r="A7126" s="1">
        <v>44321</v>
      </c>
      <c r="B7126" t="s">
        <v>117</v>
      </c>
      <c r="C7126" t="s">
        <v>5063</v>
      </c>
      <c r="D7126" s="2">
        <v>6952</v>
      </c>
    </row>
    <row r="7127" spans="1:4" x14ac:dyDescent="0.25">
      <c r="A7127" s="1">
        <v>44321</v>
      </c>
      <c r="B7127" t="s">
        <v>117</v>
      </c>
      <c r="C7127" t="s">
        <v>5064</v>
      </c>
      <c r="D7127">
        <v>325.5</v>
      </c>
    </row>
    <row r="7128" spans="1:4" x14ac:dyDescent="0.25">
      <c r="A7128" s="1">
        <v>44321</v>
      </c>
      <c r="B7128" t="s">
        <v>3966</v>
      </c>
      <c r="C7128" t="s">
        <v>5065</v>
      </c>
      <c r="D7128" s="2">
        <v>5785.6</v>
      </c>
    </row>
    <row r="7129" spans="1:4" x14ac:dyDescent="0.25">
      <c r="A7129" s="1">
        <v>44321</v>
      </c>
      <c r="B7129" t="s">
        <v>119</v>
      </c>
      <c r="C7129" t="s">
        <v>5066</v>
      </c>
      <c r="D7129">
        <v>52.45</v>
      </c>
    </row>
    <row r="7130" spans="1:4" x14ac:dyDescent="0.25">
      <c r="A7130" s="1">
        <v>44321</v>
      </c>
      <c r="B7130" t="s">
        <v>119</v>
      </c>
      <c r="C7130" t="s">
        <v>47</v>
      </c>
      <c r="D7130">
        <v>62.99</v>
      </c>
    </row>
    <row r="7131" spans="1:4" x14ac:dyDescent="0.25">
      <c r="A7131" s="1">
        <v>44321</v>
      </c>
      <c r="B7131" t="s">
        <v>119</v>
      </c>
      <c r="C7131" t="s">
        <v>282</v>
      </c>
      <c r="D7131">
        <v>21.74</v>
      </c>
    </row>
    <row r="7132" spans="1:4" x14ac:dyDescent="0.25">
      <c r="A7132" s="1">
        <v>44321</v>
      </c>
      <c r="B7132" t="s">
        <v>5067</v>
      </c>
      <c r="C7132" t="s">
        <v>5068</v>
      </c>
      <c r="D7132">
        <v>442.32</v>
      </c>
    </row>
    <row r="7133" spans="1:4" x14ac:dyDescent="0.25">
      <c r="C7133" t="s">
        <v>5069</v>
      </c>
    </row>
    <row r="7134" spans="1:4" x14ac:dyDescent="0.25">
      <c r="A7134" s="1">
        <v>44321</v>
      </c>
      <c r="B7134" t="s">
        <v>186</v>
      </c>
      <c r="C7134" t="s">
        <v>4412</v>
      </c>
      <c r="D7134" s="2">
        <v>3000</v>
      </c>
    </row>
    <row r="7135" spans="1:4" x14ac:dyDescent="0.25">
      <c r="C7135" t="s">
        <v>5070</v>
      </c>
    </row>
    <row r="7136" spans="1:4" x14ac:dyDescent="0.25">
      <c r="C7136" t="s">
        <v>5071</v>
      </c>
    </row>
    <row r="7137" spans="1:4" x14ac:dyDescent="0.25">
      <c r="C7137" t="s">
        <v>5072</v>
      </c>
    </row>
    <row r="7138" spans="1:4" x14ac:dyDescent="0.25">
      <c r="A7138" s="1">
        <v>44321</v>
      </c>
      <c r="B7138" t="s">
        <v>186</v>
      </c>
      <c r="C7138" t="s">
        <v>5073</v>
      </c>
      <c r="D7138" s="2">
        <v>4000</v>
      </c>
    </row>
    <row r="7139" spans="1:4" x14ac:dyDescent="0.25">
      <c r="C7139" t="s">
        <v>5074</v>
      </c>
    </row>
    <row r="7140" spans="1:4" x14ac:dyDescent="0.25">
      <c r="C7140" t="s">
        <v>5075</v>
      </c>
    </row>
    <row r="7141" spans="1:4" x14ac:dyDescent="0.25">
      <c r="A7141" s="1">
        <v>44321</v>
      </c>
      <c r="B7141" t="s">
        <v>1410</v>
      </c>
      <c r="C7141" t="s">
        <v>5076</v>
      </c>
      <c r="D7141">
        <v>60</v>
      </c>
    </row>
    <row r="7142" spans="1:4" x14ac:dyDescent="0.25">
      <c r="A7142" s="1">
        <v>44321</v>
      </c>
      <c r="B7142" t="s">
        <v>1114</v>
      </c>
      <c r="C7142" t="s">
        <v>345</v>
      </c>
      <c r="D7142">
        <v>800</v>
      </c>
    </row>
    <row r="7143" spans="1:4" x14ac:dyDescent="0.25">
      <c r="A7143" s="1">
        <v>44321</v>
      </c>
      <c r="B7143" t="s">
        <v>5077</v>
      </c>
      <c r="C7143" t="s">
        <v>5078</v>
      </c>
      <c r="D7143">
        <v>75</v>
      </c>
    </row>
    <row r="7144" spans="1:4" x14ac:dyDescent="0.25">
      <c r="A7144" s="1">
        <v>44321</v>
      </c>
      <c r="B7144" t="s">
        <v>197</v>
      </c>
      <c r="C7144" t="s">
        <v>1235</v>
      </c>
      <c r="D7144">
        <v>7.5</v>
      </c>
    </row>
    <row r="7145" spans="1:4" x14ac:dyDescent="0.25">
      <c r="A7145" s="1">
        <v>44321</v>
      </c>
      <c r="B7145" t="s">
        <v>742</v>
      </c>
      <c r="C7145" t="s">
        <v>5079</v>
      </c>
      <c r="D7145" s="2">
        <v>2054</v>
      </c>
    </row>
    <row r="7146" spans="1:4" x14ac:dyDescent="0.25">
      <c r="A7146" s="1">
        <v>44321</v>
      </c>
      <c r="B7146" t="s">
        <v>13</v>
      </c>
      <c r="C7146" t="s">
        <v>5080</v>
      </c>
      <c r="D7146" s="2">
        <v>2620.2399999999998</v>
      </c>
    </row>
    <row r="7147" spans="1:4" x14ac:dyDescent="0.25">
      <c r="A7147" s="1">
        <v>44321</v>
      </c>
      <c r="B7147" t="s">
        <v>5081</v>
      </c>
      <c r="C7147" t="s">
        <v>5082</v>
      </c>
      <c r="D7147">
        <v>100</v>
      </c>
    </row>
    <row r="7148" spans="1:4" x14ac:dyDescent="0.25">
      <c r="C7148" t="s">
        <v>5083</v>
      </c>
    </row>
    <row r="7149" spans="1:4" x14ac:dyDescent="0.25">
      <c r="A7149" s="1">
        <v>44321</v>
      </c>
      <c r="B7149" t="s">
        <v>624</v>
      </c>
      <c r="C7149" t="s">
        <v>5084</v>
      </c>
      <c r="D7149">
        <v>210</v>
      </c>
    </row>
    <row r="7150" spans="1:4" x14ac:dyDescent="0.25">
      <c r="C7150" t="s">
        <v>5085</v>
      </c>
    </row>
    <row r="7151" spans="1:4" x14ac:dyDescent="0.25">
      <c r="C7151" t="s">
        <v>5086</v>
      </c>
    </row>
    <row r="7152" spans="1:4" x14ac:dyDescent="0.25">
      <c r="A7152" s="1">
        <v>44321</v>
      </c>
      <c r="B7152" t="s">
        <v>624</v>
      </c>
      <c r="C7152" t="s">
        <v>5087</v>
      </c>
      <c r="D7152" s="2">
        <v>9624</v>
      </c>
    </row>
    <row r="7153" spans="1:4" x14ac:dyDescent="0.25">
      <c r="C7153" t="s">
        <v>5088</v>
      </c>
    </row>
    <row r="7154" spans="1:4" x14ac:dyDescent="0.25">
      <c r="A7154" s="1">
        <v>44321</v>
      </c>
      <c r="B7154" t="s">
        <v>26</v>
      </c>
      <c r="C7154" t="s">
        <v>28</v>
      </c>
      <c r="D7154">
        <v>62</v>
      </c>
    </row>
    <row r="7155" spans="1:4" x14ac:dyDescent="0.25">
      <c r="C7155" t="s">
        <v>5089</v>
      </c>
    </row>
    <row r="7156" spans="1:4" x14ac:dyDescent="0.25">
      <c r="A7156" s="1">
        <v>44321</v>
      </c>
      <c r="B7156" t="s">
        <v>1232</v>
      </c>
      <c r="C7156" t="s">
        <v>325</v>
      </c>
      <c r="D7156" s="2">
        <v>1723.46</v>
      </c>
    </row>
    <row r="7157" spans="1:4" x14ac:dyDescent="0.25">
      <c r="A7157" s="1">
        <v>44321</v>
      </c>
      <c r="B7157" t="s">
        <v>5090</v>
      </c>
      <c r="C7157" t="s">
        <v>5091</v>
      </c>
      <c r="D7157">
        <v>233.65</v>
      </c>
    </row>
    <row r="7158" spans="1:4" x14ac:dyDescent="0.25">
      <c r="A7158" s="1">
        <v>44321</v>
      </c>
      <c r="B7158" t="s">
        <v>142</v>
      </c>
      <c r="C7158" t="s">
        <v>5092</v>
      </c>
      <c r="D7158">
        <v>354.66</v>
      </c>
    </row>
    <row r="7159" spans="1:4" x14ac:dyDescent="0.25">
      <c r="A7159" s="1">
        <v>44321</v>
      </c>
      <c r="B7159" t="s">
        <v>5093</v>
      </c>
      <c r="C7159" t="s">
        <v>5094</v>
      </c>
      <c r="D7159">
        <v>100.5</v>
      </c>
    </row>
    <row r="7160" spans="1:4" x14ac:dyDescent="0.25">
      <c r="A7160" s="1">
        <v>44321</v>
      </c>
      <c r="B7160" t="s">
        <v>382</v>
      </c>
      <c r="C7160" t="s">
        <v>4755</v>
      </c>
      <c r="D7160">
        <v>152.69</v>
      </c>
    </row>
    <row r="7161" spans="1:4" x14ac:dyDescent="0.25">
      <c r="A7161" s="1">
        <v>44321</v>
      </c>
      <c r="B7161" t="s">
        <v>757</v>
      </c>
      <c r="C7161" t="s">
        <v>2401</v>
      </c>
      <c r="D7161">
        <v>101</v>
      </c>
    </row>
    <row r="7162" spans="1:4" x14ac:dyDescent="0.25">
      <c r="A7162" s="1">
        <v>44321</v>
      </c>
      <c r="B7162" t="s">
        <v>5095</v>
      </c>
      <c r="C7162" t="s">
        <v>5096</v>
      </c>
      <c r="D7162">
        <v>63.94</v>
      </c>
    </row>
    <row r="7163" spans="1:4" x14ac:dyDescent="0.25">
      <c r="A7163" s="1">
        <v>44321</v>
      </c>
      <c r="B7163" t="s">
        <v>218</v>
      </c>
      <c r="C7163" t="s">
        <v>2694</v>
      </c>
      <c r="D7163">
        <v>413.54</v>
      </c>
    </row>
    <row r="7164" spans="1:4" x14ac:dyDescent="0.25">
      <c r="A7164" s="1">
        <v>44321</v>
      </c>
      <c r="B7164" t="s">
        <v>1756</v>
      </c>
      <c r="C7164" t="s">
        <v>4009</v>
      </c>
      <c r="D7164">
        <v>600</v>
      </c>
    </row>
    <row r="7165" spans="1:4" x14ac:dyDescent="0.25">
      <c r="A7165" s="1">
        <v>44321</v>
      </c>
      <c r="B7165" t="s">
        <v>1758</v>
      </c>
      <c r="C7165" t="s">
        <v>4009</v>
      </c>
      <c r="D7165">
        <v>750</v>
      </c>
    </row>
    <row r="7166" spans="1:4" x14ac:dyDescent="0.25">
      <c r="C7166" t="s">
        <v>5097</v>
      </c>
    </row>
    <row r="7167" spans="1:4" x14ac:dyDescent="0.25">
      <c r="A7167" s="1">
        <v>44321</v>
      </c>
      <c r="B7167" t="s">
        <v>223</v>
      </c>
      <c r="C7167" t="s">
        <v>219</v>
      </c>
      <c r="D7167">
        <v>200</v>
      </c>
    </row>
    <row r="7168" spans="1:4" x14ac:dyDescent="0.25">
      <c r="A7168" s="1">
        <v>44321</v>
      </c>
      <c r="B7168" t="s">
        <v>223</v>
      </c>
      <c r="C7168" t="s">
        <v>5098</v>
      </c>
      <c r="D7168">
        <v>200</v>
      </c>
    </row>
    <row r="7169" spans="1:4" x14ac:dyDescent="0.25">
      <c r="C7169" t="s">
        <v>4852</v>
      </c>
    </row>
    <row r="7170" spans="1:4" x14ac:dyDescent="0.25">
      <c r="A7170" s="1">
        <v>44321</v>
      </c>
      <c r="B7170" t="s">
        <v>146</v>
      </c>
      <c r="C7170" t="s">
        <v>70</v>
      </c>
      <c r="D7170">
        <v>202.45</v>
      </c>
    </row>
    <row r="7171" spans="1:4" x14ac:dyDescent="0.25">
      <c r="A7171" s="1">
        <v>44321</v>
      </c>
      <c r="B7171" t="s">
        <v>1138</v>
      </c>
      <c r="C7171" t="s">
        <v>5099</v>
      </c>
      <c r="D7171">
        <v>784.75</v>
      </c>
    </row>
    <row r="7172" spans="1:4" x14ac:dyDescent="0.25">
      <c r="C7172" t="s">
        <v>5100</v>
      </c>
    </row>
    <row r="7173" spans="1:4" x14ac:dyDescent="0.25">
      <c r="C7173" s="1">
        <v>44315</v>
      </c>
    </row>
    <row r="7174" spans="1:4" x14ac:dyDescent="0.25">
      <c r="A7174" s="1">
        <v>44321</v>
      </c>
      <c r="B7174" t="s">
        <v>982</v>
      </c>
      <c r="C7174" t="s">
        <v>5101</v>
      </c>
      <c r="D7174">
        <v>550</v>
      </c>
    </row>
    <row r="7175" spans="1:4" x14ac:dyDescent="0.25">
      <c r="A7175" s="1">
        <v>44321</v>
      </c>
      <c r="B7175" t="s">
        <v>56</v>
      </c>
      <c r="C7175" t="s">
        <v>47</v>
      </c>
      <c r="D7175" s="2">
        <v>7960</v>
      </c>
    </row>
    <row r="7176" spans="1:4" x14ac:dyDescent="0.25">
      <c r="A7176" s="1">
        <v>44321</v>
      </c>
      <c r="B7176" t="s">
        <v>2420</v>
      </c>
      <c r="C7176" t="s">
        <v>2421</v>
      </c>
      <c r="D7176">
        <v>220</v>
      </c>
    </row>
    <row r="7177" spans="1:4" x14ac:dyDescent="0.25">
      <c r="A7177" s="1">
        <v>44321</v>
      </c>
      <c r="B7177" t="s">
        <v>5102</v>
      </c>
      <c r="C7177" t="s">
        <v>5103</v>
      </c>
      <c r="D7177">
        <v>58.95</v>
      </c>
    </row>
    <row r="7178" spans="1:4" x14ac:dyDescent="0.25">
      <c r="A7178" s="1">
        <v>44321</v>
      </c>
      <c r="B7178" t="s">
        <v>288</v>
      </c>
      <c r="C7178" t="s">
        <v>1933</v>
      </c>
      <c r="D7178">
        <v>601.25</v>
      </c>
    </row>
    <row r="7179" spans="1:4" x14ac:dyDescent="0.25">
      <c r="A7179" s="1">
        <v>44321</v>
      </c>
      <c r="B7179" t="s">
        <v>2605</v>
      </c>
      <c r="C7179" t="s">
        <v>2606</v>
      </c>
      <c r="D7179">
        <v>900</v>
      </c>
    </row>
    <row r="7180" spans="1:4" x14ac:dyDescent="0.25">
      <c r="C7180" t="s">
        <v>5104</v>
      </c>
    </row>
    <row r="7181" spans="1:4" x14ac:dyDescent="0.25">
      <c r="A7181" s="1">
        <v>44321</v>
      </c>
      <c r="B7181" t="s">
        <v>3111</v>
      </c>
      <c r="C7181" t="s">
        <v>5105</v>
      </c>
      <c r="D7181">
        <v>450</v>
      </c>
    </row>
    <row r="7182" spans="1:4" x14ac:dyDescent="0.25">
      <c r="C7182" t="s">
        <v>5106</v>
      </c>
    </row>
    <row r="7183" spans="1:4" x14ac:dyDescent="0.25">
      <c r="C7183" t="s">
        <v>5107</v>
      </c>
    </row>
    <row r="7184" spans="1:4" x14ac:dyDescent="0.25">
      <c r="A7184" s="1">
        <v>44321</v>
      </c>
      <c r="B7184" t="s">
        <v>3113</v>
      </c>
      <c r="C7184" t="s">
        <v>1954</v>
      </c>
      <c r="D7184">
        <v>660</v>
      </c>
    </row>
    <row r="7185" spans="1:4" x14ac:dyDescent="0.25">
      <c r="C7185" t="s">
        <v>5108</v>
      </c>
    </row>
    <row r="7186" spans="1:4" x14ac:dyDescent="0.25">
      <c r="A7186" s="1">
        <v>44321</v>
      </c>
      <c r="B7186" t="s">
        <v>2863</v>
      </c>
      <c r="C7186" t="s">
        <v>3587</v>
      </c>
      <c r="D7186">
        <v>412</v>
      </c>
    </row>
    <row r="7187" spans="1:4" x14ac:dyDescent="0.25">
      <c r="C7187" t="s">
        <v>219</v>
      </c>
    </row>
    <row r="7188" spans="1:4" x14ac:dyDescent="0.25">
      <c r="A7188" s="1">
        <v>44321</v>
      </c>
      <c r="B7188" t="s">
        <v>1159</v>
      </c>
      <c r="C7188" t="s">
        <v>5109</v>
      </c>
      <c r="D7188">
        <v>125</v>
      </c>
    </row>
    <row r="7189" spans="1:4" x14ac:dyDescent="0.25">
      <c r="C7189" t="s">
        <v>5110</v>
      </c>
    </row>
    <row r="7190" spans="1:4" x14ac:dyDescent="0.25">
      <c r="C7190" t="s">
        <v>5111</v>
      </c>
    </row>
    <row r="7191" spans="1:4" x14ac:dyDescent="0.25">
      <c r="C7191" t="s">
        <v>5112</v>
      </c>
    </row>
    <row r="7192" spans="1:4" x14ac:dyDescent="0.25">
      <c r="A7192" s="1">
        <v>44321</v>
      </c>
      <c r="B7192" t="s">
        <v>254</v>
      </c>
      <c r="C7192" t="s">
        <v>219</v>
      </c>
      <c r="D7192">
        <v>760.29</v>
      </c>
    </row>
    <row r="7193" spans="1:4" x14ac:dyDescent="0.25">
      <c r="A7193" s="1">
        <v>44321</v>
      </c>
      <c r="B7193" t="s">
        <v>254</v>
      </c>
      <c r="C7193" t="s">
        <v>219</v>
      </c>
      <c r="D7193">
        <v>35.96</v>
      </c>
    </row>
    <row r="7194" spans="1:4" x14ac:dyDescent="0.25">
      <c r="A7194" s="1">
        <v>44321</v>
      </c>
      <c r="B7194" t="s">
        <v>254</v>
      </c>
      <c r="C7194" t="s">
        <v>5113</v>
      </c>
      <c r="D7194">
        <v>58</v>
      </c>
    </row>
    <row r="7195" spans="1:4" x14ac:dyDescent="0.25">
      <c r="A7195" s="1">
        <v>44321</v>
      </c>
      <c r="B7195" t="s">
        <v>4032</v>
      </c>
      <c r="C7195" t="s">
        <v>5114</v>
      </c>
      <c r="D7195">
        <v>34.950000000000003</v>
      </c>
    </row>
    <row r="7196" spans="1:4" x14ac:dyDescent="0.25">
      <c r="A7196" s="1">
        <v>44321</v>
      </c>
      <c r="B7196" t="s">
        <v>5115</v>
      </c>
      <c r="C7196" t="s">
        <v>3882</v>
      </c>
      <c r="D7196">
        <v>684</v>
      </c>
    </row>
    <row r="7197" spans="1:4" x14ac:dyDescent="0.25">
      <c r="C7197" t="s">
        <v>5116</v>
      </c>
    </row>
    <row r="7198" spans="1:4" x14ac:dyDescent="0.25">
      <c r="A7198" s="1">
        <v>44321</v>
      </c>
      <c r="B7198" t="s">
        <v>1953</v>
      </c>
      <c r="C7198" t="s">
        <v>4696</v>
      </c>
      <c r="D7198">
        <v>880</v>
      </c>
    </row>
    <row r="7199" spans="1:4" x14ac:dyDescent="0.25">
      <c r="C7199" t="s">
        <v>5104</v>
      </c>
    </row>
    <row r="7200" spans="1:4" x14ac:dyDescent="0.25">
      <c r="A7200" s="1">
        <v>44321</v>
      </c>
      <c r="B7200" t="s">
        <v>4886</v>
      </c>
      <c r="C7200" t="s">
        <v>5117</v>
      </c>
      <c r="D7200">
        <v>715</v>
      </c>
    </row>
    <row r="7201" spans="1:4" x14ac:dyDescent="0.25">
      <c r="C7201" t="s">
        <v>5118</v>
      </c>
    </row>
    <row r="7202" spans="1:4" x14ac:dyDescent="0.25">
      <c r="C7202" t="s">
        <v>5119</v>
      </c>
    </row>
    <row r="7203" spans="1:4" x14ac:dyDescent="0.25">
      <c r="A7203" s="1">
        <v>44321</v>
      </c>
      <c r="B7203" t="s">
        <v>2118</v>
      </c>
      <c r="C7203" t="s">
        <v>5120</v>
      </c>
      <c r="D7203">
        <v>100</v>
      </c>
    </row>
    <row r="7204" spans="1:4" x14ac:dyDescent="0.25">
      <c r="A7204" s="1">
        <v>44321</v>
      </c>
      <c r="B7204" t="s">
        <v>281</v>
      </c>
      <c r="C7204" t="s">
        <v>70</v>
      </c>
      <c r="D7204">
        <v>108.63</v>
      </c>
    </row>
    <row r="7205" spans="1:4" x14ac:dyDescent="0.25">
      <c r="A7205" s="1">
        <v>44321</v>
      </c>
      <c r="B7205" t="s">
        <v>1025</v>
      </c>
      <c r="C7205" t="s">
        <v>5121</v>
      </c>
      <c r="D7205" s="2">
        <v>3121.46</v>
      </c>
    </row>
    <row r="7206" spans="1:4" x14ac:dyDescent="0.25">
      <c r="C7206" t="s">
        <v>5122</v>
      </c>
    </row>
    <row r="7207" spans="1:4" x14ac:dyDescent="0.25">
      <c r="A7207" s="1">
        <v>44321</v>
      </c>
      <c r="B7207" t="s">
        <v>4858</v>
      </c>
      <c r="C7207" t="s">
        <v>5123</v>
      </c>
      <c r="D7207">
        <v>380</v>
      </c>
    </row>
    <row r="7208" spans="1:4" x14ac:dyDescent="0.25">
      <c r="A7208" s="1">
        <v>44321</v>
      </c>
      <c r="B7208" t="s">
        <v>691</v>
      </c>
      <c r="C7208" t="s">
        <v>5124</v>
      </c>
      <c r="D7208">
        <v>109.89</v>
      </c>
    </row>
    <row r="7209" spans="1:4" x14ac:dyDescent="0.25">
      <c r="A7209" s="1">
        <v>44321</v>
      </c>
      <c r="B7209" t="s">
        <v>1970</v>
      </c>
      <c r="C7209" t="s">
        <v>5125</v>
      </c>
      <c r="D7209">
        <v>100</v>
      </c>
    </row>
    <row r="7210" spans="1:4" x14ac:dyDescent="0.25">
      <c r="A7210" s="1">
        <v>44321</v>
      </c>
      <c r="B7210" t="s">
        <v>441</v>
      </c>
      <c r="C7210" t="s">
        <v>5126</v>
      </c>
      <c r="D7210" s="2">
        <v>2052.54</v>
      </c>
    </row>
    <row r="7211" spans="1:4" x14ac:dyDescent="0.25">
      <c r="C7211" t="s">
        <v>5127</v>
      </c>
    </row>
    <row r="7212" spans="1:4" x14ac:dyDescent="0.25">
      <c r="A7212" s="1">
        <v>44321</v>
      </c>
      <c r="B7212" t="s">
        <v>441</v>
      </c>
      <c r="C7212" t="s">
        <v>5128</v>
      </c>
      <c r="D7212" s="2">
        <v>1750</v>
      </c>
    </row>
    <row r="7213" spans="1:4" x14ac:dyDescent="0.25">
      <c r="A7213" s="1">
        <v>44321</v>
      </c>
      <c r="B7213" t="s">
        <v>79</v>
      </c>
      <c r="C7213" t="s">
        <v>5129</v>
      </c>
      <c r="D7213" s="2">
        <v>5110</v>
      </c>
    </row>
    <row r="7214" spans="1:4" x14ac:dyDescent="0.25">
      <c r="C7214" t="s">
        <v>5130</v>
      </c>
    </row>
    <row r="7215" spans="1:4" x14ac:dyDescent="0.25">
      <c r="A7215" s="1">
        <v>44321</v>
      </c>
      <c r="B7215" t="s">
        <v>3431</v>
      </c>
      <c r="C7215" t="s">
        <v>3432</v>
      </c>
      <c r="D7215" s="2">
        <v>1060</v>
      </c>
    </row>
    <row r="7216" spans="1:4" x14ac:dyDescent="0.25">
      <c r="C7216" t="s">
        <v>5131</v>
      </c>
    </row>
    <row r="7217" spans="1:4" x14ac:dyDescent="0.25">
      <c r="A7217" s="1">
        <v>44321</v>
      </c>
      <c r="B7217" t="s">
        <v>5132</v>
      </c>
      <c r="C7217" t="s">
        <v>5133</v>
      </c>
      <c r="D7217">
        <v>400</v>
      </c>
    </row>
    <row r="7218" spans="1:4" x14ac:dyDescent="0.25">
      <c r="C7218" t="s">
        <v>5134</v>
      </c>
    </row>
    <row r="7219" spans="1:4" x14ac:dyDescent="0.25">
      <c r="A7219" s="1">
        <v>44321</v>
      </c>
      <c r="B7219" t="s">
        <v>456</v>
      </c>
      <c r="C7219" t="s">
        <v>5135</v>
      </c>
      <c r="D7219">
        <v>279</v>
      </c>
    </row>
    <row r="7220" spans="1:4" x14ac:dyDescent="0.25">
      <c r="C7220" t="s">
        <v>5136</v>
      </c>
    </row>
    <row r="7221" spans="1:4" x14ac:dyDescent="0.25">
      <c r="A7221" s="1">
        <v>44321</v>
      </c>
      <c r="B7221" t="s">
        <v>456</v>
      </c>
      <c r="C7221" t="s">
        <v>5137</v>
      </c>
      <c r="D7221">
        <v>519</v>
      </c>
    </row>
    <row r="7222" spans="1:4" x14ac:dyDescent="0.25">
      <c r="C7222" t="s">
        <v>5136</v>
      </c>
    </row>
    <row r="7223" spans="1:4" x14ac:dyDescent="0.25">
      <c r="A7223" s="1">
        <v>44321</v>
      </c>
      <c r="B7223" t="s">
        <v>456</v>
      </c>
      <c r="C7223" t="s">
        <v>5138</v>
      </c>
      <c r="D7223">
        <v>519</v>
      </c>
    </row>
    <row r="7224" spans="1:4" x14ac:dyDescent="0.25">
      <c r="C7224" t="s">
        <v>5136</v>
      </c>
    </row>
    <row r="7225" spans="1:4" x14ac:dyDescent="0.25">
      <c r="A7225" s="1">
        <v>44321</v>
      </c>
      <c r="B7225" t="s">
        <v>456</v>
      </c>
      <c r="C7225" t="s">
        <v>5139</v>
      </c>
      <c r="D7225">
        <v>519</v>
      </c>
    </row>
    <row r="7226" spans="1:4" x14ac:dyDescent="0.25">
      <c r="C7226" t="s">
        <v>5136</v>
      </c>
    </row>
    <row r="7227" spans="1:4" x14ac:dyDescent="0.25">
      <c r="A7227" s="1">
        <v>44321</v>
      </c>
      <c r="B7227" t="s">
        <v>456</v>
      </c>
      <c r="C7227" t="s">
        <v>5140</v>
      </c>
      <c r="D7227">
        <v>279</v>
      </c>
    </row>
    <row r="7228" spans="1:4" x14ac:dyDescent="0.25">
      <c r="C7228" t="s">
        <v>5136</v>
      </c>
    </row>
    <row r="7229" spans="1:4" x14ac:dyDescent="0.25">
      <c r="A7229" s="1">
        <v>44321</v>
      </c>
      <c r="B7229" t="s">
        <v>5141</v>
      </c>
      <c r="C7229" t="s">
        <v>5142</v>
      </c>
      <c r="D7229" s="2">
        <v>2366</v>
      </c>
    </row>
    <row r="7230" spans="1:4" x14ac:dyDescent="0.25">
      <c r="A7230" s="1">
        <v>44321</v>
      </c>
      <c r="B7230" t="s">
        <v>102</v>
      </c>
      <c r="C7230" t="s">
        <v>5143</v>
      </c>
      <c r="D7230">
        <v>30</v>
      </c>
    </row>
    <row r="7231" spans="1:4" x14ac:dyDescent="0.25">
      <c r="C7231" t="s">
        <v>5144</v>
      </c>
    </row>
    <row r="7232" spans="1:4" x14ac:dyDescent="0.25">
      <c r="A7232" s="1">
        <v>44321</v>
      </c>
      <c r="B7232" t="s">
        <v>106</v>
      </c>
      <c r="C7232" t="s">
        <v>107</v>
      </c>
      <c r="D7232">
        <v>155.03</v>
      </c>
    </row>
    <row r="7233" spans="1:4" x14ac:dyDescent="0.25">
      <c r="A7233" s="1">
        <v>44321</v>
      </c>
      <c r="B7233" t="s">
        <v>106</v>
      </c>
      <c r="C7233" t="s">
        <v>107</v>
      </c>
      <c r="D7233">
        <v>155.86000000000001</v>
      </c>
    </row>
    <row r="7234" spans="1:4" x14ac:dyDescent="0.25">
      <c r="A7234" s="1">
        <v>44321</v>
      </c>
      <c r="B7234" t="s">
        <v>106</v>
      </c>
      <c r="C7234" t="s">
        <v>107</v>
      </c>
      <c r="D7234">
        <v>159.68</v>
      </c>
    </row>
    <row r="7235" spans="1:4" x14ac:dyDescent="0.25">
      <c r="A7235" s="1">
        <v>44321</v>
      </c>
      <c r="B7235" t="s">
        <v>5145</v>
      </c>
      <c r="C7235" t="s">
        <v>5146</v>
      </c>
      <c r="D7235" s="2">
        <v>47998</v>
      </c>
    </row>
    <row r="7236" spans="1:4" x14ac:dyDescent="0.25">
      <c r="C7236" t="s">
        <v>5147</v>
      </c>
    </row>
    <row r="7237" spans="1:4" x14ac:dyDescent="0.25">
      <c r="C7237" t="s">
        <v>5148</v>
      </c>
    </row>
    <row r="7238" spans="1:4" x14ac:dyDescent="0.25">
      <c r="A7238" s="1">
        <v>44321</v>
      </c>
      <c r="B7238" t="s">
        <v>3701</v>
      </c>
      <c r="C7238" t="s">
        <v>1954</v>
      </c>
      <c r="D7238">
        <v>910</v>
      </c>
    </row>
    <row r="7239" spans="1:4" x14ac:dyDescent="0.25">
      <c r="C7239" t="s">
        <v>5149</v>
      </c>
    </row>
    <row r="7240" spans="1:4" x14ac:dyDescent="0.25">
      <c r="A7240" s="1">
        <v>44321</v>
      </c>
      <c r="B7240" t="s">
        <v>3622</v>
      </c>
      <c r="C7240" t="s">
        <v>5150</v>
      </c>
      <c r="D7240">
        <v>320</v>
      </c>
    </row>
    <row r="7241" spans="1:4" x14ac:dyDescent="0.25">
      <c r="A7241" s="1">
        <v>44321</v>
      </c>
      <c r="B7241" t="s">
        <v>3302</v>
      </c>
      <c r="C7241" t="s">
        <v>5151</v>
      </c>
      <c r="D7241">
        <v>75</v>
      </c>
    </row>
    <row r="7242" spans="1:4" x14ac:dyDescent="0.25">
      <c r="A7242" s="1">
        <v>44321</v>
      </c>
      <c r="B7242" t="s">
        <v>1852</v>
      </c>
      <c r="C7242" t="s">
        <v>4009</v>
      </c>
      <c r="D7242">
        <v>770</v>
      </c>
    </row>
    <row r="7243" spans="1:4" x14ac:dyDescent="0.25">
      <c r="C7243" t="s">
        <v>5097</v>
      </c>
    </row>
    <row r="7244" spans="1:4" x14ac:dyDescent="0.25">
      <c r="A7244" s="1">
        <v>44321</v>
      </c>
      <c r="B7244" t="s">
        <v>3447</v>
      </c>
      <c r="C7244" t="s">
        <v>280</v>
      </c>
      <c r="D7244">
        <v>67.45</v>
      </c>
    </row>
    <row r="7245" spans="1:4" x14ac:dyDescent="0.25">
      <c r="A7245" s="1">
        <v>44328</v>
      </c>
      <c r="B7245" t="s">
        <v>117</v>
      </c>
      <c r="C7245" t="s">
        <v>5064</v>
      </c>
      <c r="D7245">
        <v>114.96</v>
      </c>
    </row>
    <row r="7246" spans="1:4" x14ac:dyDescent="0.25">
      <c r="A7246" s="1">
        <v>44328</v>
      </c>
      <c r="B7246" t="s">
        <v>117</v>
      </c>
      <c r="C7246" t="s">
        <v>5152</v>
      </c>
      <c r="D7246">
        <v>40</v>
      </c>
    </row>
    <row r="7247" spans="1:4" x14ac:dyDescent="0.25">
      <c r="A7247" s="1">
        <v>44328</v>
      </c>
      <c r="B7247" t="s">
        <v>3966</v>
      </c>
      <c r="C7247" t="s">
        <v>5065</v>
      </c>
      <c r="D7247">
        <v>124.5</v>
      </c>
    </row>
    <row r="7248" spans="1:4" x14ac:dyDescent="0.25">
      <c r="A7248" s="1">
        <v>44328</v>
      </c>
      <c r="B7248" t="s">
        <v>902</v>
      </c>
      <c r="C7248" t="s">
        <v>5153</v>
      </c>
      <c r="D7248">
        <v>211</v>
      </c>
    </row>
    <row r="7249" spans="1:4" x14ac:dyDescent="0.25">
      <c r="A7249" s="1">
        <v>44328</v>
      </c>
      <c r="B7249" t="s">
        <v>119</v>
      </c>
      <c r="C7249" t="s">
        <v>913</v>
      </c>
      <c r="D7249">
        <v>36.99</v>
      </c>
    </row>
    <row r="7250" spans="1:4" x14ac:dyDescent="0.25">
      <c r="C7250" s="1">
        <v>44293</v>
      </c>
    </row>
    <row r="7251" spans="1:4" x14ac:dyDescent="0.25">
      <c r="A7251" s="1">
        <v>44328</v>
      </c>
      <c r="B7251" t="s">
        <v>197</v>
      </c>
      <c r="C7251" t="s">
        <v>919</v>
      </c>
      <c r="D7251">
        <v>15</v>
      </c>
    </row>
    <row r="7252" spans="1:4" x14ac:dyDescent="0.25">
      <c r="A7252" s="1">
        <v>44328</v>
      </c>
      <c r="B7252" t="s">
        <v>11</v>
      </c>
      <c r="C7252" t="s">
        <v>5154</v>
      </c>
      <c r="D7252" s="2">
        <v>6990</v>
      </c>
    </row>
    <row r="7253" spans="1:4" x14ac:dyDescent="0.25">
      <c r="C7253" t="s">
        <v>5155</v>
      </c>
    </row>
    <row r="7254" spans="1:4" x14ac:dyDescent="0.25">
      <c r="A7254" s="1">
        <v>44328</v>
      </c>
      <c r="B7254" t="s">
        <v>123</v>
      </c>
      <c r="C7254" t="s">
        <v>47</v>
      </c>
      <c r="D7254">
        <v>41.78</v>
      </c>
    </row>
    <row r="7255" spans="1:4" x14ac:dyDescent="0.25">
      <c r="A7255" s="1">
        <v>44328</v>
      </c>
      <c r="B7255" t="s">
        <v>2551</v>
      </c>
      <c r="C7255" t="s">
        <v>5156</v>
      </c>
      <c r="D7255">
        <v>480</v>
      </c>
    </row>
    <row r="7256" spans="1:4" x14ac:dyDescent="0.25">
      <c r="C7256" t="s">
        <v>87</v>
      </c>
    </row>
    <row r="7257" spans="1:4" x14ac:dyDescent="0.25">
      <c r="A7257" s="1">
        <v>44328</v>
      </c>
      <c r="B7257" t="s">
        <v>5157</v>
      </c>
      <c r="C7257" t="s">
        <v>5158</v>
      </c>
      <c r="D7257">
        <v>100</v>
      </c>
    </row>
    <row r="7258" spans="1:4" x14ac:dyDescent="0.25">
      <c r="A7258" s="1">
        <v>44328</v>
      </c>
      <c r="B7258" t="s">
        <v>124</v>
      </c>
      <c r="C7258" t="s">
        <v>47</v>
      </c>
      <c r="D7258">
        <v>259.02</v>
      </c>
    </row>
    <row r="7259" spans="1:4" x14ac:dyDescent="0.25">
      <c r="A7259" s="1">
        <v>44328</v>
      </c>
      <c r="B7259" t="s">
        <v>5159</v>
      </c>
      <c r="C7259" t="s">
        <v>1901</v>
      </c>
      <c r="D7259">
        <v>535</v>
      </c>
    </row>
    <row r="7260" spans="1:4" x14ac:dyDescent="0.25">
      <c r="A7260" s="1">
        <v>44328</v>
      </c>
      <c r="B7260" t="s">
        <v>5160</v>
      </c>
      <c r="C7260" t="s">
        <v>5161</v>
      </c>
      <c r="D7260">
        <v>28.8</v>
      </c>
    </row>
    <row r="7261" spans="1:4" x14ac:dyDescent="0.25">
      <c r="C7261" t="s">
        <v>5162</v>
      </c>
    </row>
    <row r="7262" spans="1:4" x14ac:dyDescent="0.25">
      <c r="A7262" s="1">
        <v>44328</v>
      </c>
      <c r="B7262" t="s">
        <v>13</v>
      </c>
      <c r="C7262" t="s">
        <v>5163</v>
      </c>
      <c r="D7262">
        <v>327.52999999999997</v>
      </c>
    </row>
    <row r="7263" spans="1:4" x14ac:dyDescent="0.25">
      <c r="C7263" t="s">
        <v>2369</v>
      </c>
    </row>
    <row r="7264" spans="1:4" x14ac:dyDescent="0.25">
      <c r="A7264" s="1">
        <v>44328</v>
      </c>
      <c r="B7264" t="s">
        <v>13</v>
      </c>
      <c r="C7264" t="s">
        <v>5164</v>
      </c>
      <c r="D7264">
        <v>305.25</v>
      </c>
    </row>
    <row r="7265" spans="1:4" x14ac:dyDescent="0.25">
      <c r="A7265" s="1">
        <v>44328</v>
      </c>
      <c r="B7265" t="s">
        <v>5165</v>
      </c>
      <c r="C7265" t="s">
        <v>2044</v>
      </c>
      <c r="D7265">
        <v>300</v>
      </c>
    </row>
    <row r="7266" spans="1:4" x14ac:dyDescent="0.25">
      <c r="A7266" s="1">
        <v>44328</v>
      </c>
      <c r="B7266" t="s">
        <v>125</v>
      </c>
      <c r="C7266" t="s">
        <v>5166</v>
      </c>
      <c r="D7266" s="2">
        <v>1299.8</v>
      </c>
    </row>
    <row r="7267" spans="1:4" x14ac:dyDescent="0.25">
      <c r="C7267" t="s">
        <v>929</v>
      </c>
    </row>
    <row r="7268" spans="1:4" x14ac:dyDescent="0.25">
      <c r="C7268" t="s">
        <v>930</v>
      </c>
    </row>
    <row r="7269" spans="1:4" x14ac:dyDescent="0.25">
      <c r="C7269" t="s">
        <v>931</v>
      </c>
    </row>
    <row r="7270" spans="1:4" x14ac:dyDescent="0.25">
      <c r="A7270" s="1">
        <v>44328</v>
      </c>
      <c r="B7270" t="s">
        <v>2895</v>
      </c>
      <c r="C7270" t="s">
        <v>325</v>
      </c>
      <c r="D7270">
        <v>731.18</v>
      </c>
    </row>
    <row r="7271" spans="1:4" x14ac:dyDescent="0.25">
      <c r="A7271" s="1">
        <v>44328</v>
      </c>
      <c r="B7271" t="s">
        <v>5167</v>
      </c>
      <c r="C7271" t="s">
        <v>5168</v>
      </c>
      <c r="D7271">
        <v>595</v>
      </c>
    </row>
    <row r="7272" spans="1:4" x14ac:dyDescent="0.25">
      <c r="A7272" s="1">
        <v>44328</v>
      </c>
      <c r="B7272" t="s">
        <v>23</v>
      </c>
      <c r="C7272" t="s">
        <v>5169</v>
      </c>
      <c r="D7272">
        <v>345</v>
      </c>
    </row>
    <row r="7273" spans="1:4" x14ac:dyDescent="0.25">
      <c r="C7273" t="s">
        <v>5170</v>
      </c>
    </row>
    <row r="7274" spans="1:4" x14ac:dyDescent="0.25">
      <c r="A7274" s="1">
        <v>44328</v>
      </c>
      <c r="B7274" t="s">
        <v>23</v>
      </c>
      <c r="C7274" t="s">
        <v>5171</v>
      </c>
      <c r="D7274">
        <v>350</v>
      </c>
    </row>
    <row r="7275" spans="1:4" x14ac:dyDescent="0.25">
      <c r="C7275" t="s">
        <v>5172</v>
      </c>
    </row>
    <row r="7276" spans="1:4" x14ac:dyDescent="0.25">
      <c r="C7276" t="s">
        <v>5173</v>
      </c>
    </row>
    <row r="7277" spans="1:4" x14ac:dyDescent="0.25">
      <c r="A7277" s="1">
        <v>44328</v>
      </c>
      <c r="B7277" t="s">
        <v>629</v>
      </c>
      <c r="C7277" t="s">
        <v>5174</v>
      </c>
      <c r="D7277" s="2">
        <v>2508</v>
      </c>
    </row>
    <row r="7278" spans="1:4" x14ac:dyDescent="0.25">
      <c r="A7278" s="1">
        <v>44328</v>
      </c>
      <c r="B7278" t="s">
        <v>629</v>
      </c>
      <c r="C7278" t="s">
        <v>5174</v>
      </c>
      <c r="D7278" s="2">
        <v>2438.5</v>
      </c>
    </row>
    <row r="7279" spans="1:4" x14ac:dyDescent="0.25">
      <c r="A7279" s="1">
        <v>44328</v>
      </c>
      <c r="B7279" t="s">
        <v>1716</v>
      </c>
      <c r="C7279" t="s">
        <v>47</v>
      </c>
      <c r="D7279">
        <v>98.15</v>
      </c>
    </row>
    <row r="7280" spans="1:4" x14ac:dyDescent="0.25">
      <c r="A7280" s="1">
        <v>44328</v>
      </c>
      <c r="B7280" t="s">
        <v>31</v>
      </c>
      <c r="C7280" t="s">
        <v>5175</v>
      </c>
      <c r="D7280">
        <v>956.25</v>
      </c>
    </row>
    <row r="7281" spans="1:4" x14ac:dyDescent="0.25">
      <c r="A7281" s="1">
        <v>44328</v>
      </c>
      <c r="B7281" t="s">
        <v>1234</v>
      </c>
      <c r="C7281" t="s">
        <v>5176</v>
      </c>
      <c r="D7281">
        <v>450</v>
      </c>
    </row>
    <row r="7282" spans="1:4" x14ac:dyDescent="0.25">
      <c r="A7282" s="1">
        <v>44328</v>
      </c>
      <c r="B7282" t="s">
        <v>133</v>
      </c>
      <c r="C7282" t="s">
        <v>47</v>
      </c>
      <c r="D7282">
        <v>255.51</v>
      </c>
    </row>
    <row r="7283" spans="1:4" x14ac:dyDescent="0.25">
      <c r="A7283" s="1">
        <v>44328</v>
      </c>
      <c r="B7283" t="s">
        <v>33</v>
      </c>
      <c r="C7283" t="s">
        <v>4280</v>
      </c>
      <c r="D7283" s="2">
        <v>7000</v>
      </c>
    </row>
    <row r="7284" spans="1:4" x14ac:dyDescent="0.25">
      <c r="C7284" t="s">
        <v>4281</v>
      </c>
    </row>
    <row r="7285" spans="1:4" x14ac:dyDescent="0.25">
      <c r="C7285" t="s">
        <v>4282</v>
      </c>
    </row>
    <row r="7286" spans="1:4" x14ac:dyDescent="0.25">
      <c r="A7286" s="1">
        <v>44328</v>
      </c>
      <c r="B7286" t="s">
        <v>33</v>
      </c>
      <c r="C7286" t="s">
        <v>1551</v>
      </c>
      <c r="D7286">
        <v>55</v>
      </c>
    </row>
    <row r="7287" spans="1:4" x14ac:dyDescent="0.25">
      <c r="C7287" t="s">
        <v>1552</v>
      </c>
    </row>
    <row r="7288" spans="1:4" x14ac:dyDescent="0.25">
      <c r="A7288" s="1">
        <v>44328</v>
      </c>
      <c r="B7288" t="s">
        <v>566</v>
      </c>
      <c r="C7288" t="s">
        <v>5177</v>
      </c>
      <c r="D7288" s="2">
        <v>1400</v>
      </c>
    </row>
    <row r="7289" spans="1:4" x14ac:dyDescent="0.25">
      <c r="A7289" s="1">
        <v>44328</v>
      </c>
      <c r="B7289" t="s">
        <v>5178</v>
      </c>
      <c r="C7289" t="s">
        <v>5179</v>
      </c>
      <c r="D7289">
        <v>450</v>
      </c>
    </row>
    <row r="7290" spans="1:4" x14ac:dyDescent="0.25">
      <c r="C7290" t="s">
        <v>5180</v>
      </c>
    </row>
    <row r="7291" spans="1:4" x14ac:dyDescent="0.25">
      <c r="C7291" t="s">
        <v>5181</v>
      </c>
    </row>
    <row r="7292" spans="1:4" x14ac:dyDescent="0.25">
      <c r="A7292" s="1">
        <v>44328</v>
      </c>
      <c r="B7292" t="s">
        <v>141</v>
      </c>
      <c r="C7292" t="s">
        <v>47</v>
      </c>
      <c r="D7292">
        <v>551.67999999999995</v>
      </c>
    </row>
    <row r="7293" spans="1:4" x14ac:dyDescent="0.25">
      <c r="A7293" s="1">
        <v>44328</v>
      </c>
      <c r="B7293" t="s">
        <v>141</v>
      </c>
      <c r="C7293" t="s">
        <v>47</v>
      </c>
      <c r="D7293" s="2">
        <v>1000</v>
      </c>
    </row>
    <row r="7294" spans="1:4" x14ac:dyDescent="0.25">
      <c r="A7294" s="1">
        <v>44328</v>
      </c>
      <c r="B7294" t="s">
        <v>142</v>
      </c>
      <c r="C7294" t="s">
        <v>47</v>
      </c>
      <c r="D7294" s="2">
        <v>2275.1799999999998</v>
      </c>
    </row>
    <row r="7295" spans="1:4" x14ac:dyDescent="0.25">
      <c r="A7295" s="1">
        <v>44328</v>
      </c>
      <c r="B7295" t="s">
        <v>142</v>
      </c>
      <c r="C7295" t="s">
        <v>47</v>
      </c>
      <c r="D7295" s="2">
        <v>1771.44</v>
      </c>
    </row>
    <row r="7296" spans="1:4" x14ac:dyDescent="0.25">
      <c r="A7296" s="1">
        <v>44328</v>
      </c>
      <c r="B7296" t="s">
        <v>142</v>
      </c>
      <c r="C7296" t="s">
        <v>47</v>
      </c>
      <c r="D7296" s="2">
        <v>16923.12</v>
      </c>
    </row>
    <row r="7297" spans="1:4" x14ac:dyDescent="0.25">
      <c r="A7297" s="1">
        <v>44328</v>
      </c>
      <c r="B7297" t="s">
        <v>757</v>
      </c>
      <c r="C7297" t="s">
        <v>482</v>
      </c>
      <c r="D7297">
        <v>188</v>
      </c>
    </row>
    <row r="7298" spans="1:4" x14ac:dyDescent="0.25">
      <c r="A7298" s="1">
        <v>44328</v>
      </c>
      <c r="B7298" t="s">
        <v>386</v>
      </c>
      <c r="C7298" t="s">
        <v>5182</v>
      </c>
      <c r="D7298">
        <v>250</v>
      </c>
    </row>
    <row r="7299" spans="1:4" x14ac:dyDescent="0.25">
      <c r="C7299" t="s">
        <v>5183</v>
      </c>
    </row>
    <row r="7300" spans="1:4" x14ac:dyDescent="0.25">
      <c r="A7300" s="1">
        <v>44328</v>
      </c>
      <c r="B7300" t="s">
        <v>143</v>
      </c>
      <c r="C7300" t="s">
        <v>47</v>
      </c>
      <c r="D7300">
        <v>39.67</v>
      </c>
    </row>
    <row r="7301" spans="1:4" x14ac:dyDescent="0.25">
      <c r="A7301" s="1">
        <v>44328</v>
      </c>
      <c r="B7301" t="s">
        <v>223</v>
      </c>
      <c r="C7301" t="s">
        <v>320</v>
      </c>
      <c r="D7301">
        <v>100</v>
      </c>
    </row>
    <row r="7302" spans="1:4" x14ac:dyDescent="0.25">
      <c r="C7302" t="s">
        <v>1022</v>
      </c>
    </row>
    <row r="7303" spans="1:4" x14ac:dyDescent="0.25">
      <c r="A7303" s="1">
        <v>44328</v>
      </c>
      <c r="B7303" t="s">
        <v>223</v>
      </c>
      <c r="C7303" t="s">
        <v>320</v>
      </c>
      <c r="D7303">
        <v>100</v>
      </c>
    </row>
    <row r="7304" spans="1:4" x14ac:dyDescent="0.25">
      <c r="C7304" t="s">
        <v>1022</v>
      </c>
    </row>
    <row r="7305" spans="1:4" x14ac:dyDescent="0.25">
      <c r="A7305" s="1">
        <v>44328</v>
      </c>
      <c r="B7305" t="s">
        <v>223</v>
      </c>
      <c r="C7305" t="s">
        <v>320</v>
      </c>
      <c r="D7305">
        <v>100</v>
      </c>
    </row>
    <row r="7306" spans="1:4" x14ac:dyDescent="0.25">
      <c r="A7306" s="1">
        <v>44328</v>
      </c>
      <c r="B7306" t="s">
        <v>223</v>
      </c>
      <c r="C7306" t="s">
        <v>5184</v>
      </c>
      <c r="D7306">
        <v>60</v>
      </c>
    </row>
    <row r="7307" spans="1:4" x14ac:dyDescent="0.25">
      <c r="A7307" s="1">
        <v>44328</v>
      </c>
      <c r="B7307" t="s">
        <v>223</v>
      </c>
      <c r="C7307" t="s">
        <v>5185</v>
      </c>
      <c r="D7307">
        <v>100</v>
      </c>
    </row>
    <row r="7308" spans="1:4" x14ac:dyDescent="0.25">
      <c r="C7308" t="s">
        <v>5186</v>
      </c>
    </row>
    <row r="7309" spans="1:4" x14ac:dyDescent="0.25">
      <c r="A7309" s="1">
        <v>44328</v>
      </c>
      <c r="B7309" t="s">
        <v>223</v>
      </c>
      <c r="C7309" t="s">
        <v>5187</v>
      </c>
      <c r="D7309">
        <v>200</v>
      </c>
    </row>
    <row r="7310" spans="1:4" x14ac:dyDescent="0.25">
      <c r="C7310" t="s">
        <v>5188</v>
      </c>
    </row>
    <row r="7311" spans="1:4" x14ac:dyDescent="0.25">
      <c r="C7311" t="s">
        <v>5189</v>
      </c>
    </row>
    <row r="7312" spans="1:4" x14ac:dyDescent="0.25">
      <c r="C7312" t="s">
        <v>5190</v>
      </c>
    </row>
    <row r="7313" spans="1:4" x14ac:dyDescent="0.25">
      <c r="A7313" s="1">
        <v>44328</v>
      </c>
      <c r="B7313" t="s">
        <v>656</v>
      </c>
      <c r="C7313" t="s">
        <v>5191</v>
      </c>
      <c r="D7313">
        <v>324.19</v>
      </c>
    </row>
    <row r="7314" spans="1:4" x14ac:dyDescent="0.25">
      <c r="A7314" s="1">
        <v>44328</v>
      </c>
      <c r="B7314" t="s">
        <v>146</v>
      </c>
      <c r="C7314" t="s">
        <v>5192</v>
      </c>
      <c r="D7314" s="2">
        <v>1100.3800000000001</v>
      </c>
    </row>
    <row r="7315" spans="1:4" x14ac:dyDescent="0.25">
      <c r="A7315" s="1">
        <v>44328</v>
      </c>
      <c r="B7315" t="s">
        <v>146</v>
      </c>
      <c r="C7315" t="s">
        <v>2962</v>
      </c>
      <c r="D7315" s="2">
        <v>1493</v>
      </c>
    </row>
    <row r="7316" spans="1:4" x14ac:dyDescent="0.25">
      <c r="C7316" t="s">
        <v>5193</v>
      </c>
    </row>
    <row r="7317" spans="1:4" x14ac:dyDescent="0.25">
      <c r="A7317" s="1">
        <v>44328</v>
      </c>
      <c r="B7317" t="s">
        <v>146</v>
      </c>
      <c r="C7317" t="s">
        <v>4015</v>
      </c>
      <c r="D7317">
        <v>29.74</v>
      </c>
    </row>
    <row r="7318" spans="1:4" x14ac:dyDescent="0.25">
      <c r="C7318" t="s">
        <v>5193</v>
      </c>
    </row>
    <row r="7319" spans="1:4" x14ac:dyDescent="0.25">
      <c r="A7319" s="1">
        <v>44328</v>
      </c>
      <c r="B7319" t="s">
        <v>146</v>
      </c>
      <c r="C7319" t="s">
        <v>232</v>
      </c>
      <c r="D7319">
        <v>230.39</v>
      </c>
    </row>
    <row r="7320" spans="1:4" x14ac:dyDescent="0.25">
      <c r="C7320" t="s">
        <v>5193</v>
      </c>
    </row>
    <row r="7321" spans="1:4" x14ac:dyDescent="0.25">
      <c r="A7321" s="1">
        <v>44328</v>
      </c>
      <c r="B7321" t="s">
        <v>146</v>
      </c>
      <c r="C7321" t="s">
        <v>5194</v>
      </c>
      <c r="D7321">
        <v>263.56</v>
      </c>
    </row>
    <row r="7322" spans="1:4" x14ac:dyDescent="0.25">
      <c r="C7322" t="s">
        <v>5192</v>
      </c>
    </row>
    <row r="7323" spans="1:4" x14ac:dyDescent="0.25">
      <c r="A7323" s="1">
        <v>44328</v>
      </c>
      <c r="B7323" t="s">
        <v>146</v>
      </c>
      <c r="C7323" t="s">
        <v>70</v>
      </c>
      <c r="D7323">
        <v>793.85</v>
      </c>
    </row>
    <row r="7324" spans="1:4" x14ac:dyDescent="0.25">
      <c r="A7324" s="1">
        <v>44328</v>
      </c>
      <c r="B7324" t="s">
        <v>5195</v>
      </c>
      <c r="C7324" t="s">
        <v>5196</v>
      </c>
      <c r="D7324">
        <v>522.80999999999995</v>
      </c>
    </row>
    <row r="7325" spans="1:4" x14ac:dyDescent="0.25">
      <c r="C7325" t="s">
        <v>5197</v>
      </c>
    </row>
    <row r="7326" spans="1:4" x14ac:dyDescent="0.25">
      <c r="C7326" t="s">
        <v>5198</v>
      </c>
    </row>
    <row r="7327" spans="1:4" x14ac:dyDescent="0.25">
      <c r="A7327" s="1">
        <v>44328</v>
      </c>
      <c r="B7327" t="s">
        <v>5199</v>
      </c>
      <c r="C7327" t="s">
        <v>5200</v>
      </c>
      <c r="D7327">
        <v>21.91</v>
      </c>
    </row>
    <row r="7328" spans="1:4" x14ac:dyDescent="0.25">
      <c r="C7328" t="s">
        <v>5201</v>
      </c>
    </row>
    <row r="7329" spans="1:4" x14ac:dyDescent="0.25">
      <c r="A7329" s="1">
        <v>44328</v>
      </c>
      <c r="B7329" t="s">
        <v>1563</v>
      </c>
      <c r="C7329" t="s">
        <v>5202</v>
      </c>
      <c r="D7329" s="2">
        <v>1462.58</v>
      </c>
    </row>
    <row r="7330" spans="1:4" x14ac:dyDescent="0.25">
      <c r="C7330" t="s">
        <v>5203</v>
      </c>
    </row>
    <row r="7331" spans="1:4" x14ac:dyDescent="0.25">
      <c r="A7331" s="1">
        <v>44328</v>
      </c>
      <c r="B7331" t="s">
        <v>5204</v>
      </c>
      <c r="C7331" t="s">
        <v>5205</v>
      </c>
      <c r="D7331">
        <v>175</v>
      </c>
    </row>
    <row r="7332" spans="1:4" x14ac:dyDescent="0.25">
      <c r="A7332" s="1">
        <v>44328</v>
      </c>
      <c r="B7332" t="s">
        <v>3566</v>
      </c>
      <c r="C7332" t="s">
        <v>5206</v>
      </c>
      <c r="D7332" s="2">
        <v>1000</v>
      </c>
    </row>
    <row r="7333" spans="1:4" x14ac:dyDescent="0.25">
      <c r="A7333" s="1">
        <v>44328</v>
      </c>
      <c r="B7333" t="s">
        <v>1569</v>
      </c>
      <c r="C7333" t="s">
        <v>5207</v>
      </c>
      <c r="D7333">
        <v>141.4</v>
      </c>
    </row>
    <row r="7334" spans="1:4" x14ac:dyDescent="0.25">
      <c r="A7334" s="1">
        <v>44328</v>
      </c>
      <c r="B7334" t="s">
        <v>986</v>
      </c>
      <c r="C7334" t="s">
        <v>47</v>
      </c>
      <c r="D7334">
        <v>92.17</v>
      </c>
    </row>
    <row r="7335" spans="1:4" x14ac:dyDescent="0.25">
      <c r="A7335" s="1">
        <v>44328</v>
      </c>
      <c r="B7335" t="s">
        <v>241</v>
      </c>
      <c r="C7335" t="s">
        <v>5208</v>
      </c>
      <c r="D7335">
        <v>300</v>
      </c>
    </row>
    <row r="7336" spans="1:4" x14ac:dyDescent="0.25">
      <c r="A7336" s="1">
        <v>44328</v>
      </c>
      <c r="B7336" t="s">
        <v>2427</v>
      </c>
      <c r="C7336" t="s">
        <v>5209</v>
      </c>
      <c r="D7336">
        <v>61</v>
      </c>
    </row>
    <row r="7337" spans="1:4" x14ac:dyDescent="0.25">
      <c r="A7337" s="1">
        <v>44328</v>
      </c>
      <c r="B7337" t="s">
        <v>1787</v>
      </c>
      <c r="C7337" t="s">
        <v>2429</v>
      </c>
      <c r="D7337">
        <v>81.72</v>
      </c>
    </row>
    <row r="7338" spans="1:4" x14ac:dyDescent="0.25">
      <c r="A7338" s="1">
        <v>44328</v>
      </c>
      <c r="B7338" t="s">
        <v>5210</v>
      </c>
      <c r="C7338" t="s">
        <v>2756</v>
      </c>
      <c r="D7338">
        <v>115.84</v>
      </c>
    </row>
    <row r="7339" spans="1:4" x14ac:dyDescent="0.25">
      <c r="A7339" s="1">
        <v>44328</v>
      </c>
      <c r="B7339" t="s">
        <v>149</v>
      </c>
      <c r="C7339" t="s">
        <v>47</v>
      </c>
      <c r="D7339">
        <v>742.11</v>
      </c>
    </row>
    <row r="7340" spans="1:4" x14ac:dyDescent="0.25">
      <c r="A7340" s="1">
        <v>44328</v>
      </c>
      <c r="B7340" t="s">
        <v>149</v>
      </c>
      <c r="C7340" t="s">
        <v>47</v>
      </c>
      <c r="D7340">
        <v>500</v>
      </c>
    </row>
    <row r="7341" spans="1:4" x14ac:dyDescent="0.25">
      <c r="A7341" s="1">
        <v>44328</v>
      </c>
      <c r="B7341" t="s">
        <v>149</v>
      </c>
      <c r="C7341" t="s">
        <v>1445</v>
      </c>
      <c r="D7341">
        <v>165.97</v>
      </c>
    </row>
    <row r="7342" spans="1:4" x14ac:dyDescent="0.25">
      <c r="A7342" s="1">
        <v>44328</v>
      </c>
      <c r="B7342" t="s">
        <v>5211</v>
      </c>
      <c r="C7342" t="s">
        <v>2756</v>
      </c>
      <c r="D7342">
        <v>81.5</v>
      </c>
    </row>
    <row r="7343" spans="1:4" x14ac:dyDescent="0.25">
      <c r="A7343" s="1">
        <v>44328</v>
      </c>
      <c r="B7343" t="s">
        <v>154</v>
      </c>
      <c r="C7343" t="s">
        <v>47</v>
      </c>
      <c r="D7343" s="2">
        <v>4771.3599999999997</v>
      </c>
    </row>
    <row r="7344" spans="1:4" x14ac:dyDescent="0.25">
      <c r="A7344" s="1">
        <v>44328</v>
      </c>
      <c r="B7344" t="s">
        <v>67</v>
      </c>
      <c r="C7344" t="s">
        <v>68</v>
      </c>
      <c r="D7344">
        <v>105.84</v>
      </c>
    </row>
    <row r="7345" spans="1:4" x14ac:dyDescent="0.25">
      <c r="A7345" s="1">
        <v>44328</v>
      </c>
      <c r="B7345" t="s">
        <v>5212</v>
      </c>
      <c r="C7345" t="s">
        <v>5213</v>
      </c>
      <c r="D7345">
        <v>352.04</v>
      </c>
    </row>
    <row r="7346" spans="1:4" x14ac:dyDescent="0.25">
      <c r="A7346" s="1">
        <v>44328</v>
      </c>
      <c r="B7346" t="s">
        <v>422</v>
      </c>
      <c r="C7346" t="s">
        <v>5214</v>
      </c>
      <c r="D7346">
        <v>54.5</v>
      </c>
    </row>
    <row r="7347" spans="1:4" x14ac:dyDescent="0.25">
      <c r="C7347" t="s">
        <v>5215</v>
      </c>
    </row>
    <row r="7348" spans="1:4" x14ac:dyDescent="0.25">
      <c r="A7348" s="1">
        <v>44328</v>
      </c>
      <c r="B7348" t="s">
        <v>5216</v>
      </c>
      <c r="C7348" t="s">
        <v>5217</v>
      </c>
      <c r="D7348">
        <v>0</v>
      </c>
    </row>
    <row r="7349" spans="1:4" x14ac:dyDescent="0.25">
      <c r="C7349" t="s">
        <v>5218</v>
      </c>
    </row>
    <row r="7350" spans="1:4" x14ac:dyDescent="0.25">
      <c r="C7350" t="s">
        <v>5219</v>
      </c>
    </row>
    <row r="7351" spans="1:4" x14ac:dyDescent="0.25">
      <c r="A7351" s="1">
        <v>44328</v>
      </c>
      <c r="B7351" t="s">
        <v>5216</v>
      </c>
      <c r="C7351" t="s">
        <v>5217</v>
      </c>
      <c r="D7351" s="2">
        <v>15000</v>
      </c>
    </row>
    <row r="7352" spans="1:4" x14ac:dyDescent="0.25">
      <c r="C7352" t="s">
        <v>5218</v>
      </c>
    </row>
    <row r="7353" spans="1:4" x14ac:dyDescent="0.25">
      <c r="C7353" t="s">
        <v>5219</v>
      </c>
    </row>
    <row r="7354" spans="1:4" x14ac:dyDescent="0.25">
      <c r="A7354" s="1">
        <v>44328</v>
      </c>
      <c r="B7354" t="s">
        <v>159</v>
      </c>
      <c r="C7354" t="s">
        <v>5220</v>
      </c>
      <c r="D7354" s="2">
        <v>1484.7</v>
      </c>
    </row>
    <row r="7355" spans="1:4" x14ac:dyDescent="0.25">
      <c r="A7355" s="1">
        <v>44328</v>
      </c>
      <c r="B7355" t="s">
        <v>1159</v>
      </c>
      <c r="C7355" t="s">
        <v>4810</v>
      </c>
      <c r="D7355">
        <v>60</v>
      </c>
    </row>
    <row r="7356" spans="1:4" x14ac:dyDescent="0.25">
      <c r="C7356" t="s">
        <v>5221</v>
      </c>
    </row>
    <row r="7357" spans="1:4" x14ac:dyDescent="0.25">
      <c r="C7357" t="s">
        <v>5222</v>
      </c>
    </row>
    <row r="7358" spans="1:4" x14ac:dyDescent="0.25">
      <c r="C7358" t="s">
        <v>5223</v>
      </c>
    </row>
    <row r="7359" spans="1:4" x14ac:dyDescent="0.25">
      <c r="A7359" s="1">
        <v>44328</v>
      </c>
      <c r="B7359" t="s">
        <v>254</v>
      </c>
      <c r="C7359" t="s">
        <v>5224</v>
      </c>
      <c r="D7359">
        <v>255.21</v>
      </c>
    </row>
    <row r="7360" spans="1:4" x14ac:dyDescent="0.25">
      <c r="A7360" s="1">
        <v>44328</v>
      </c>
      <c r="B7360" t="s">
        <v>254</v>
      </c>
      <c r="C7360" t="s">
        <v>5224</v>
      </c>
      <c r="D7360">
        <v>9.39</v>
      </c>
    </row>
    <row r="7361" spans="1:4" x14ac:dyDescent="0.25">
      <c r="A7361" s="1">
        <v>44328</v>
      </c>
      <c r="B7361" t="s">
        <v>5225</v>
      </c>
      <c r="C7361" t="s">
        <v>5226</v>
      </c>
      <c r="D7361">
        <v>72.849999999999994</v>
      </c>
    </row>
    <row r="7362" spans="1:4" x14ac:dyDescent="0.25">
      <c r="C7362" t="s">
        <v>5227</v>
      </c>
    </row>
    <row r="7363" spans="1:4" x14ac:dyDescent="0.25">
      <c r="C7363" t="s">
        <v>5228</v>
      </c>
    </row>
    <row r="7364" spans="1:4" x14ac:dyDescent="0.25">
      <c r="C7364" t="s">
        <v>5229</v>
      </c>
    </row>
    <row r="7365" spans="1:4" x14ac:dyDescent="0.25">
      <c r="A7365" s="1">
        <v>44328</v>
      </c>
      <c r="B7365" t="s">
        <v>5225</v>
      </c>
      <c r="C7365" t="s">
        <v>5226</v>
      </c>
      <c r="D7365">
        <v>276.14999999999998</v>
      </c>
    </row>
    <row r="7366" spans="1:4" x14ac:dyDescent="0.25">
      <c r="C7366" t="s">
        <v>5230</v>
      </c>
    </row>
    <row r="7367" spans="1:4" x14ac:dyDescent="0.25">
      <c r="C7367" t="s">
        <v>5231</v>
      </c>
    </row>
    <row r="7368" spans="1:4" x14ac:dyDescent="0.25">
      <c r="A7368" s="1">
        <v>44328</v>
      </c>
      <c r="B7368" t="s">
        <v>2114</v>
      </c>
      <c r="C7368" t="s">
        <v>280</v>
      </c>
      <c r="D7368">
        <v>81</v>
      </c>
    </row>
    <row r="7369" spans="1:4" x14ac:dyDescent="0.25">
      <c r="A7369" s="1">
        <v>44328</v>
      </c>
      <c r="B7369" t="s">
        <v>71</v>
      </c>
      <c r="C7369" t="s">
        <v>5232</v>
      </c>
      <c r="D7369">
        <v>130.66999999999999</v>
      </c>
    </row>
    <row r="7370" spans="1:4" x14ac:dyDescent="0.25">
      <c r="A7370" s="1">
        <v>44328</v>
      </c>
      <c r="B7370" t="s">
        <v>71</v>
      </c>
      <c r="C7370" t="s">
        <v>5232</v>
      </c>
      <c r="D7370">
        <v>23.02</v>
      </c>
    </row>
    <row r="7371" spans="1:4" x14ac:dyDescent="0.25">
      <c r="A7371" s="1">
        <v>44328</v>
      </c>
      <c r="B7371" t="s">
        <v>71</v>
      </c>
      <c r="C7371" t="s">
        <v>2756</v>
      </c>
      <c r="D7371">
        <v>98.49</v>
      </c>
    </row>
    <row r="7372" spans="1:4" x14ac:dyDescent="0.25">
      <c r="A7372" s="1">
        <v>44328</v>
      </c>
      <c r="B7372" t="s">
        <v>71</v>
      </c>
      <c r="C7372" t="s">
        <v>219</v>
      </c>
      <c r="D7372">
        <v>8.4499999999999993</v>
      </c>
    </row>
    <row r="7373" spans="1:4" x14ac:dyDescent="0.25">
      <c r="A7373" s="1">
        <v>44328</v>
      </c>
      <c r="B7373" t="s">
        <v>71</v>
      </c>
      <c r="C7373" t="s">
        <v>219</v>
      </c>
      <c r="D7373">
        <v>12.63</v>
      </c>
    </row>
    <row r="7374" spans="1:4" x14ac:dyDescent="0.25">
      <c r="A7374" s="1">
        <v>44328</v>
      </c>
      <c r="B7374" t="s">
        <v>71</v>
      </c>
      <c r="C7374" t="s">
        <v>219</v>
      </c>
      <c r="D7374">
        <v>96.35</v>
      </c>
    </row>
    <row r="7375" spans="1:4" x14ac:dyDescent="0.25">
      <c r="A7375" s="1">
        <v>44328</v>
      </c>
      <c r="B7375" t="s">
        <v>1284</v>
      </c>
      <c r="C7375" t="s">
        <v>2756</v>
      </c>
      <c r="D7375">
        <v>173.46</v>
      </c>
    </row>
    <row r="7376" spans="1:4" x14ac:dyDescent="0.25">
      <c r="A7376" s="1">
        <v>44328</v>
      </c>
      <c r="B7376" t="s">
        <v>536</v>
      </c>
      <c r="C7376" t="s">
        <v>4726</v>
      </c>
      <c r="D7376" s="2">
        <v>3604</v>
      </c>
    </row>
    <row r="7377" spans="1:4" x14ac:dyDescent="0.25">
      <c r="C7377" t="s">
        <v>4036</v>
      </c>
    </row>
    <row r="7378" spans="1:4" x14ac:dyDescent="0.25">
      <c r="A7378" s="1">
        <v>44328</v>
      </c>
      <c r="B7378" t="s">
        <v>1170</v>
      </c>
      <c r="C7378" t="s">
        <v>3695</v>
      </c>
      <c r="D7378" s="2">
        <v>2643.75</v>
      </c>
    </row>
    <row r="7379" spans="1:4" x14ac:dyDescent="0.25">
      <c r="C7379" t="s">
        <v>5233</v>
      </c>
    </row>
    <row r="7380" spans="1:4" x14ac:dyDescent="0.25">
      <c r="A7380" s="1">
        <v>44328</v>
      </c>
      <c r="B7380" t="s">
        <v>1170</v>
      </c>
      <c r="C7380" t="s">
        <v>5234</v>
      </c>
      <c r="D7380">
        <v>768.75</v>
      </c>
    </row>
    <row r="7381" spans="1:4" x14ac:dyDescent="0.25">
      <c r="C7381" t="s">
        <v>5235</v>
      </c>
    </row>
    <row r="7382" spans="1:4" x14ac:dyDescent="0.25">
      <c r="A7382" s="1">
        <v>44328</v>
      </c>
      <c r="B7382" t="s">
        <v>805</v>
      </c>
      <c r="C7382" t="s">
        <v>5236</v>
      </c>
      <c r="D7382" s="2">
        <v>1120</v>
      </c>
    </row>
    <row r="7383" spans="1:4" x14ac:dyDescent="0.25">
      <c r="A7383" s="1">
        <v>44328</v>
      </c>
      <c r="B7383" t="s">
        <v>1821</v>
      </c>
      <c r="C7383" t="s">
        <v>320</v>
      </c>
      <c r="D7383">
        <v>218.4</v>
      </c>
    </row>
    <row r="7384" spans="1:4" x14ac:dyDescent="0.25">
      <c r="C7384" t="e">
        <f>- KPSF GRANT ALVAREZ</f>
        <v>#NAME?</v>
      </c>
    </row>
    <row r="7385" spans="1:4" x14ac:dyDescent="0.25">
      <c r="A7385" s="1">
        <v>44328</v>
      </c>
      <c r="B7385" t="s">
        <v>1178</v>
      </c>
      <c r="C7385" t="s">
        <v>1299</v>
      </c>
      <c r="D7385">
        <v>12.24</v>
      </c>
    </row>
    <row r="7386" spans="1:4" x14ac:dyDescent="0.25">
      <c r="A7386" s="1">
        <v>44328</v>
      </c>
      <c r="B7386" t="s">
        <v>5237</v>
      </c>
      <c r="C7386" t="s">
        <v>5238</v>
      </c>
      <c r="D7386">
        <v>166.39</v>
      </c>
    </row>
    <row r="7387" spans="1:4" x14ac:dyDescent="0.25">
      <c r="C7387" t="s">
        <v>5239</v>
      </c>
    </row>
    <row r="7388" spans="1:4" x14ac:dyDescent="0.25">
      <c r="A7388" s="1">
        <v>44328</v>
      </c>
      <c r="B7388" t="s">
        <v>5240</v>
      </c>
      <c r="C7388" t="s">
        <v>5241</v>
      </c>
      <c r="D7388">
        <v>255.5</v>
      </c>
    </row>
    <row r="7389" spans="1:4" x14ac:dyDescent="0.25">
      <c r="C7389" t="s">
        <v>5242</v>
      </c>
    </row>
    <row r="7390" spans="1:4" x14ac:dyDescent="0.25">
      <c r="A7390" s="1">
        <v>44328</v>
      </c>
      <c r="B7390" t="s">
        <v>167</v>
      </c>
      <c r="C7390" t="s">
        <v>70</v>
      </c>
      <c r="D7390">
        <v>142.30000000000001</v>
      </c>
    </row>
    <row r="7391" spans="1:4" x14ac:dyDescent="0.25">
      <c r="A7391" s="1">
        <v>44328</v>
      </c>
      <c r="B7391" t="s">
        <v>167</v>
      </c>
      <c r="C7391" t="s">
        <v>70</v>
      </c>
      <c r="D7391">
        <v>300</v>
      </c>
    </row>
    <row r="7392" spans="1:4" x14ac:dyDescent="0.25">
      <c r="A7392" s="1">
        <v>44328</v>
      </c>
      <c r="B7392" t="s">
        <v>168</v>
      </c>
      <c r="C7392" t="s">
        <v>47</v>
      </c>
      <c r="D7392">
        <v>70.75</v>
      </c>
    </row>
    <row r="7393" spans="1:4" x14ac:dyDescent="0.25">
      <c r="A7393" s="1">
        <v>44328</v>
      </c>
      <c r="B7393" t="s">
        <v>441</v>
      </c>
      <c r="C7393" t="s">
        <v>5243</v>
      </c>
      <c r="D7393">
        <v>106</v>
      </c>
    </row>
    <row r="7394" spans="1:4" x14ac:dyDescent="0.25">
      <c r="A7394" s="1">
        <v>44328</v>
      </c>
      <c r="B7394" t="s">
        <v>441</v>
      </c>
      <c r="C7394" t="s">
        <v>5244</v>
      </c>
      <c r="D7394" s="2">
        <v>1105</v>
      </c>
    </row>
    <row r="7395" spans="1:4" x14ac:dyDescent="0.25">
      <c r="A7395" s="1">
        <v>44328</v>
      </c>
      <c r="B7395" t="s">
        <v>3431</v>
      </c>
      <c r="C7395" t="s">
        <v>1954</v>
      </c>
      <c r="D7395">
        <v>300</v>
      </c>
    </row>
    <row r="7396" spans="1:4" x14ac:dyDescent="0.25">
      <c r="C7396" t="s">
        <v>5245</v>
      </c>
    </row>
    <row r="7397" spans="1:4" x14ac:dyDescent="0.25">
      <c r="A7397" s="1">
        <v>44328</v>
      </c>
      <c r="B7397" t="s">
        <v>88</v>
      </c>
      <c r="C7397" t="s">
        <v>5246</v>
      </c>
      <c r="D7397">
        <v>345</v>
      </c>
    </row>
    <row r="7398" spans="1:4" x14ac:dyDescent="0.25">
      <c r="C7398" t="s">
        <v>5247</v>
      </c>
    </row>
    <row r="7399" spans="1:4" x14ac:dyDescent="0.25">
      <c r="A7399" s="1">
        <v>44328</v>
      </c>
      <c r="B7399" t="s">
        <v>447</v>
      </c>
      <c r="C7399" t="s">
        <v>5248</v>
      </c>
      <c r="D7399">
        <v>150</v>
      </c>
    </row>
    <row r="7400" spans="1:4" x14ac:dyDescent="0.25">
      <c r="C7400" t="s">
        <v>5249</v>
      </c>
    </row>
    <row r="7401" spans="1:4" x14ac:dyDescent="0.25">
      <c r="C7401" t="s">
        <v>5250</v>
      </c>
    </row>
    <row r="7402" spans="1:4" x14ac:dyDescent="0.25">
      <c r="A7402" s="1">
        <v>44328</v>
      </c>
      <c r="B7402" t="s">
        <v>1046</v>
      </c>
      <c r="C7402" t="s">
        <v>5251</v>
      </c>
      <c r="D7402">
        <v>125</v>
      </c>
    </row>
    <row r="7403" spans="1:4" x14ac:dyDescent="0.25">
      <c r="C7403" t="s">
        <v>4427</v>
      </c>
    </row>
    <row r="7404" spans="1:4" x14ac:dyDescent="0.25">
      <c r="C7404" t="s">
        <v>4428</v>
      </c>
    </row>
    <row r="7405" spans="1:4" x14ac:dyDescent="0.25">
      <c r="A7405" s="1">
        <v>44328</v>
      </c>
      <c r="B7405" t="s">
        <v>171</v>
      </c>
      <c r="C7405" t="s">
        <v>47</v>
      </c>
      <c r="D7405">
        <v>613.92999999999995</v>
      </c>
    </row>
    <row r="7406" spans="1:4" x14ac:dyDescent="0.25">
      <c r="A7406" s="1">
        <v>44328</v>
      </c>
      <c r="B7406" t="s">
        <v>172</v>
      </c>
      <c r="C7406" t="s">
        <v>1989</v>
      </c>
      <c r="D7406">
        <v>101.46</v>
      </c>
    </row>
    <row r="7407" spans="1:4" x14ac:dyDescent="0.25">
      <c r="A7407" s="1">
        <v>44328</v>
      </c>
      <c r="B7407" t="s">
        <v>5252</v>
      </c>
      <c r="C7407" t="s">
        <v>47</v>
      </c>
      <c r="D7407">
        <v>45</v>
      </c>
    </row>
    <row r="7408" spans="1:4" x14ac:dyDescent="0.25">
      <c r="A7408" s="1">
        <v>44328</v>
      </c>
      <c r="B7408" t="s">
        <v>1844</v>
      </c>
      <c r="C7408" t="s">
        <v>5253</v>
      </c>
      <c r="D7408">
        <v>204</v>
      </c>
    </row>
    <row r="7409" spans="1:4" x14ac:dyDescent="0.25">
      <c r="A7409" s="1">
        <v>44328</v>
      </c>
      <c r="B7409" t="s">
        <v>275</v>
      </c>
      <c r="C7409" t="s">
        <v>47</v>
      </c>
      <c r="D7409">
        <v>23.96</v>
      </c>
    </row>
    <row r="7410" spans="1:4" x14ac:dyDescent="0.25">
      <c r="A7410" s="1">
        <v>44328</v>
      </c>
      <c r="B7410" t="s">
        <v>102</v>
      </c>
      <c r="C7410" t="s">
        <v>5254</v>
      </c>
      <c r="D7410" s="2">
        <v>1720</v>
      </c>
    </row>
    <row r="7411" spans="1:4" x14ac:dyDescent="0.25">
      <c r="C7411" t="s">
        <v>5255</v>
      </c>
    </row>
    <row r="7412" spans="1:4" x14ac:dyDescent="0.25">
      <c r="C7412" s="1">
        <v>44323</v>
      </c>
    </row>
    <row r="7413" spans="1:4" x14ac:dyDescent="0.25">
      <c r="A7413" s="1">
        <v>44328</v>
      </c>
      <c r="B7413" t="s">
        <v>5256</v>
      </c>
      <c r="C7413" t="s">
        <v>5257</v>
      </c>
      <c r="D7413" s="2">
        <v>5640</v>
      </c>
    </row>
    <row r="7414" spans="1:4" x14ac:dyDescent="0.25">
      <c r="A7414" s="1">
        <v>44328</v>
      </c>
      <c r="B7414" t="s">
        <v>5258</v>
      </c>
      <c r="C7414" t="s">
        <v>5259</v>
      </c>
      <c r="D7414">
        <v>52</v>
      </c>
    </row>
    <row r="7415" spans="1:4" x14ac:dyDescent="0.25">
      <c r="A7415" s="1">
        <v>44328</v>
      </c>
      <c r="B7415" t="s">
        <v>108</v>
      </c>
      <c r="C7415" t="s">
        <v>5260</v>
      </c>
      <c r="D7415" s="2">
        <v>1540</v>
      </c>
    </row>
    <row r="7416" spans="1:4" x14ac:dyDescent="0.25">
      <c r="C7416" t="s">
        <v>5261</v>
      </c>
    </row>
    <row r="7417" spans="1:4" x14ac:dyDescent="0.25">
      <c r="A7417" s="1">
        <v>44328</v>
      </c>
      <c r="B7417" t="s">
        <v>3830</v>
      </c>
      <c r="C7417" t="s">
        <v>5262</v>
      </c>
      <c r="D7417">
        <v>118.87</v>
      </c>
    </row>
    <row r="7418" spans="1:4" x14ac:dyDescent="0.25">
      <c r="C7418" t="s">
        <v>5263</v>
      </c>
    </row>
    <row r="7419" spans="1:4" x14ac:dyDescent="0.25">
      <c r="A7419" s="1">
        <v>44328</v>
      </c>
      <c r="B7419" t="s">
        <v>488</v>
      </c>
      <c r="C7419" t="s">
        <v>492</v>
      </c>
      <c r="D7419">
        <v>6.78</v>
      </c>
    </row>
    <row r="7420" spans="1:4" x14ac:dyDescent="0.25">
      <c r="C7420" t="s">
        <v>5193</v>
      </c>
    </row>
    <row r="7421" spans="1:4" x14ac:dyDescent="0.25">
      <c r="A7421" s="1">
        <v>44328</v>
      </c>
      <c r="B7421" t="s">
        <v>488</v>
      </c>
      <c r="C7421" t="s">
        <v>495</v>
      </c>
      <c r="D7421">
        <v>54.01</v>
      </c>
    </row>
    <row r="7422" spans="1:4" x14ac:dyDescent="0.25">
      <c r="C7422" t="s">
        <v>496</v>
      </c>
    </row>
    <row r="7423" spans="1:4" x14ac:dyDescent="0.25">
      <c r="C7423" t="s">
        <v>5193</v>
      </c>
    </row>
    <row r="7424" spans="1:4" x14ac:dyDescent="0.25">
      <c r="A7424" s="1">
        <v>44328</v>
      </c>
      <c r="B7424" t="s">
        <v>488</v>
      </c>
      <c r="C7424" t="s">
        <v>493</v>
      </c>
      <c r="D7424">
        <v>5.26</v>
      </c>
    </row>
    <row r="7425" spans="1:4" x14ac:dyDescent="0.25">
      <c r="C7425" t="s">
        <v>494</v>
      </c>
    </row>
    <row r="7426" spans="1:4" x14ac:dyDescent="0.25">
      <c r="C7426" t="s">
        <v>5193</v>
      </c>
    </row>
    <row r="7427" spans="1:4" x14ac:dyDescent="0.25">
      <c r="A7427" s="1">
        <v>44328</v>
      </c>
      <c r="B7427" t="s">
        <v>488</v>
      </c>
      <c r="C7427" t="s">
        <v>498</v>
      </c>
      <c r="D7427" s="2">
        <v>3753.95</v>
      </c>
    </row>
    <row r="7428" spans="1:4" x14ac:dyDescent="0.25">
      <c r="C7428" t="s">
        <v>499</v>
      </c>
    </row>
    <row r="7429" spans="1:4" x14ac:dyDescent="0.25">
      <c r="C7429" t="s">
        <v>5193</v>
      </c>
    </row>
    <row r="7430" spans="1:4" x14ac:dyDescent="0.25">
      <c r="A7430" s="1">
        <v>44328</v>
      </c>
      <c r="B7430" t="s">
        <v>488</v>
      </c>
      <c r="C7430" t="s">
        <v>5264</v>
      </c>
      <c r="D7430">
        <v>33.82</v>
      </c>
    </row>
    <row r="7431" spans="1:4" x14ac:dyDescent="0.25">
      <c r="C7431" t="s">
        <v>501</v>
      </c>
    </row>
    <row r="7432" spans="1:4" x14ac:dyDescent="0.25">
      <c r="A7432" s="1">
        <v>44328</v>
      </c>
      <c r="B7432" t="s">
        <v>488</v>
      </c>
      <c r="C7432" t="s">
        <v>489</v>
      </c>
      <c r="D7432">
        <v>104.99</v>
      </c>
    </row>
    <row r="7433" spans="1:4" x14ac:dyDescent="0.25">
      <c r="C7433" t="s">
        <v>490</v>
      </c>
    </row>
    <row r="7434" spans="1:4" x14ac:dyDescent="0.25">
      <c r="C7434" t="s">
        <v>5193</v>
      </c>
    </row>
    <row r="7435" spans="1:4" x14ac:dyDescent="0.25">
      <c r="A7435" s="1">
        <v>44328</v>
      </c>
      <c r="B7435" t="s">
        <v>176</v>
      </c>
      <c r="C7435" t="s">
        <v>47</v>
      </c>
      <c r="D7435">
        <v>579.70000000000005</v>
      </c>
    </row>
    <row r="7436" spans="1:4" x14ac:dyDescent="0.25">
      <c r="A7436" s="1">
        <v>44328</v>
      </c>
      <c r="B7436" t="s">
        <v>3629</v>
      </c>
      <c r="C7436" t="s">
        <v>5220</v>
      </c>
      <c r="D7436">
        <v>689.7</v>
      </c>
    </row>
    <row r="7437" spans="1:4" x14ac:dyDescent="0.25">
      <c r="A7437" s="1">
        <v>44328</v>
      </c>
      <c r="B7437" t="s">
        <v>113</v>
      </c>
      <c r="C7437" t="s">
        <v>5265</v>
      </c>
      <c r="D7437" s="2">
        <v>10693.62</v>
      </c>
    </row>
    <row r="7438" spans="1:4" x14ac:dyDescent="0.25">
      <c r="A7438" s="1">
        <v>44329</v>
      </c>
      <c r="B7438" t="s">
        <v>119</v>
      </c>
      <c r="C7438" t="s">
        <v>185</v>
      </c>
      <c r="D7438">
        <v>17.989999999999998</v>
      </c>
    </row>
    <row r="7439" spans="1:4" x14ac:dyDescent="0.25">
      <c r="A7439" s="1">
        <v>44329</v>
      </c>
      <c r="B7439" t="s">
        <v>5266</v>
      </c>
      <c r="C7439" t="s">
        <v>5267</v>
      </c>
      <c r="D7439">
        <v>130</v>
      </c>
    </row>
    <row r="7440" spans="1:4" x14ac:dyDescent="0.25">
      <c r="A7440" s="1">
        <v>44327</v>
      </c>
      <c r="B7440" t="s">
        <v>316</v>
      </c>
      <c r="C7440" t="s">
        <v>5268</v>
      </c>
      <c r="D7440">
        <v>190.21</v>
      </c>
    </row>
    <row r="7441" spans="1:4" x14ac:dyDescent="0.25">
      <c r="C7441" t="s">
        <v>5269</v>
      </c>
    </row>
    <row r="7442" spans="1:4" x14ac:dyDescent="0.25">
      <c r="C7442">
        <v>453435675854</v>
      </c>
    </row>
    <row r="7443" spans="1:4" x14ac:dyDescent="0.25">
      <c r="A7443" s="1">
        <v>44327</v>
      </c>
      <c r="B7443" t="s">
        <v>316</v>
      </c>
      <c r="C7443" t="s">
        <v>5270</v>
      </c>
      <c r="D7443">
        <v>148.53</v>
      </c>
    </row>
    <row r="7444" spans="1:4" x14ac:dyDescent="0.25">
      <c r="C7444" t="s">
        <v>5271</v>
      </c>
    </row>
    <row r="7445" spans="1:4" x14ac:dyDescent="0.25">
      <c r="A7445" s="1">
        <v>44327</v>
      </c>
      <c r="B7445" t="s">
        <v>316</v>
      </c>
      <c r="C7445" t="s">
        <v>2639</v>
      </c>
      <c r="D7445">
        <v>96.63</v>
      </c>
    </row>
    <row r="7446" spans="1:4" x14ac:dyDescent="0.25">
      <c r="A7446" s="1">
        <v>44327</v>
      </c>
      <c r="B7446" t="s">
        <v>316</v>
      </c>
      <c r="C7446" t="s">
        <v>5272</v>
      </c>
      <c r="D7446">
        <v>230.02</v>
      </c>
    </row>
    <row r="7447" spans="1:4" x14ac:dyDescent="0.25">
      <c r="C7447">
        <v>735676837863</v>
      </c>
    </row>
    <row r="7448" spans="1:4" x14ac:dyDescent="0.25">
      <c r="A7448" s="1">
        <v>44327</v>
      </c>
      <c r="B7448" t="s">
        <v>316</v>
      </c>
      <c r="C7448" t="s">
        <v>5273</v>
      </c>
      <c r="D7448">
        <v>261.07</v>
      </c>
    </row>
    <row r="7449" spans="1:4" x14ac:dyDescent="0.25">
      <c r="A7449" s="1">
        <v>44327</v>
      </c>
      <c r="B7449" t="s">
        <v>316</v>
      </c>
      <c r="C7449" t="s">
        <v>2756</v>
      </c>
      <c r="D7449">
        <v>46.33</v>
      </c>
    </row>
    <row r="7450" spans="1:4" x14ac:dyDescent="0.25">
      <c r="C7450" t="s">
        <v>5274</v>
      </c>
    </row>
    <row r="7451" spans="1:4" x14ac:dyDescent="0.25">
      <c r="A7451" s="1">
        <v>44327</v>
      </c>
      <c r="B7451" t="s">
        <v>316</v>
      </c>
      <c r="C7451" t="s">
        <v>5275</v>
      </c>
      <c r="D7451">
        <v>244.88</v>
      </c>
    </row>
    <row r="7452" spans="1:4" x14ac:dyDescent="0.25">
      <c r="A7452" s="1">
        <v>44327</v>
      </c>
      <c r="B7452" t="s">
        <v>316</v>
      </c>
      <c r="C7452" t="s">
        <v>5276</v>
      </c>
      <c r="D7452">
        <v>196.03</v>
      </c>
    </row>
    <row r="7453" spans="1:4" x14ac:dyDescent="0.25">
      <c r="C7453">
        <v>455655688583</v>
      </c>
    </row>
    <row r="7454" spans="1:4" x14ac:dyDescent="0.25">
      <c r="A7454" s="1">
        <v>44327</v>
      </c>
      <c r="B7454" t="s">
        <v>316</v>
      </c>
      <c r="C7454" t="s">
        <v>5277</v>
      </c>
      <c r="D7454">
        <v>280.05</v>
      </c>
    </row>
    <row r="7455" spans="1:4" x14ac:dyDescent="0.25">
      <c r="C7455" t="s">
        <v>5278</v>
      </c>
    </row>
    <row r="7456" spans="1:4" x14ac:dyDescent="0.25">
      <c r="A7456" s="1">
        <v>44327</v>
      </c>
      <c r="B7456" t="s">
        <v>316</v>
      </c>
      <c r="C7456" t="s">
        <v>5279</v>
      </c>
      <c r="D7456">
        <v>225.11</v>
      </c>
    </row>
    <row r="7457" spans="1:4" x14ac:dyDescent="0.25">
      <c r="C7457" t="s">
        <v>5280</v>
      </c>
    </row>
    <row r="7458" spans="1:4" x14ac:dyDescent="0.25">
      <c r="A7458" s="1">
        <v>44327</v>
      </c>
      <c r="B7458" t="s">
        <v>316</v>
      </c>
      <c r="C7458" t="s">
        <v>5281</v>
      </c>
      <c r="D7458">
        <v>123.53</v>
      </c>
    </row>
    <row r="7459" spans="1:4" x14ac:dyDescent="0.25">
      <c r="C7459" t="s">
        <v>5282</v>
      </c>
    </row>
    <row r="7460" spans="1:4" x14ac:dyDescent="0.25">
      <c r="C7460">
        <v>444998647966</v>
      </c>
    </row>
    <row r="7461" spans="1:4" x14ac:dyDescent="0.25">
      <c r="A7461" s="1">
        <v>44327</v>
      </c>
      <c r="B7461" t="s">
        <v>316</v>
      </c>
      <c r="C7461" t="s">
        <v>5283</v>
      </c>
      <c r="D7461">
        <v>428.96</v>
      </c>
    </row>
    <row r="7462" spans="1:4" x14ac:dyDescent="0.25">
      <c r="C7462" t="s">
        <v>5284</v>
      </c>
    </row>
    <row r="7463" spans="1:4" x14ac:dyDescent="0.25">
      <c r="A7463" s="1">
        <v>44327</v>
      </c>
      <c r="B7463" t="s">
        <v>316</v>
      </c>
      <c r="C7463" t="s">
        <v>5285</v>
      </c>
      <c r="D7463">
        <v>134.93</v>
      </c>
    </row>
    <row r="7464" spans="1:4" x14ac:dyDescent="0.25">
      <c r="C7464" t="s">
        <v>5286</v>
      </c>
    </row>
    <row r="7465" spans="1:4" x14ac:dyDescent="0.25">
      <c r="A7465" s="1">
        <v>44327</v>
      </c>
      <c r="B7465" t="s">
        <v>316</v>
      </c>
      <c r="C7465" t="s">
        <v>5287</v>
      </c>
      <c r="D7465" s="2">
        <v>1639.72</v>
      </c>
    </row>
    <row r="7466" spans="1:4" x14ac:dyDescent="0.25">
      <c r="C7466" t="s">
        <v>5288</v>
      </c>
    </row>
    <row r="7467" spans="1:4" x14ac:dyDescent="0.25">
      <c r="C7467" t="s">
        <v>3333</v>
      </c>
    </row>
    <row r="7468" spans="1:4" x14ac:dyDescent="0.25">
      <c r="C7468" t="s">
        <v>5289</v>
      </c>
    </row>
    <row r="7469" spans="1:4" x14ac:dyDescent="0.25">
      <c r="C7469" t="s">
        <v>5290</v>
      </c>
    </row>
    <row r="7470" spans="1:4" x14ac:dyDescent="0.25">
      <c r="A7470" s="1">
        <v>44327</v>
      </c>
      <c r="B7470" t="s">
        <v>316</v>
      </c>
      <c r="C7470" t="s">
        <v>5291</v>
      </c>
      <c r="D7470">
        <v>588.65</v>
      </c>
    </row>
    <row r="7471" spans="1:4" x14ac:dyDescent="0.25">
      <c r="C7471" t="s">
        <v>5292</v>
      </c>
    </row>
    <row r="7472" spans="1:4" x14ac:dyDescent="0.25">
      <c r="A7472" s="1">
        <v>44327</v>
      </c>
      <c r="B7472" t="s">
        <v>316</v>
      </c>
      <c r="C7472" t="s">
        <v>5293</v>
      </c>
      <c r="D7472">
        <v>302.27999999999997</v>
      </c>
    </row>
    <row r="7473" spans="1:4" x14ac:dyDescent="0.25">
      <c r="C7473" t="s">
        <v>5294</v>
      </c>
    </row>
    <row r="7474" spans="1:4" x14ac:dyDescent="0.25">
      <c r="C7474">
        <v>539646873945</v>
      </c>
    </row>
    <row r="7475" spans="1:4" x14ac:dyDescent="0.25">
      <c r="A7475" s="1">
        <v>44327</v>
      </c>
      <c r="B7475" t="s">
        <v>316</v>
      </c>
      <c r="C7475" t="s">
        <v>2756</v>
      </c>
      <c r="D7475">
        <v>103.9</v>
      </c>
    </row>
    <row r="7476" spans="1:4" x14ac:dyDescent="0.25">
      <c r="C7476" t="s">
        <v>5295</v>
      </c>
    </row>
    <row r="7477" spans="1:4" x14ac:dyDescent="0.25">
      <c r="C7477">
        <v>463595466456</v>
      </c>
    </row>
    <row r="7478" spans="1:4" x14ac:dyDescent="0.25">
      <c r="A7478" s="1">
        <v>44327</v>
      </c>
      <c r="B7478" t="s">
        <v>316</v>
      </c>
      <c r="C7478" t="s">
        <v>2401</v>
      </c>
      <c r="D7478">
        <v>169.28</v>
      </c>
    </row>
    <row r="7479" spans="1:4" x14ac:dyDescent="0.25">
      <c r="A7479" s="1">
        <v>44327</v>
      </c>
      <c r="B7479" t="s">
        <v>316</v>
      </c>
      <c r="C7479" t="s">
        <v>5296</v>
      </c>
      <c r="D7479">
        <v>82.62</v>
      </c>
    </row>
    <row r="7480" spans="1:4" x14ac:dyDescent="0.25">
      <c r="C7480" t="s">
        <v>5297</v>
      </c>
    </row>
    <row r="7481" spans="1:4" x14ac:dyDescent="0.25">
      <c r="A7481" s="1">
        <v>44327</v>
      </c>
      <c r="B7481" t="s">
        <v>316</v>
      </c>
      <c r="C7481" t="s">
        <v>5298</v>
      </c>
      <c r="D7481">
        <v>309.14999999999998</v>
      </c>
    </row>
    <row r="7482" spans="1:4" x14ac:dyDescent="0.25">
      <c r="C7482" t="s">
        <v>5299</v>
      </c>
    </row>
    <row r="7483" spans="1:4" x14ac:dyDescent="0.25">
      <c r="C7483" t="s">
        <v>3177</v>
      </c>
    </row>
    <row r="7484" spans="1:4" x14ac:dyDescent="0.25">
      <c r="C7484" t="s">
        <v>5300</v>
      </c>
    </row>
    <row r="7485" spans="1:4" x14ac:dyDescent="0.25">
      <c r="C7485">
        <v>435944345577</v>
      </c>
    </row>
    <row r="7486" spans="1:4" x14ac:dyDescent="0.25">
      <c r="A7486" s="1">
        <v>44327</v>
      </c>
      <c r="B7486" t="s">
        <v>316</v>
      </c>
      <c r="C7486" t="s">
        <v>5301</v>
      </c>
      <c r="D7486">
        <v>763.69</v>
      </c>
    </row>
    <row r="7487" spans="1:4" x14ac:dyDescent="0.25">
      <c r="C7487" t="s">
        <v>5302</v>
      </c>
    </row>
    <row r="7488" spans="1:4" x14ac:dyDescent="0.25">
      <c r="C7488" t="s">
        <v>5303</v>
      </c>
    </row>
    <row r="7489" spans="1:4" x14ac:dyDescent="0.25">
      <c r="C7489" t="s">
        <v>5304</v>
      </c>
    </row>
    <row r="7490" spans="1:4" x14ac:dyDescent="0.25">
      <c r="A7490" s="1">
        <v>44327</v>
      </c>
      <c r="B7490" t="s">
        <v>316</v>
      </c>
      <c r="C7490" t="s">
        <v>5305</v>
      </c>
      <c r="D7490">
        <v>136.53</v>
      </c>
    </row>
    <row r="7491" spans="1:4" x14ac:dyDescent="0.25">
      <c r="A7491" s="1">
        <v>44327</v>
      </c>
      <c r="B7491" t="s">
        <v>316</v>
      </c>
      <c r="C7491" t="s">
        <v>2501</v>
      </c>
      <c r="D7491">
        <v>191.92</v>
      </c>
    </row>
    <row r="7492" spans="1:4" x14ac:dyDescent="0.25">
      <c r="A7492" s="1">
        <v>44327</v>
      </c>
      <c r="B7492" t="s">
        <v>316</v>
      </c>
      <c r="C7492" t="s">
        <v>5306</v>
      </c>
      <c r="D7492">
        <v>190</v>
      </c>
    </row>
    <row r="7493" spans="1:4" x14ac:dyDescent="0.25">
      <c r="A7493" s="1">
        <v>44327</v>
      </c>
      <c r="B7493" t="s">
        <v>316</v>
      </c>
      <c r="C7493" t="s">
        <v>5307</v>
      </c>
      <c r="D7493">
        <v>59.97</v>
      </c>
    </row>
    <row r="7494" spans="1:4" x14ac:dyDescent="0.25">
      <c r="A7494" s="1">
        <v>44327</v>
      </c>
      <c r="B7494" t="s">
        <v>316</v>
      </c>
      <c r="C7494" t="s">
        <v>2310</v>
      </c>
      <c r="D7494">
        <v>14.99</v>
      </c>
    </row>
    <row r="7495" spans="1:4" x14ac:dyDescent="0.25">
      <c r="A7495" s="1">
        <v>44327</v>
      </c>
      <c r="B7495" t="s">
        <v>316</v>
      </c>
      <c r="C7495" t="s">
        <v>4101</v>
      </c>
      <c r="D7495">
        <v>9.1300000000000008</v>
      </c>
    </row>
    <row r="7496" spans="1:4" x14ac:dyDescent="0.25">
      <c r="C7496" t="s">
        <v>219</v>
      </c>
    </row>
    <row r="7497" spans="1:4" x14ac:dyDescent="0.25">
      <c r="A7497" s="1">
        <v>44327</v>
      </c>
      <c r="B7497" t="s">
        <v>316</v>
      </c>
      <c r="C7497" t="s">
        <v>5308</v>
      </c>
      <c r="D7497">
        <v>484.99</v>
      </c>
    </row>
    <row r="7498" spans="1:4" x14ac:dyDescent="0.25">
      <c r="A7498" s="1">
        <v>44327</v>
      </c>
      <c r="B7498" t="s">
        <v>316</v>
      </c>
      <c r="C7498" t="s">
        <v>5226</v>
      </c>
      <c r="D7498">
        <v>35.49</v>
      </c>
    </row>
    <row r="7499" spans="1:4" x14ac:dyDescent="0.25">
      <c r="C7499" t="s">
        <v>5309</v>
      </c>
    </row>
    <row r="7500" spans="1:4" x14ac:dyDescent="0.25">
      <c r="C7500" t="s">
        <v>5310</v>
      </c>
    </row>
    <row r="7501" spans="1:4" x14ac:dyDescent="0.25">
      <c r="A7501" s="1">
        <v>44327</v>
      </c>
      <c r="B7501" t="s">
        <v>316</v>
      </c>
      <c r="C7501" t="s">
        <v>5311</v>
      </c>
      <c r="D7501">
        <v>29.99</v>
      </c>
    </row>
    <row r="7502" spans="1:4" x14ac:dyDescent="0.25">
      <c r="A7502" s="1">
        <v>44327</v>
      </c>
      <c r="B7502" t="s">
        <v>316</v>
      </c>
      <c r="C7502" t="s">
        <v>1299</v>
      </c>
      <c r="D7502">
        <v>212.7</v>
      </c>
    </row>
    <row r="7503" spans="1:4" x14ac:dyDescent="0.25">
      <c r="A7503" s="1">
        <v>44327</v>
      </c>
      <c r="B7503" t="s">
        <v>316</v>
      </c>
      <c r="C7503" t="s">
        <v>2756</v>
      </c>
      <c r="D7503">
        <v>36.65</v>
      </c>
    </row>
    <row r="7504" spans="1:4" x14ac:dyDescent="0.25">
      <c r="A7504" s="1">
        <v>44327</v>
      </c>
      <c r="B7504" t="s">
        <v>316</v>
      </c>
      <c r="C7504" t="s">
        <v>320</v>
      </c>
      <c r="D7504">
        <v>93.99</v>
      </c>
    </row>
    <row r="7505" spans="1:4" x14ac:dyDescent="0.25">
      <c r="C7505" t="e">
        <f>- FIRST GRADE</f>
        <v>#NAME?</v>
      </c>
    </row>
    <row r="7506" spans="1:4" x14ac:dyDescent="0.25">
      <c r="A7506" s="1">
        <v>44327</v>
      </c>
      <c r="B7506" t="s">
        <v>316</v>
      </c>
      <c r="C7506" t="s">
        <v>320</v>
      </c>
      <c r="D7506">
        <v>181.83</v>
      </c>
    </row>
    <row r="7507" spans="1:4" x14ac:dyDescent="0.25">
      <c r="C7507" t="e">
        <f>- OFFICE</f>
        <v>#NAME?</v>
      </c>
    </row>
    <row r="7508" spans="1:4" x14ac:dyDescent="0.25">
      <c r="A7508" s="1">
        <v>44327</v>
      </c>
      <c r="B7508" t="s">
        <v>316</v>
      </c>
      <c r="C7508" t="s">
        <v>5312</v>
      </c>
      <c r="D7508">
        <v>93.54</v>
      </c>
    </row>
    <row r="7509" spans="1:4" x14ac:dyDescent="0.25">
      <c r="A7509" s="1">
        <v>44327</v>
      </c>
      <c r="B7509" t="s">
        <v>316</v>
      </c>
      <c r="C7509" t="s">
        <v>320</v>
      </c>
      <c r="D7509">
        <v>287.32</v>
      </c>
    </row>
    <row r="7510" spans="1:4" x14ac:dyDescent="0.25">
      <c r="C7510" t="s">
        <v>1022</v>
      </c>
    </row>
    <row r="7511" spans="1:4" x14ac:dyDescent="0.25">
      <c r="A7511" s="1">
        <v>44327</v>
      </c>
      <c r="B7511" t="s">
        <v>316</v>
      </c>
      <c r="C7511" t="s">
        <v>5313</v>
      </c>
      <c r="D7511">
        <v>29.46</v>
      </c>
    </row>
    <row r="7512" spans="1:4" x14ac:dyDescent="0.25">
      <c r="A7512" s="1">
        <v>44327</v>
      </c>
      <c r="B7512" t="s">
        <v>316</v>
      </c>
      <c r="C7512" t="s">
        <v>47</v>
      </c>
      <c r="D7512">
        <v>39.9</v>
      </c>
    </row>
    <row r="7513" spans="1:4" x14ac:dyDescent="0.25">
      <c r="A7513" s="1">
        <v>44327</v>
      </c>
      <c r="B7513" t="s">
        <v>316</v>
      </c>
      <c r="C7513" t="s">
        <v>219</v>
      </c>
      <c r="D7513">
        <v>180.77</v>
      </c>
    </row>
    <row r="7514" spans="1:4" x14ac:dyDescent="0.25">
      <c r="A7514" s="1">
        <v>44327</v>
      </c>
      <c r="B7514" t="s">
        <v>316</v>
      </c>
      <c r="C7514" t="s">
        <v>2869</v>
      </c>
      <c r="D7514">
        <v>70.78</v>
      </c>
    </row>
    <row r="7515" spans="1:4" x14ac:dyDescent="0.25">
      <c r="A7515" s="1">
        <v>44327</v>
      </c>
      <c r="B7515" t="s">
        <v>316</v>
      </c>
      <c r="C7515" t="s">
        <v>5314</v>
      </c>
      <c r="D7515">
        <v>153.94999999999999</v>
      </c>
    </row>
    <row r="7516" spans="1:4" x14ac:dyDescent="0.25">
      <c r="A7516" s="1">
        <v>44327</v>
      </c>
      <c r="B7516" t="s">
        <v>316</v>
      </c>
      <c r="C7516" t="s">
        <v>5315</v>
      </c>
      <c r="D7516">
        <v>409.16</v>
      </c>
    </row>
    <row r="7517" spans="1:4" x14ac:dyDescent="0.25">
      <c r="C7517" t="s">
        <v>5316</v>
      </c>
    </row>
    <row r="7518" spans="1:4" x14ac:dyDescent="0.25">
      <c r="A7518" s="1">
        <v>44327</v>
      </c>
      <c r="B7518" t="s">
        <v>316</v>
      </c>
      <c r="C7518" t="s">
        <v>5317</v>
      </c>
      <c r="D7518">
        <v>168.4</v>
      </c>
    </row>
    <row r="7519" spans="1:4" x14ac:dyDescent="0.25">
      <c r="A7519" s="1">
        <v>44327</v>
      </c>
      <c r="B7519" t="s">
        <v>316</v>
      </c>
      <c r="C7519" t="s">
        <v>5318</v>
      </c>
      <c r="D7519">
        <v>31.33</v>
      </c>
    </row>
    <row r="7520" spans="1:4" x14ac:dyDescent="0.25">
      <c r="C7520" t="s">
        <v>5319</v>
      </c>
    </row>
    <row r="7521" spans="1:4" x14ac:dyDescent="0.25">
      <c r="C7521" t="s">
        <v>5320</v>
      </c>
    </row>
    <row r="7522" spans="1:4" x14ac:dyDescent="0.25">
      <c r="A7522" s="1">
        <v>44327</v>
      </c>
      <c r="B7522" t="s">
        <v>316</v>
      </c>
      <c r="C7522" t="s">
        <v>2756</v>
      </c>
      <c r="D7522">
        <v>27.61</v>
      </c>
    </row>
    <row r="7523" spans="1:4" x14ac:dyDescent="0.25">
      <c r="A7523" s="1">
        <v>44327</v>
      </c>
      <c r="B7523" t="s">
        <v>316</v>
      </c>
      <c r="C7523" t="s">
        <v>4528</v>
      </c>
      <c r="D7523">
        <v>130.62</v>
      </c>
    </row>
    <row r="7524" spans="1:4" x14ac:dyDescent="0.25">
      <c r="A7524" s="1">
        <v>44327</v>
      </c>
      <c r="B7524" t="s">
        <v>316</v>
      </c>
      <c r="C7524" t="s">
        <v>5321</v>
      </c>
      <c r="D7524">
        <v>171.5</v>
      </c>
    </row>
    <row r="7525" spans="1:4" x14ac:dyDescent="0.25">
      <c r="A7525" s="1">
        <v>44327</v>
      </c>
      <c r="B7525" t="s">
        <v>316</v>
      </c>
      <c r="C7525" t="s">
        <v>2639</v>
      </c>
      <c r="D7525">
        <v>23.75</v>
      </c>
    </row>
    <row r="7526" spans="1:4" x14ac:dyDescent="0.25">
      <c r="A7526" s="1">
        <v>44327</v>
      </c>
      <c r="B7526" t="s">
        <v>316</v>
      </c>
      <c r="C7526" t="s">
        <v>47</v>
      </c>
      <c r="D7526">
        <v>26.89</v>
      </c>
    </row>
    <row r="7527" spans="1:4" x14ac:dyDescent="0.25">
      <c r="A7527" s="1">
        <v>44327</v>
      </c>
      <c r="B7527" t="s">
        <v>316</v>
      </c>
      <c r="C7527" t="s">
        <v>219</v>
      </c>
      <c r="D7527">
        <v>35.75</v>
      </c>
    </row>
    <row r="7528" spans="1:4" x14ac:dyDescent="0.25">
      <c r="A7528" s="1">
        <v>44327</v>
      </c>
      <c r="B7528" t="s">
        <v>316</v>
      </c>
      <c r="C7528" t="s">
        <v>320</v>
      </c>
      <c r="D7528">
        <v>27.98</v>
      </c>
    </row>
    <row r="7529" spans="1:4" x14ac:dyDescent="0.25">
      <c r="C7529" t="e">
        <f>- JOHNSON</f>
        <v>#NAME?</v>
      </c>
    </row>
    <row r="7530" spans="1:4" x14ac:dyDescent="0.25">
      <c r="A7530" s="1">
        <v>44327</v>
      </c>
      <c r="B7530" t="s">
        <v>316</v>
      </c>
      <c r="C7530" t="s">
        <v>47</v>
      </c>
      <c r="D7530">
        <v>68.83</v>
      </c>
    </row>
    <row r="7531" spans="1:4" x14ac:dyDescent="0.25">
      <c r="A7531" s="1">
        <v>44327</v>
      </c>
      <c r="B7531" t="s">
        <v>316</v>
      </c>
      <c r="C7531" t="s">
        <v>5322</v>
      </c>
      <c r="D7531">
        <v>39.89</v>
      </c>
    </row>
    <row r="7532" spans="1:4" x14ac:dyDescent="0.25">
      <c r="A7532" s="1">
        <v>44327</v>
      </c>
      <c r="B7532" t="s">
        <v>316</v>
      </c>
      <c r="C7532" t="s">
        <v>4298</v>
      </c>
      <c r="D7532">
        <v>101.25</v>
      </c>
    </row>
    <row r="7533" spans="1:4" x14ac:dyDescent="0.25">
      <c r="A7533" s="1">
        <v>44327</v>
      </c>
      <c r="B7533" t="s">
        <v>316</v>
      </c>
      <c r="C7533" t="s">
        <v>5323</v>
      </c>
      <c r="D7533">
        <v>255.84</v>
      </c>
    </row>
    <row r="7534" spans="1:4" x14ac:dyDescent="0.25">
      <c r="A7534" s="1">
        <v>44327</v>
      </c>
      <c r="B7534" t="s">
        <v>316</v>
      </c>
      <c r="C7534" t="s">
        <v>47</v>
      </c>
      <c r="D7534">
        <v>589.07000000000005</v>
      </c>
    </row>
    <row r="7535" spans="1:4" x14ac:dyDescent="0.25">
      <c r="A7535" s="1">
        <v>44327</v>
      </c>
      <c r="B7535" t="s">
        <v>316</v>
      </c>
      <c r="C7535" t="s">
        <v>5324</v>
      </c>
      <c r="D7535">
        <v>96.47</v>
      </c>
    </row>
    <row r="7536" spans="1:4" x14ac:dyDescent="0.25">
      <c r="A7536" s="1">
        <v>44327</v>
      </c>
      <c r="B7536" t="s">
        <v>316</v>
      </c>
      <c r="C7536" t="s">
        <v>5325</v>
      </c>
      <c r="D7536">
        <v>105.89</v>
      </c>
    </row>
    <row r="7537" spans="1:4" x14ac:dyDescent="0.25">
      <c r="C7537" t="s">
        <v>5326</v>
      </c>
    </row>
    <row r="7538" spans="1:4" x14ac:dyDescent="0.25">
      <c r="A7538" s="1">
        <v>44327</v>
      </c>
      <c r="B7538" t="s">
        <v>316</v>
      </c>
      <c r="C7538" t="s">
        <v>5327</v>
      </c>
      <c r="D7538">
        <v>39.950000000000003</v>
      </c>
    </row>
    <row r="7539" spans="1:4" x14ac:dyDescent="0.25">
      <c r="A7539" s="1">
        <v>44327</v>
      </c>
      <c r="B7539" t="s">
        <v>316</v>
      </c>
      <c r="C7539" t="s">
        <v>2401</v>
      </c>
      <c r="D7539">
        <v>86.69</v>
      </c>
    </row>
    <row r="7540" spans="1:4" x14ac:dyDescent="0.25">
      <c r="A7540" s="1">
        <v>44327</v>
      </c>
      <c r="B7540" t="s">
        <v>316</v>
      </c>
      <c r="C7540" t="s">
        <v>325</v>
      </c>
      <c r="D7540">
        <v>506.8</v>
      </c>
    </row>
    <row r="7541" spans="1:4" x14ac:dyDescent="0.25">
      <c r="A7541" s="1">
        <v>44327</v>
      </c>
      <c r="B7541" t="s">
        <v>316</v>
      </c>
      <c r="C7541" t="s">
        <v>5328</v>
      </c>
      <c r="D7541">
        <v>47.28</v>
      </c>
    </row>
    <row r="7542" spans="1:4" x14ac:dyDescent="0.25">
      <c r="C7542" t="s">
        <v>5329</v>
      </c>
    </row>
    <row r="7543" spans="1:4" x14ac:dyDescent="0.25">
      <c r="C7543" t="s">
        <v>3177</v>
      </c>
    </row>
    <row r="7544" spans="1:4" x14ac:dyDescent="0.25">
      <c r="A7544" s="1">
        <v>44327</v>
      </c>
      <c r="B7544" t="s">
        <v>316</v>
      </c>
      <c r="C7544" t="s">
        <v>320</v>
      </c>
      <c r="D7544">
        <v>100.43</v>
      </c>
    </row>
    <row r="7545" spans="1:4" x14ac:dyDescent="0.25">
      <c r="A7545" s="1">
        <v>44327</v>
      </c>
      <c r="B7545" t="s">
        <v>316</v>
      </c>
      <c r="C7545" t="s">
        <v>5330</v>
      </c>
      <c r="D7545">
        <v>278.20999999999998</v>
      </c>
    </row>
    <row r="7546" spans="1:4" x14ac:dyDescent="0.25">
      <c r="A7546" s="1">
        <v>44327</v>
      </c>
      <c r="B7546" t="s">
        <v>316</v>
      </c>
      <c r="C7546" t="s">
        <v>4110</v>
      </c>
      <c r="D7546">
        <v>59.98</v>
      </c>
    </row>
    <row r="7547" spans="1:4" x14ac:dyDescent="0.25">
      <c r="C7547" t="s">
        <v>4111</v>
      </c>
    </row>
    <row r="7548" spans="1:4" x14ac:dyDescent="0.25">
      <c r="C7548" t="s">
        <v>4112</v>
      </c>
    </row>
    <row r="7549" spans="1:4" x14ac:dyDescent="0.25">
      <c r="C7549" t="s">
        <v>4113</v>
      </c>
    </row>
    <row r="7550" spans="1:4" x14ac:dyDescent="0.25">
      <c r="A7550" s="1">
        <v>44335</v>
      </c>
      <c r="B7550" t="s">
        <v>585</v>
      </c>
      <c r="C7550" t="s">
        <v>5331</v>
      </c>
      <c r="D7550">
        <v>406.82</v>
      </c>
    </row>
    <row r="7551" spans="1:4" x14ac:dyDescent="0.25">
      <c r="A7551" s="1">
        <v>44335</v>
      </c>
      <c r="B7551" t="s">
        <v>177</v>
      </c>
      <c r="C7551" t="s">
        <v>5332</v>
      </c>
      <c r="D7551">
        <v>225</v>
      </c>
    </row>
    <row r="7552" spans="1:4" x14ac:dyDescent="0.25">
      <c r="A7552" s="1">
        <v>44335</v>
      </c>
      <c r="B7552" t="s">
        <v>119</v>
      </c>
      <c r="C7552" t="s">
        <v>5333</v>
      </c>
      <c r="D7552">
        <v>24.48</v>
      </c>
    </row>
    <row r="7553" spans="1:4" x14ac:dyDescent="0.25">
      <c r="C7553" t="s">
        <v>5334</v>
      </c>
    </row>
    <row r="7554" spans="1:4" x14ac:dyDescent="0.25">
      <c r="A7554" s="1">
        <v>44335</v>
      </c>
      <c r="B7554" t="s">
        <v>119</v>
      </c>
      <c r="C7554" t="s">
        <v>1020</v>
      </c>
      <c r="D7554">
        <v>53.74</v>
      </c>
    </row>
    <row r="7555" spans="1:4" x14ac:dyDescent="0.25">
      <c r="A7555" s="1">
        <v>44335</v>
      </c>
      <c r="B7555" t="s">
        <v>529</v>
      </c>
      <c r="C7555" t="s">
        <v>1109</v>
      </c>
      <c r="D7555" s="2">
        <v>2520</v>
      </c>
    </row>
    <row r="7556" spans="1:4" x14ac:dyDescent="0.25">
      <c r="C7556" t="s">
        <v>1110</v>
      </c>
    </row>
    <row r="7557" spans="1:4" x14ac:dyDescent="0.25">
      <c r="A7557" s="1">
        <v>44335</v>
      </c>
      <c r="B7557" t="s">
        <v>190</v>
      </c>
      <c r="C7557" t="s">
        <v>5335</v>
      </c>
      <c r="D7557" s="2">
        <v>3333.33</v>
      </c>
    </row>
    <row r="7558" spans="1:4" x14ac:dyDescent="0.25">
      <c r="C7558">
        <v>2021</v>
      </c>
    </row>
    <row r="7559" spans="1:4" x14ac:dyDescent="0.25">
      <c r="A7559" s="1">
        <v>44335</v>
      </c>
      <c r="B7559" t="s">
        <v>740</v>
      </c>
      <c r="C7559" t="s">
        <v>741</v>
      </c>
      <c r="D7559" s="2">
        <v>1008.5</v>
      </c>
    </row>
    <row r="7560" spans="1:4" x14ac:dyDescent="0.25">
      <c r="A7560" s="1">
        <v>44335</v>
      </c>
      <c r="B7560" t="s">
        <v>740</v>
      </c>
      <c r="C7560" t="s">
        <v>741</v>
      </c>
      <c r="D7560">
        <v>711</v>
      </c>
    </row>
    <row r="7561" spans="1:4" x14ac:dyDescent="0.25">
      <c r="A7561" s="1">
        <v>44335</v>
      </c>
      <c r="B7561" t="s">
        <v>2551</v>
      </c>
      <c r="C7561" t="s">
        <v>5336</v>
      </c>
      <c r="D7561">
        <v>190</v>
      </c>
    </row>
    <row r="7562" spans="1:4" x14ac:dyDescent="0.25">
      <c r="A7562" s="1">
        <v>44335</v>
      </c>
      <c r="B7562" t="s">
        <v>5337</v>
      </c>
      <c r="C7562" t="s">
        <v>2033</v>
      </c>
      <c r="D7562" s="2">
        <v>1000</v>
      </c>
    </row>
    <row r="7563" spans="1:4" x14ac:dyDescent="0.25">
      <c r="A7563" s="1">
        <v>44335</v>
      </c>
      <c r="B7563" t="s">
        <v>124</v>
      </c>
      <c r="C7563" t="s">
        <v>1008</v>
      </c>
      <c r="D7563" s="2">
        <v>1670.19</v>
      </c>
    </row>
    <row r="7564" spans="1:4" x14ac:dyDescent="0.25">
      <c r="A7564" s="1">
        <v>44335</v>
      </c>
      <c r="B7564" t="s">
        <v>124</v>
      </c>
      <c r="C7564" t="s">
        <v>1008</v>
      </c>
      <c r="D7564">
        <v>672.35</v>
      </c>
    </row>
    <row r="7565" spans="1:4" x14ac:dyDescent="0.25">
      <c r="A7565" s="1">
        <v>44335</v>
      </c>
      <c r="B7565" t="s">
        <v>357</v>
      </c>
      <c r="C7565" t="s">
        <v>1008</v>
      </c>
      <c r="D7565" s="2">
        <v>1795</v>
      </c>
    </row>
    <row r="7566" spans="1:4" x14ac:dyDescent="0.25">
      <c r="A7566" s="1">
        <v>44335</v>
      </c>
      <c r="B7566" t="s">
        <v>21</v>
      </c>
      <c r="C7566" t="s">
        <v>2044</v>
      </c>
      <c r="D7566" s="2">
        <v>2419.52</v>
      </c>
    </row>
    <row r="7567" spans="1:4" x14ac:dyDescent="0.25">
      <c r="A7567" s="1">
        <v>44335</v>
      </c>
      <c r="B7567" t="s">
        <v>21</v>
      </c>
      <c r="C7567" t="s">
        <v>5338</v>
      </c>
      <c r="D7567">
        <v>168.5</v>
      </c>
    </row>
    <row r="7568" spans="1:4" x14ac:dyDescent="0.25">
      <c r="C7568" t="s">
        <v>5339</v>
      </c>
    </row>
    <row r="7569" spans="1:4" x14ac:dyDescent="0.25">
      <c r="A7569" s="1">
        <v>44335</v>
      </c>
      <c r="B7569" t="s">
        <v>125</v>
      </c>
      <c r="C7569" t="s">
        <v>5340</v>
      </c>
      <c r="D7569" s="2">
        <v>3209.59</v>
      </c>
    </row>
    <row r="7570" spans="1:4" x14ac:dyDescent="0.25">
      <c r="C7570" t="s">
        <v>5341</v>
      </c>
    </row>
    <row r="7571" spans="1:4" x14ac:dyDescent="0.25">
      <c r="C7571" t="s">
        <v>1125</v>
      </c>
    </row>
    <row r="7572" spans="1:4" x14ac:dyDescent="0.25">
      <c r="C7572" t="s">
        <v>1126</v>
      </c>
    </row>
    <row r="7573" spans="1:4" x14ac:dyDescent="0.25">
      <c r="C7573" t="s">
        <v>1127</v>
      </c>
    </row>
    <row r="7574" spans="1:4" x14ac:dyDescent="0.25">
      <c r="A7574" s="1">
        <v>44335</v>
      </c>
      <c r="B7574" t="s">
        <v>125</v>
      </c>
      <c r="C7574" t="s">
        <v>4698</v>
      </c>
      <c r="D7574">
        <v>681.1</v>
      </c>
    </row>
    <row r="7575" spans="1:4" x14ac:dyDescent="0.25">
      <c r="C7575" t="s">
        <v>5342</v>
      </c>
    </row>
    <row r="7576" spans="1:4" x14ac:dyDescent="0.25">
      <c r="A7576" s="1">
        <v>44335</v>
      </c>
      <c r="B7576" t="s">
        <v>3081</v>
      </c>
      <c r="C7576" t="s">
        <v>5343</v>
      </c>
      <c r="D7576" s="2">
        <v>113106</v>
      </c>
    </row>
    <row r="7577" spans="1:4" x14ac:dyDescent="0.25">
      <c r="C7577" t="s">
        <v>60</v>
      </c>
    </row>
    <row r="7578" spans="1:4" x14ac:dyDescent="0.25">
      <c r="A7578" s="1">
        <v>44335</v>
      </c>
      <c r="B7578" t="s">
        <v>31</v>
      </c>
      <c r="C7578" t="s">
        <v>2310</v>
      </c>
      <c r="D7578">
        <v>6.63</v>
      </c>
    </row>
    <row r="7579" spans="1:4" x14ac:dyDescent="0.25">
      <c r="A7579" s="1">
        <v>44335</v>
      </c>
      <c r="B7579" t="s">
        <v>2833</v>
      </c>
      <c r="C7579" t="s">
        <v>5344</v>
      </c>
      <c r="D7579">
        <v>45.5</v>
      </c>
    </row>
    <row r="7580" spans="1:4" x14ac:dyDescent="0.25">
      <c r="A7580" s="1">
        <v>44335</v>
      </c>
      <c r="B7580" t="s">
        <v>5345</v>
      </c>
      <c r="C7580" t="s">
        <v>5346</v>
      </c>
      <c r="D7580">
        <v>155</v>
      </c>
    </row>
    <row r="7581" spans="1:4" x14ac:dyDescent="0.25">
      <c r="A7581" s="1">
        <v>44335</v>
      </c>
      <c r="B7581" t="s">
        <v>33</v>
      </c>
      <c r="C7581" t="s">
        <v>5347</v>
      </c>
      <c r="D7581">
        <v>375</v>
      </c>
    </row>
    <row r="7582" spans="1:4" x14ac:dyDescent="0.25">
      <c r="C7582" t="s">
        <v>5348</v>
      </c>
    </row>
    <row r="7583" spans="1:4" x14ac:dyDescent="0.25">
      <c r="A7583" s="1">
        <v>44335</v>
      </c>
      <c r="B7583" t="s">
        <v>141</v>
      </c>
      <c r="C7583" t="s">
        <v>325</v>
      </c>
      <c r="D7583">
        <v>402.39</v>
      </c>
    </row>
    <row r="7584" spans="1:4" x14ac:dyDescent="0.25">
      <c r="A7584" s="1">
        <v>44335</v>
      </c>
      <c r="B7584" t="s">
        <v>757</v>
      </c>
      <c r="C7584" t="s">
        <v>2401</v>
      </c>
      <c r="D7584">
        <v>294</v>
      </c>
    </row>
    <row r="7585" spans="1:4" x14ac:dyDescent="0.25">
      <c r="A7585" s="1">
        <v>44335</v>
      </c>
      <c r="B7585" t="s">
        <v>1135</v>
      </c>
      <c r="C7585" t="s">
        <v>5349</v>
      </c>
      <c r="D7585">
        <v>200</v>
      </c>
    </row>
    <row r="7586" spans="1:4" x14ac:dyDescent="0.25">
      <c r="C7586" s="1">
        <v>44333</v>
      </c>
    </row>
    <row r="7587" spans="1:4" x14ac:dyDescent="0.25">
      <c r="A7587" s="1">
        <v>44335</v>
      </c>
      <c r="B7587" t="s">
        <v>1756</v>
      </c>
      <c r="C7587" t="s">
        <v>5350</v>
      </c>
      <c r="D7587">
        <v>320</v>
      </c>
    </row>
    <row r="7588" spans="1:4" x14ac:dyDescent="0.25">
      <c r="A7588" s="1">
        <v>44335</v>
      </c>
      <c r="B7588" t="s">
        <v>1917</v>
      </c>
      <c r="C7588" t="s">
        <v>5351</v>
      </c>
      <c r="D7588">
        <v>422.35</v>
      </c>
    </row>
    <row r="7589" spans="1:4" x14ac:dyDescent="0.25">
      <c r="A7589" s="1">
        <v>44335</v>
      </c>
      <c r="B7589" t="s">
        <v>223</v>
      </c>
      <c r="C7589" t="s">
        <v>5352</v>
      </c>
      <c r="D7589">
        <v>75</v>
      </c>
    </row>
    <row r="7590" spans="1:4" x14ac:dyDescent="0.25">
      <c r="A7590" s="1">
        <v>44335</v>
      </c>
      <c r="B7590" t="s">
        <v>223</v>
      </c>
      <c r="C7590" t="s">
        <v>219</v>
      </c>
      <c r="D7590">
        <v>200</v>
      </c>
    </row>
    <row r="7591" spans="1:4" x14ac:dyDescent="0.25">
      <c r="A7591" s="1">
        <v>44335</v>
      </c>
      <c r="B7591" t="s">
        <v>3094</v>
      </c>
      <c r="C7591" t="s">
        <v>5353</v>
      </c>
      <c r="D7591">
        <v>20.95</v>
      </c>
    </row>
    <row r="7592" spans="1:4" x14ac:dyDescent="0.25">
      <c r="C7592" t="s">
        <v>5354</v>
      </c>
    </row>
    <row r="7593" spans="1:4" x14ac:dyDescent="0.25">
      <c r="A7593" s="1">
        <v>44335</v>
      </c>
      <c r="B7593" t="s">
        <v>2087</v>
      </c>
      <c r="C7593" t="s">
        <v>5355</v>
      </c>
      <c r="D7593">
        <v>117.71</v>
      </c>
    </row>
    <row r="7594" spans="1:4" x14ac:dyDescent="0.25">
      <c r="A7594" s="1">
        <v>44335</v>
      </c>
      <c r="B7594" t="s">
        <v>2087</v>
      </c>
      <c r="C7594" t="s">
        <v>5356</v>
      </c>
      <c r="D7594">
        <v>18.2</v>
      </c>
    </row>
    <row r="7595" spans="1:4" x14ac:dyDescent="0.25">
      <c r="A7595" s="1">
        <v>44335</v>
      </c>
      <c r="B7595" t="s">
        <v>2087</v>
      </c>
      <c r="C7595" t="s">
        <v>5357</v>
      </c>
      <c r="D7595">
        <v>85.47</v>
      </c>
    </row>
    <row r="7596" spans="1:4" x14ac:dyDescent="0.25">
      <c r="A7596" s="1">
        <v>44335</v>
      </c>
      <c r="B7596" t="s">
        <v>1138</v>
      </c>
      <c r="C7596" t="s">
        <v>5358</v>
      </c>
      <c r="D7596">
        <v>897.63</v>
      </c>
    </row>
    <row r="7597" spans="1:4" x14ac:dyDescent="0.25">
      <c r="C7597" t="s">
        <v>5359</v>
      </c>
    </row>
    <row r="7598" spans="1:4" x14ac:dyDescent="0.25">
      <c r="C7598" t="s">
        <v>5360</v>
      </c>
    </row>
    <row r="7599" spans="1:4" x14ac:dyDescent="0.25">
      <c r="A7599" s="1">
        <v>44335</v>
      </c>
      <c r="B7599" t="s">
        <v>5361</v>
      </c>
      <c r="C7599" t="s">
        <v>1931</v>
      </c>
      <c r="D7599" s="2">
        <v>1003</v>
      </c>
    </row>
    <row r="7600" spans="1:4" x14ac:dyDescent="0.25">
      <c r="A7600" s="1">
        <v>44335</v>
      </c>
      <c r="B7600" t="s">
        <v>56</v>
      </c>
      <c r="C7600" t="s">
        <v>47</v>
      </c>
      <c r="D7600" s="2">
        <v>1312.5</v>
      </c>
    </row>
    <row r="7601" spans="1:4" x14ac:dyDescent="0.25">
      <c r="A7601" s="1">
        <v>44335</v>
      </c>
      <c r="B7601" t="s">
        <v>5102</v>
      </c>
      <c r="C7601" t="s">
        <v>320</v>
      </c>
      <c r="D7601">
        <v>230.63</v>
      </c>
    </row>
    <row r="7602" spans="1:4" x14ac:dyDescent="0.25">
      <c r="A7602" s="1">
        <v>44335</v>
      </c>
      <c r="B7602" t="s">
        <v>985</v>
      </c>
      <c r="C7602" t="s">
        <v>2862</v>
      </c>
      <c r="D7602">
        <v>332.19</v>
      </c>
    </row>
    <row r="7603" spans="1:4" x14ac:dyDescent="0.25">
      <c r="A7603" s="1">
        <v>44335</v>
      </c>
      <c r="B7603" t="s">
        <v>3566</v>
      </c>
      <c r="C7603" t="s">
        <v>5362</v>
      </c>
      <c r="D7603">
        <v>100</v>
      </c>
    </row>
    <row r="7604" spans="1:4" x14ac:dyDescent="0.25">
      <c r="A7604" s="1">
        <v>44335</v>
      </c>
      <c r="B7604" t="s">
        <v>782</v>
      </c>
      <c r="C7604" t="s">
        <v>5363</v>
      </c>
      <c r="D7604">
        <v>55.3</v>
      </c>
    </row>
    <row r="7605" spans="1:4" x14ac:dyDescent="0.25">
      <c r="A7605" s="1">
        <v>44335</v>
      </c>
      <c r="B7605" t="s">
        <v>782</v>
      </c>
      <c r="C7605" t="s">
        <v>5363</v>
      </c>
      <c r="D7605">
        <v>479.18</v>
      </c>
    </row>
    <row r="7606" spans="1:4" x14ac:dyDescent="0.25">
      <c r="A7606" s="1">
        <v>44335</v>
      </c>
      <c r="B7606" t="s">
        <v>782</v>
      </c>
      <c r="C7606" t="s">
        <v>5346</v>
      </c>
      <c r="D7606">
        <v>126.84</v>
      </c>
    </row>
    <row r="7607" spans="1:4" x14ac:dyDescent="0.25">
      <c r="A7607" s="1">
        <v>44335</v>
      </c>
      <c r="B7607" t="s">
        <v>782</v>
      </c>
      <c r="C7607" t="s">
        <v>5364</v>
      </c>
      <c r="D7607">
        <v>91.99</v>
      </c>
    </row>
    <row r="7608" spans="1:4" x14ac:dyDescent="0.25">
      <c r="A7608" s="1">
        <v>44335</v>
      </c>
      <c r="B7608" t="s">
        <v>782</v>
      </c>
      <c r="C7608" t="s">
        <v>5364</v>
      </c>
      <c r="D7608">
        <v>117</v>
      </c>
    </row>
    <row r="7609" spans="1:4" x14ac:dyDescent="0.25">
      <c r="A7609" s="1">
        <v>44335</v>
      </c>
      <c r="B7609" t="s">
        <v>986</v>
      </c>
      <c r="C7609" t="s">
        <v>5365</v>
      </c>
      <c r="D7609">
        <v>57.99</v>
      </c>
    </row>
    <row r="7610" spans="1:4" x14ac:dyDescent="0.25">
      <c r="A7610" s="1">
        <v>44335</v>
      </c>
      <c r="B7610" t="s">
        <v>986</v>
      </c>
      <c r="C7610" t="s">
        <v>5365</v>
      </c>
      <c r="D7610">
        <v>57.99</v>
      </c>
    </row>
    <row r="7611" spans="1:4" x14ac:dyDescent="0.25">
      <c r="A7611" s="1">
        <v>44335</v>
      </c>
      <c r="B7611" t="s">
        <v>4020</v>
      </c>
      <c r="C7611" t="s">
        <v>4021</v>
      </c>
      <c r="D7611">
        <v>184.25</v>
      </c>
    </row>
    <row r="7612" spans="1:4" x14ac:dyDescent="0.25">
      <c r="C7612" t="s">
        <v>4022</v>
      </c>
    </row>
    <row r="7613" spans="1:4" x14ac:dyDescent="0.25">
      <c r="A7613" s="1">
        <v>44335</v>
      </c>
      <c r="B7613" t="s">
        <v>5366</v>
      </c>
      <c r="C7613" t="s">
        <v>5367</v>
      </c>
      <c r="D7613">
        <v>66.7</v>
      </c>
    </row>
    <row r="7614" spans="1:4" x14ac:dyDescent="0.25">
      <c r="C7614" t="s">
        <v>5368</v>
      </c>
    </row>
    <row r="7615" spans="1:4" x14ac:dyDescent="0.25">
      <c r="A7615" s="1">
        <v>44335</v>
      </c>
      <c r="B7615" t="s">
        <v>1623</v>
      </c>
      <c r="C7615" t="s">
        <v>5050</v>
      </c>
      <c r="D7615">
        <v>565.94000000000005</v>
      </c>
    </row>
    <row r="7616" spans="1:4" x14ac:dyDescent="0.25">
      <c r="C7616" t="s">
        <v>5369</v>
      </c>
    </row>
    <row r="7617" spans="1:4" x14ac:dyDescent="0.25">
      <c r="A7617" s="1">
        <v>44335</v>
      </c>
      <c r="B7617" t="s">
        <v>1150</v>
      </c>
      <c r="C7617" t="s">
        <v>5370</v>
      </c>
      <c r="D7617">
        <v>100</v>
      </c>
    </row>
    <row r="7618" spans="1:4" x14ac:dyDescent="0.25">
      <c r="A7618" s="1">
        <v>44335</v>
      </c>
      <c r="B7618" t="s">
        <v>1573</v>
      </c>
      <c r="C7618" t="s">
        <v>5371</v>
      </c>
      <c r="D7618" s="2">
        <v>14105</v>
      </c>
    </row>
    <row r="7619" spans="1:4" x14ac:dyDescent="0.25">
      <c r="C7619" t="s">
        <v>5372</v>
      </c>
    </row>
    <row r="7620" spans="1:4" x14ac:dyDescent="0.25">
      <c r="C7620" t="s">
        <v>5373</v>
      </c>
    </row>
    <row r="7621" spans="1:4" x14ac:dyDescent="0.25">
      <c r="C7621" t="s">
        <v>5374</v>
      </c>
    </row>
    <row r="7622" spans="1:4" x14ac:dyDescent="0.25">
      <c r="C7622" t="s">
        <v>5375</v>
      </c>
    </row>
    <row r="7623" spans="1:4" x14ac:dyDescent="0.25">
      <c r="A7623" s="1">
        <v>44335</v>
      </c>
      <c r="B7623" t="s">
        <v>670</v>
      </c>
      <c r="C7623" t="s">
        <v>5376</v>
      </c>
      <c r="D7623" s="2">
        <v>1975</v>
      </c>
    </row>
    <row r="7624" spans="1:4" x14ac:dyDescent="0.25">
      <c r="A7624" s="1">
        <v>44335</v>
      </c>
      <c r="B7624" t="s">
        <v>670</v>
      </c>
      <c r="C7624" t="s">
        <v>5376</v>
      </c>
      <c r="D7624" s="2">
        <v>1505.94</v>
      </c>
    </row>
    <row r="7625" spans="1:4" x14ac:dyDescent="0.25">
      <c r="A7625" s="1">
        <v>44335</v>
      </c>
      <c r="B7625" t="s">
        <v>246</v>
      </c>
      <c r="C7625" t="s">
        <v>247</v>
      </c>
      <c r="D7625">
        <v>103.94</v>
      </c>
    </row>
    <row r="7626" spans="1:4" x14ac:dyDescent="0.25">
      <c r="A7626" s="1">
        <v>44335</v>
      </c>
      <c r="B7626" t="s">
        <v>246</v>
      </c>
      <c r="C7626" t="s">
        <v>247</v>
      </c>
      <c r="D7626">
        <v>260.73</v>
      </c>
    </row>
    <row r="7627" spans="1:4" x14ac:dyDescent="0.25">
      <c r="A7627" s="1">
        <v>44335</v>
      </c>
      <c r="B7627" t="s">
        <v>246</v>
      </c>
      <c r="C7627" t="s">
        <v>247</v>
      </c>
      <c r="D7627">
        <v>90.18</v>
      </c>
    </row>
    <row r="7628" spans="1:4" x14ac:dyDescent="0.25">
      <c r="A7628" s="1">
        <v>44335</v>
      </c>
      <c r="B7628" t="s">
        <v>246</v>
      </c>
      <c r="C7628" t="s">
        <v>247</v>
      </c>
      <c r="D7628">
        <v>227.69</v>
      </c>
    </row>
    <row r="7629" spans="1:4" x14ac:dyDescent="0.25">
      <c r="A7629" s="1">
        <v>44335</v>
      </c>
      <c r="B7629" t="s">
        <v>246</v>
      </c>
      <c r="C7629" t="s">
        <v>247</v>
      </c>
      <c r="D7629">
        <v>13.64</v>
      </c>
    </row>
    <row r="7630" spans="1:4" x14ac:dyDescent="0.25">
      <c r="A7630" s="1">
        <v>44335</v>
      </c>
      <c r="B7630" t="s">
        <v>3573</v>
      </c>
      <c r="C7630" t="s">
        <v>5377</v>
      </c>
      <c r="D7630">
        <v>599.4</v>
      </c>
    </row>
    <row r="7631" spans="1:4" x14ac:dyDescent="0.25">
      <c r="A7631" s="1">
        <v>44335</v>
      </c>
      <c r="B7631" t="s">
        <v>2605</v>
      </c>
      <c r="C7631" t="s">
        <v>2606</v>
      </c>
      <c r="D7631">
        <v>420</v>
      </c>
    </row>
    <row r="7632" spans="1:4" x14ac:dyDescent="0.25">
      <c r="C7632" t="s">
        <v>5378</v>
      </c>
    </row>
    <row r="7633" spans="1:4" x14ac:dyDescent="0.25">
      <c r="A7633" s="1">
        <v>44335</v>
      </c>
      <c r="B7633" t="s">
        <v>1155</v>
      </c>
      <c r="C7633" t="s">
        <v>5379</v>
      </c>
      <c r="D7633">
        <v>644</v>
      </c>
    </row>
    <row r="7634" spans="1:4" x14ac:dyDescent="0.25">
      <c r="A7634" s="1">
        <v>44335</v>
      </c>
      <c r="B7634" t="s">
        <v>5380</v>
      </c>
      <c r="C7634" t="s">
        <v>4362</v>
      </c>
      <c r="D7634">
        <v>395.82</v>
      </c>
    </row>
    <row r="7635" spans="1:4" x14ac:dyDescent="0.25">
      <c r="A7635" s="1">
        <v>44335</v>
      </c>
      <c r="B7635" t="s">
        <v>156</v>
      </c>
      <c r="C7635" t="s">
        <v>157</v>
      </c>
      <c r="D7635">
        <v>240</v>
      </c>
    </row>
    <row r="7636" spans="1:4" x14ac:dyDescent="0.25">
      <c r="A7636" s="1">
        <v>44335</v>
      </c>
      <c r="B7636" t="s">
        <v>2611</v>
      </c>
      <c r="C7636" t="s">
        <v>5381</v>
      </c>
      <c r="D7636">
        <v>717.77</v>
      </c>
    </row>
    <row r="7637" spans="1:4" x14ac:dyDescent="0.25">
      <c r="C7637" t="s">
        <v>5382</v>
      </c>
    </row>
    <row r="7638" spans="1:4" x14ac:dyDescent="0.25">
      <c r="A7638" s="1">
        <v>44335</v>
      </c>
      <c r="B7638" t="s">
        <v>2980</v>
      </c>
      <c r="C7638" t="s">
        <v>95</v>
      </c>
      <c r="D7638">
        <v>385</v>
      </c>
    </row>
    <row r="7639" spans="1:4" x14ac:dyDescent="0.25">
      <c r="A7639" s="1">
        <v>44335</v>
      </c>
      <c r="B7639" t="s">
        <v>1278</v>
      </c>
      <c r="C7639" t="s">
        <v>1279</v>
      </c>
      <c r="D7639">
        <v>160</v>
      </c>
    </row>
    <row r="7640" spans="1:4" x14ac:dyDescent="0.25">
      <c r="A7640" s="1">
        <v>44335</v>
      </c>
      <c r="B7640" t="s">
        <v>1278</v>
      </c>
      <c r="C7640" t="s">
        <v>1279</v>
      </c>
      <c r="D7640">
        <v>47</v>
      </c>
    </row>
    <row r="7641" spans="1:4" x14ac:dyDescent="0.25">
      <c r="A7641" s="1">
        <v>44335</v>
      </c>
      <c r="B7641" t="s">
        <v>159</v>
      </c>
      <c r="C7641" t="s">
        <v>5383</v>
      </c>
      <c r="D7641">
        <v>560</v>
      </c>
    </row>
    <row r="7642" spans="1:4" x14ac:dyDescent="0.25">
      <c r="C7642" t="s">
        <v>5384</v>
      </c>
    </row>
    <row r="7643" spans="1:4" x14ac:dyDescent="0.25">
      <c r="C7643" t="s">
        <v>1958</v>
      </c>
    </row>
    <row r="7644" spans="1:4" x14ac:dyDescent="0.25">
      <c r="A7644" s="1">
        <v>44335</v>
      </c>
      <c r="B7644" t="s">
        <v>5385</v>
      </c>
      <c r="C7644" t="s">
        <v>2401</v>
      </c>
      <c r="D7644">
        <v>677.31</v>
      </c>
    </row>
    <row r="7645" spans="1:4" x14ac:dyDescent="0.25">
      <c r="A7645" s="1">
        <v>44335</v>
      </c>
      <c r="B7645" t="s">
        <v>1953</v>
      </c>
      <c r="C7645" t="s">
        <v>4696</v>
      </c>
      <c r="D7645">
        <v>300</v>
      </c>
    </row>
    <row r="7646" spans="1:4" x14ac:dyDescent="0.25">
      <c r="C7646" t="s">
        <v>5378</v>
      </c>
    </row>
    <row r="7647" spans="1:4" x14ac:dyDescent="0.25">
      <c r="A7647" s="1">
        <v>44335</v>
      </c>
      <c r="B7647" t="s">
        <v>2115</v>
      </c>
      <c r="C7647" t="s">
        <v>5386</v>
      </c>
      <c r="D7647">
        <v>500</v>
      </c>
    </row>
    <row r="7648" spans="1:4" x14ac:dyDescent="0.25">
      <c r="A7648" s="1">
        <v>44335</v>
      </c>
      <c r="B7648" t="s">
        <v>1284</v>
      </c>
      <c r="C7648" t="s">
        <v>5387</v>
      </c>
      <c r="D7648">
        <v>167.96</v>
      </c>
    </row>
    <row r="7649" spans="1:4" x14ac:dyDescent="0.25">
      <c r="A7649" s="1">
        <v>44335</v>
      </c>
      <c r="B7649" t="s">
        <v>164</v>
      </c>
      <c r="C7649" t="s">
        <v>1681</v>
      </c>
      <c r="D7649">
        <v>79</v>
      </c>
    </row>
    <row r="7650" spans="1:4" x14ac:dyDescent="0.25">
      <c r="A7650" s="1">
        <v>44335</v>
      </c>
      <c r="B7650" t="s">
        <v>5388</v>
      </c>
      <c r="C7650" t="s">
        <v>5389</v>
      </c>
      <c r="D7650">
        <v>600</v>
      </c>
    </row>
    <row r="7651" spans="1:4" x14ac:dyDescent="0.25">
      <c r="C7651" t="s">
        <v>5390</v>
      </c>
    </row>
    <row r="7652" spans="1:4" x14ac:dyDescent="0.25">
      <c r="C7652" t="s">
        <v>5391</v>
      </c>
    </row>
    <row r="7653" spans="1:4" x14ac:dyDescent="0.25">
      <c r="C7653" t="s">
        <v>5392</v>
      </c>
    </row>
    <row r="7654" spans="1:4" x14ac:dyDescent="0.25">
      <c r="A7654" s="1">
        <v>44335</v>
      </c>
      <c r="B7654" t="s">
        <v>2453</v>
      </c>
      <c r="C7654" t="s">
        <v>5393</v>
      </c>
      <c r="D7654">
        <v>300</v>
      </c>
    </row>
    <row r="7655" spans="1:4" x14ac:dyDescent="0.25">
      <c r="A7655" s="1">
        <v>44335</v>
      </c>
      <c r="B7655" t="s">
        <v>682</v>
      </c>
      <c r="C7655" t="s">
        <v>5394</v>
      </c>
      <c r="D7655">
        <v>346.63</v>
      </c>
    </row>
    <row r="7656" spans="1:4" x14ac:dyDescent="0.25">
      <c r="C7656" t="s">
        <v>5395</v>
      </c>
    </row>
    <row r="7657" spans="1:4" x14ac:dyDescent="0.25">
      <c r="C7657" t="s">
        <v>5396</v>
      </c>
    </row>
    <row r="7658" spans="1:4" x14ac:dyDescent="0.25">
      <c r="A7658" s="1">
        <v>44335</v>
      </c>
      <c r="B7658" t="s">
        <v>1817</v>
      </c>
      <c r="C7658" t="s">
        <v>1818</v>
      </c>
      <c r="D7658">
        <v>160</v>
      </c>
    </row>
    <row r="7659" spans="1:4" x14ac:dyDescent="0.25">
      <c r="A7659" s="1">
        <v>44335</v>
      </c>
      <c r="B7659" t="s">
        <v>1817</v>
      </c>
      <c r="C7659" t="s">
        <v>1818</v>
      </c>
      <c r="D7659">
        <v>42</v>
      </c>
    </row>
    <row r="7660" spans="1:4" x14ac:dyDescent="0.25">
      <c r="A7660" s="1">
        <v>44335</v>
      </c>
      <c r="B7660" t="s">
        <v>4858</v>
      </c>
      <c r="C7660" t="s">
        <v>5397</v>
      </c>
      <c r="D7660">
        <v>610</v>
      </c>
    </row>
    <row r="7661" spans="1:4" x14ac:dyDescent="0.25">
      <c r="A7661" s="1">
        <v>44335</v>
      </c>
      <c r="B7661" t="s">
        <v>77</v>
      </c>
      <c r="C7661" t="s">
        <v>5398</v>
      </c>
      <c r="D7661">
        <v>130</v>
      </c>
    </row>
    <row r="7662" spans="1:4" x14ac:dyDescent="0.25">
      <c r="A7662" s="1">
        <v>44335</v>
      </c>
      <c r="B7662" t="s">
        <v>82</v>
      </c>
      <c r="C7662" t="s">
        <v>70</v>
      </c>
      <c r="D7662">
        <v>525</v>
      </c>
    </row>
    <row r="7663" spans="1:4" x14ac:dyDescent="0.25">
      <c r="A7663" s="1">
        <v>44335</v>
      </c>
      <c r="B7663" t="s">
        <v>444</v>
      </c>
      <c r="C7663" t="s">
        <v>5399</v>
      </c>
      <c r="D7663">
        <v>350</v>
      </c>
    </row>
    <row r="7664" spans="1:4" x14ac:dyDescent="0.25">
      <c r="A7664" s="1">
        <v>44335</v>
      </c>
      <c r="B7664" t="s">
        <v>1981</v>
      </c>
      <c r="C7664" t="s">
        <v>4696</v>
      </c>
      <c r="D7664">
        <v>780</v>
      </c>
    </row>
    <row r="7665" spans="1:4" x14ac:dyDescent="0.25">
      <c r="C7665" t="s">
        <v>5400</v>
      </c>
    </row>
    <row r="7666" spans="1:4" x14ac:dyDescent="0.25">
      <c r="A7666" s="1">
        <v>44335</v>
      </c>
      <c r="B7666" t="s">
        <v>4320</v>
      </c>
      <c r="C7666" t="s">
        <v>1245</v>
      </c>
      <c r="D7666">
        <v>288.45</v>
      </c>
    </row>
    <row r="7667" spans="1:4" x14ac:dyDescent="0.25">
      <c r="A7667" s="1">
        <v>44335</v>
      </c>
      <c r="B7667" t="s">
        <v>4320</v>
      </c>
      <c r="C7667" t="s">
        <v>1245</v>
      </c>
      <c r="D7667">
        <v>147.65</v>
      </c>
    </row>
    <row r="7668" spans="1:4" x14ac:dyDescent="0.25">
      <c r="A7668" s="1">
        <v>44335</v>
      </c>
      <c r="B7668" t="s">
        <v>4320</v>
      </c>
      <c r="C7668" t="s">
        <v>1245</v>
      </c>
      <c r="D7668">
        <v>580.27</v>
      </c>
    </row>
    <row r="7669" spans="1:4" x14ac:dyDescent="0.25">
      <c r="A7669" s="1">
        <v>44335</v>
      </c>
      <c r="B7669" t="s">
        <v>2482</v>
      </c>
      <c r="C7669" t="s">
        <v>47</v>
      </c>
      <c r="D7669" s="2">
        <v>9439.43</v>
      </c>
    </row>
    <row r="7670" spans="1:4" x14ac:dyDescent="0.25">
      <c r="A7670" s="1">
        <v>44335</v>
      </c>
      <c r="B7670" t="s">
        <v>5401</v>
      </c>
      <c r="C7670" t="s">
        <v>5402</v>
      </c>
      <c r="D7670">
        <v>566.32000000000005</v>
      </c>
    </row>
    <row r="7671" spans="1:4" x14ac:dyDescent="0.25">
      <c r="C7671" t="s">
        <v>5403</v>
      </c>
    </row>
    <row r="7672" spans="1:4" x14ac:dyDescent="0.25">
      <c r="C7672" t="s">
        <v>5404</v>
      </c>
    </row>
    <row r="7673" spans="1:4" x14ac:dyDescent="0.25">
      <c r="C7673" t="s">
        <v>5405</v>
      </c>
    </row>
    <row r="7674" spans="1:4" x14ac:dyDescent="0.25">
      <c r="A7674" s="1">
        <v>44335</v>
      </c>
      <c r="B7674" t="s">
        <v>5406</v>
      </c>
      <c r="C7674" t="s">
        <v>5407</v>
      </c>
      <c r="D7674">
        <v>600</v>
      </c>
    </row>
    <row r="7675" spans="1:4" x14ac:dyDescent="0.25">
      <c r="C7675" t="s">
        <v>5408</v>
      </c>
    </row>
    <row r="7676" spans="1:4" x14ac:dyDescent="0.25">
      <c r="C7676" t="s">
        <v>5409</v>
      </c>
    </row>
    <row r="7677" spans="1:4" x14ac:dyDescent="0.25">
      <c r="A7677" s="1">
        <v>44335</v>
      </c>
      <c r="B7677" t="s">
        <v>5406</v>
      </c>
      <c r="C7677" t="s">
        <v>5410</v>
      </c>
      <c r="D7677">
        <v>600</v>
      </c>
    </row>
    <row r="7678" spans="1:4" x14ac:dyDescent="0.25">
      <c r="C7678" t="s">
        <v>5411</v>
      </c>
    </row>
    <row r="7679" spans="1:4" x14ac:dyDescent="0.25">
      <c r="C7679" t="s">
        <v>5412</v>
      </c>
    </row>
    <row r="7680" spans="1:4" x14ac:dyDescent="0.25">
      <c r="A7680" s="1">
        <v>44335</v>
      </c>
      <c r="B7680" t="s">
        <v>302</v>
      </c>
      <c r="C7680" t="s">
        <v>5413</v>
      </c>
      <c r="D7680">
        <v>745</v>
      </c>
    </row>
    <row r="7681" spans="1:4" x14ac:dyDescent="0.25">
      <c r="C7681" t="s">
        <v>5414</v>
      </c>
    </row>
    <row r="7682" spans="1:4" x14ac:dyDescent="0.25">
      <c r="C7682" t="s">
        <v>5415</v>
      </c>
    </row>
    <row r="7683" spans="1:4" x14ac:dyDescent="0.25">
      <c r="A7683" s="1">
        <v>44335</v>
      </c>
      <c r="B7683" t="s">
        <v>5252</v>
      </c>
      <c r="C7683" t="s">
        <v>5416</v>
      </c>
      <c r="D7683">
        <v>750</v>
      </c>
    </row>
    <row r="7684" spans="1:4" x14ac:dyDescent="0.25">
      <c r="A7684" s="1">
        <v>44335</v>
      </c>
      <c r="B7684" t="s">
        <v>115</v>
      </c>
      <c r="C7684" t="s">
        <v>70</v>
      </c>
      <c r="D7684" s="2">
        <v>1067</v>
      </c>
    </row>
    <row r="7685" spans="1:4" x14ac:dyDescent="0.25">
      <c r="A7685" s="1">
        <v>44335</v>
      </c>
      <c r="B7685" t="s">
        <v>4495</v>
      </c>
      <c r="C7685" t="s">
        <v>5346</v>
      </c>
      <c r="D7685">
        <v>430</v>
      </c>
    </row>
    <row r="7686" spans="1:4" x14ac:dyDescent="0.25">
      <c r="A7686" s="1">
        <v>44335</v>
      </c>
      <c r="B7686" t="s">
        <v>106</v>
      </c>
      <c r="C7686" t="s">
        <v>70</v>
      </c>
      <c r="D7686" s="2">
        <v>2636.67</v>
      </c>
    </row>
    <row r="7687" spans="1:4" x14ac:dyDescent="0.25">
      <c r="A7687" s="1">
        <v>44335</v>
      </c>
      <c r="B7687" t="s">
        <v>4634</v>
      </c>
      <c r="C7687" t="s">
        <v>280</v>
      </c>
      <c r="D7687">
        <v>129.02000000000001</v>
      </c>
    </row>
    <row r="7688" spans="1:4" x14ac:dyDescent="0.25">
      <c r="A7688" s="1">
        <v>44335</v>
      </c>
      <c r="B7688" t="s">
        <v>1852</v>
      </c>
      <c r="C7688" t="s">
        <v>5417</v>
      </c>
      <c r="D7688">
        <v>60</v>
      </c>
    </row>
    <row r="7689" spans="1:4" x14ac:dyDescent="0.25">
      <c r="A7689" s="1">
        <v>44285</v>
      </c>
      <c r="B7689" t="s">
        <v>1444</v>
      </c>
      <c r="C7689" t="s">
        <v>47</v>
      </c>
      <c r="D7689" s="2">
        <v>2400</v>
      </c>
    </row>
    <row r="7690" spans="1:4" x14ac:dyDescent="0.25">
      <c r="A7690" s="1">
        <v>44285</v>
      </c>
      <c r="B7690" t="s">
        <v>1444</v>
      </c>
      <c r="C7690" t="s">
        <v>1063</v>
      </c>
      <c r="D7690">
        <v>914.34</v>
      </c>
    </row>
    <row r="7691" spans="1:4" x14ac:dyDescent="0.25">
      <c r="C7691" t="s">
        <v>5418</v>
      </c>
    </row>
    <row r="7692" spans="1:4" x14ac:dyDescent="0.25">
      <c r="A7692" s="1">
        <v>44285</v>
      </c>
      <c r="B7692" t="s">
        <v>1444</v>
      </c>
      <c r="C7692" t="s">
        <v>219</v>
      </c>
      <c r="D7692">
        <v>159.79</v>
      </c>
    </row>
    <row r="7693" spans="1:4" x14ac:dyDescent="0.25">
      <c r="A7693" s="1">
        <v>44285</v>
      </c>
      <c r="B7693" t="s">
        <v>1444</v>
      </c>
      <c r="C7693" t="s">
        <v>5419</v>
      </c>
      <c r="D7693">
        <v>488</v>
      </c>
    </row>
    <row r="7694" spans="1:4" x14ac:dyDescent="0.25">
      <c r="C7694" t="s">
        <v>5420</v>
      </c>
    </row>
    <row r="7695" spans="1:4" x14ac:dyDescent="0.25">
      <c r="A7695" s="1">
        <v>44285</v>
      </c>
      <c r="B7695" t="s">
        <v>1444</v>
      </c>
      <c r="C7695" t="s">
        <v>5421</v>
      </c>
      <c r="D7695">
        <v>802.5</v>
      </c>
    </row>
    <row r="7696" spans="1:4" x14ac:dyDescent="0.25">
      <c r="C7696" t="s">
        <v>5422</v>
      </c>
    </row>
    <row r="7697" spans="1:4" x14ac:dyDescent="0.25">
      <c r="C7697" t="s">
        <v>5423</v>
      </c>
    </row>
    <row r="7698" spans="1:4" x14ac:dyDescent="0.25">
      <c r="C7698" t="s">
        <v>5424</v>
      </c>
    </row>
    <row r="7699" spans="1:4" x14ac:dyDescent="0.25">
      <c r="C7699" s="1">
        <v>44309</v>
      </c>
    </row>
    <row r="7700" spans="1:4" x14ac:dyDescent="0.25">
      <c r="A7700" s="1">
        <v>44285</v>
      </c>
      <c r="B7700" t="s">
        <v>1444</v>
      </c>
      <c r="C7700" t="s">
        <v>5425</v>
      </c>
      <c r="D7700">
        <v>195</v>
      </c>
    </row>
    <row r="7701" spans="1:4" x14ac:dyDescent="0.25">
      <c r="C7701" t="s">
        <v>5426</v>
      </c>
    </row>
    <row r="7702" spans="1:4" x14ac:dyDescent="0.25">
      <c r="C7702" t="s">
        <v>5427</v>
      </c>
    </row>
    <row r="7703" spans="1:4" x14ac:dyDescent="0.25">
      <c r="C7703" t="s">
        <v>5428</v>
      </c>
    </row>
    <row r="7704" spans="1:4" x14ac:dyDescent="0.25">
      <c r="C7704" t="s">
        <v>5429</v>
      </c>
    </row>
    <row r="7705" spans="1:4" x14ac:dyDescent="0.25">
      <c r="C7705" t="s">
        <v>5430</v>
      </c>
    </row>
    <row r="7706" spans="1:4" x14ac:dyDescent="0.25">
      <c r="A7706" s="1">
        <v>44285</v>
      </c>
      <c r="B7706" t="s">
        <v>1444</v>
      </c>
      <c r="C7706" t="s">
        <v>5431</v>
      </c>
      <c r="D7706" s="2">
        <v>1160.5</v>
      </c>
    </row>
    <row r="7707" spans="1:4" x14ac:dyDescent="0.25">
      <c r="C7707" t="s">
        <v>5432</v>
      </c>
    </row>
    <row r="7708" spans="1:4" x14ac:dyDescent="0.25">
      <c r="A7708" s="1">
        <v>44285</v>
      </c>
      <c r="B7708" t="s">
        <v>1444</v>
      </c>
      <c r="C7708" t="s">
        <v>741</v>
      </c>
      <c r="D7708" s="2">
        <v>1462.31</v>
      </c>
    </row>
    <row r="7709" spans="1:4" x14ac:dyDescent="0.25">
      <c r="A7709" s="1">
        <v>44285</v>
      </c>
      <c r="B7709" t="s">
        <v>1444</v>
      </c>
      <c r="C7709" t="s">
        <v>741</v>
      </c>
      <c r="D7709" s="2">
        <v>1146.97</v>
      </c>
    </row>
    <row r="7710" spans="1:4" x14ac:dyDescent="0.25">
      <c r="A7710" s="1">
        <v>44285</v>
      </c>
      <c r="B7710" t="s">
        <v>1444</v>
      </c>
      <c r="C7710" t="s">
        <v>741</v>
      </c>
      <c r="D7710">
        <v>760.18</v>
      </c>
    </row>
    <row r="7711" spans="1:4" x14ac:dyDescent="0.25">
      <c r="A7711" s="1">
        <v>44285</v>
      </c>
      <c r="B7711" t="s">
        <v>1444</v>
      </c>
      <c r="C7711" t="s">
        <v>741</v>
      </c>
      <c r="D7711" s="2">
        <v>3086.28</v>
      </c>
    </row>
    <row r="7712" spans="1:4" x14ac:dyDescent="0.25">
      <c r="A7712" s="1">
        <v>44285</v>
      </c>
      <c r="B7712" t="s">
        <v>1444</v>
      </c>
      <c r="C7712" t="s">
        <v>741</v>
      </c>
      <c r="D7712">
        <v>31.57</v>
      </c>
    </row>
    <row r="7713" spans="1:4" x14ac:dyDescent="0.25">
      <c r="A7713" s="1">
        <v>44285</v>
      </c>
      <c r="B7713" t="s">
        <v>1444</v>
      </c>
      <c r="C7713" t="s">
        <v>1468</v>
      </c>
      <c r="D7713" s="2">
        <v>1556.61</v>
      </c>
    </row>
    <row r="7714" spans="1:4" x14ac:dyDescent="0.25">
      <c r="A7714" s="1">
        <v>44285</v>
      </c>
      <c r="B7714" t="s">
        <v>1444</v>
      </c>
      <c r="C7714" t="s">
        <v>741</v>
      </c>
      <c r="D7714">
        <v>658.1</v>
      </c>
    </row>
    <row r="7715" spans="1:4" x14ac:dyDescent="0.25">
      <c r="A7715" s="1">
        <v>44285</v>
      </c>
      <c r="B7715" t="s">
        <v>1444</v>
      </c>
      <c r="C7715" t="s">
        <v>320</v>
      </c>
      <c r="D7715">
        <v>23.15</v>
      </c>
    </row>
    <row r="7716" spans="1:4" x14ac:dyDescent="0.25">
      <c r="A7716" s="1">
        <v>44285</v>
      </c>
      <c r="B7716" t="s">
        <v>1444</v>
      </c>
      <c r="C7716" t="s">
        <v>4418</v>
      </c>
      <c r="D7716">
        <v>15</v>
      </c>
    </row>
    <row r="7717" spans="1:4" x14ac:dyDescent="0.25">
      <c r="C7717" t="s">
        <v>5433</v>
      </c>
    </row>
    <row r="7718" spans="1:4" x14ac:dyDescent="0.25">
      <c r="C7718" t="s">
        <v>5434</v>
      </c>
    </row>
    <row r="7719" spans="1:4" x14ac:dyDescent="0.25">
      <c r="C7719" t="s">
        <v>5435</v>
      </c>
    </row>
    <row r="7720" spans="1:4" x14ac:dyDescent="0.25">
      <c r="A7720" s="1">
        <v>44285</v>
      </c>
      <c r="B7720" t="s">
        <v>1444</v>
      </c>
      <c r="C7720" t="s">
        <v>320</v>
      </c>
      <c r="D7720">
        <v>53.9</v>
      </c>
    </row>
    <row r="7721" spans="1:4" x14ac:dyDescent="0.25">
      <c r="C7721" t="e">
        <f>- DEAN SCIENCE</f>
        <v>#NAME?</v>
      </c>
    </row>
    <row r="7722" spans="1:4" x14ac:dyDescent="0.25">
      <c r="A7722" s="1">
        <v>44285</v>
      </c>
      <c r="B7722" t="s">
        <v>1444</v>
      </c>
      <c r="C7722" t="s">
        <v>5436</v>
      </c>
      <c r="D7722">
        <v>45.98</v>
      </c>
    </row>
    <row r="7723" spans="1:4" x14ac:dyDescent="0.25">
      <c r="C7723" t="s">
        <v>5437</v>
      </c>
    </row>
    <row r="7724" spans="1:4" x14ac:dyDescent="0.25">
      <c r="A7724" s="1">
        <v>44285</v>
      </c>
      <c r="B7724" t="s">
        <v>1444</v>
      </c>
      <c r="C7724" t="s">
        <v>5438</v>
      </c>
      <c r="D7724">
        <v>282.91000000000003</v>
      </c>
    </row>
    <row r="7725" spans="1:4" x14ac:dyDescent="0.25">
      <c r="C7725" t="s">
        <v>5439</v>
      </c>
    </row>
    <row r="7726" spans="1:4" x14ac:dyDescent="0.25">
      <c r="C7726" t="s">
        <v>5440</v>
      </c>
    </row>
    <row r="7727" spans="1:4" x14ac:dyDescent="0.25">
      <c r="C7727" t="s">
        <v>3915</v>
      </c>
    </row>
    <row r="7728" spans="1:4" x14ac:dyDescent="0.25">
      <c r="C7728" s="1">
        <v>44292</v>
      </c>
    </row>
    <row r="7729" spans="1:4" x14ac:dyDescent="0.25">
      <c r="A7729" s="1">
        <v>44285</v>
      </c>
      <c r="B7729" t="s">
        <v>1444</v>
      </c>
      <c r="C7729" t="s">
        <v>5441</v>
      </c>
      <c r="D7729">
        <v>297.7</v>
      </c>
    </row>
    <row r="7730" spans="1:4" x14ac:dyDescent="0.25">
      <c r="C7730" t="s">
        <v>5442</v>
      </c>
    </row>
    <row r="7731" spans="1:4" x14ac:dyDescent="0.25">
      <c r="C7731" t="s">
        <v>5443</v>
      </c>
    </row>
    <row r="7732" spans="1:4" x14ac:dyDescent="0.25">
      <c r="C7732" t="s">
        <v>5444</v>
      </c>
    </row>
    <row r="7733" spans="1:4" x14ac:dyDescent="0.25">
      <c r="A7733" s="1">
        <v>44285</v>
      </c>
      <c r="B7733" t="s">
        <v>1444</v>
      </c>
      <c r="C7733" t="s">
        <v>1245</v>
      </c>
      <c r="D7733">
        <v>434.92</v>
      </c>
    </row>
    <row r="7734" spans="1:4" x14ac:dyDescent="0.25">
      <c r="A7734" s="1">
        <v>44285</v>
      </c>
      <c r="B7734" t="s">
        <v>1444</v>
      </c>
      <c r="C7734" t="s">
        <v>1245</v>
      </c>
      <c r="D7734">
        <v>232.6</v>
      </c>
    </row>
    <row r="7735" spans="1:4" x14ac:dyDescent="0.25">
      <c r="A7735" s="1">
        <v>44285</v>
      </c>
      <c r="B7735" t="s">
        <v>1444</v>
      </c>
      <c r="C7735" t="s">
        <v>5445</v>
      </c>
      <c r="D7735">
        <v>52.47</v>
      </c>
    </row>
    <row r="7736" spans="1:4" x14ac:dyDescent="0.25">
      <c r="C7736" t="s">
        <v>5446</v>
      </c>
    </row>
    <row r="7737" spans="1:4" x14ac:dyDescent="0.25">
      <c r="C7737" t="s">
        <v>5447</v>
      </c>
    </row>
    <row r="7738" spans="1:4" x14ac:dyDescent="0.25">
      <c r="C7738" t="s">
        <v>5448</v>
      </c>
    </row>
    <row r="7739" spans="1:4" x14ac:dyDescent="0.25">
      <c r="A7739" s="1">
        <v>44285</v>
      </c>
      <c r="B7739" t="s">
        <v>1444</v>
      </c>
      <c r="C7739" t="s">
        <v>4115</v>
      </c>
      <c r="D7739">
        <v>163.69</v>
      </c>
    </row>
    <row r="7740" spans="1:4" x14ac:dyDescent="0.25">
      <c r="C7740" t="s">
        <v>5449</v>
      </c>
    </row>
    <row r="7741" spans="1:4" x14ac:dyDescent="0.25">
      <c r="C7741" t="s">
        <v>5450</v>
      </c>
    </row>
    <row r="7742" spans="1:4" x14ac:dyDescent="0.25">
      <c r="C7742" t="s">
        <v>5451</v>
      </c>
    </row>
    <row r="7743" spans="1:4" x14ac:dyDescent="0.25">
      <c r="A7743" s="1">
        <v>44285</v>
      </c>
      <c r="B7743" t="s">
        <v>1444</v>
      </c>
      <c r="C7743" t="s">
        <v>1245</v>
      </c>
      <c r="D7743">
        <v>252.47</v>
      </c>
    </row>
    <row r="7744" spans="1:4" x14ac:dyDescent="0.25">
      <c r="A7744" s="1">
        <v>44285</v>
      </c>
      <c r="B7744" t="s">
        <v>1444</v>
      </c>
      <c r="C7744" t="s">
        <v>5452</v>
      </c>
      <c r="D7744">
        <v>262.95</v>
      </c>
    </row>
    <row r="7745" spans="1:4" x14ac:dyDescent="0.25">
      <c r="A7745" s="1">
        <v>44285</v>
      </c>
      <c r="B7745" t="s">
        <v>1444</v>
      </c>
      <c r="C7745" t="s">
        <v>1245</v>
      </c>
      <c r="D7745">
        <v>460.57</v>
      </c>
    </row>
    <row r="7746" spans="1:4" x14ac:dyDescent="0.25">
      <c r="A7746" s="1">
        <v>44285</v>
      </c>
      <c r="B7746" t="s">
        <v>1444</v>
      </c>
      <c r="C7746" t="s">
        <v>5012</v>
      </c>
      <c r="D7746">
        <v>121.28</v>
      </c>
    </row>
    <row r="7747" spans="1:4" x14ac:dyDescent="0.25">
      <c r="C7747" t="s">
        <v>4394</v>
      </c>
    </row>
    <row r="7748" spans="1:4" x14ac:dyDescent="0.25">
      <c r="C7748" t="s">
        <v>5453</v>
      </c>
    </row>
    <row r="7749" spans="1:4" x14ac:dyDescent="0.25">
      <c r="C7749" t="s">
        <v>5454</v>
      </c>
    </row>
    <row r="7750" spans="1:4" x14ac:dyDescent="0.25">
      <c r="A7750" s="1">
        <v>44285</v>
      </c>
      <c r="B7750" t="s">
        <v>1444</v>
      </c>
      <c r="C7750" t="s">
        <v>321</v>
      </c>
      <c r="D7750">
        <v>702.19</v>
      </c>
    </row>
    <row r="7751" spans="1:4" x14ac:dyDescent="0.25">
      <c r="A7751" s="1">
        <v>44285</v>
      </c>
      <c r="B7751" t="s">
        <v>1444</v>
      </c>
      <c r="C7751" t="s">
        <v>5455</v>
      </c>
      <c r="D7751">
        <v>205.36</v>
      </c>
    </row>
    <row r="7752" spans="1:4" x14ac:dyDescent="0.25">
      <c r="A7752" s="1">
        <v>44285</v>
      </c>
      <c r="B7752" t="s">
        <v>1444</v>
      </c>
      <c r="C7752" t="s">
        <v>5456</v>
      </c>
      <c r="D7752">
        <v>6</v>
      </c>
    </row>
    <row r="7753" spans="1:4" x14ac:dyDescent="0.25">
      <c r="A7753" s="1">
        <v>44285</v>
      </c>
      <c r="B7753" t="s">
        <v>1444</v>
      </c>
      <c r="C7753" t="s">
        <v>47</v>
      </c>
      <c r="D7753">
        <v>52.5</v>
      </c>
    </row>
    <row r="7754" spans="1:4" x14ac:dyDescent="0.25">
      <c r="A7754" s="1">
        <v>44285</v>
      </c>
      <c r="B7754" t="s">
        <v>1444</v>
      </c>
      <c r="C7754" t="s">
        <v>5457</v>
      </c>
      <c r="D7754">
        <v>138.6</v>
      </c>
    </row>
    <row r="7755" spans="1:4" x14ac:dyDescent="0.25">
      <c r="C7755" t="s">
        <v>5458</v>
      </c>
    </row>
    <row r="7756" spans="1:4" x14ac:dyDescent="0.25">
      <c r="A7756" s="1">
        <v>44285</v>
      </c>
      <c r="B7756" t="s">
        <v>1444</v>
      </c>
      <c r="C7756" t="s">
        <v>5459</v>
      </c>
      <c r="D7756" s="2">
        <v>1799.22</v>
      </c>
    </row>
    <row r="7757" spans="1:4" x14ac:dyDescent="0.25">
      <c r="C7757" t="s">
        <v>5460</v>
      </c>
    </row>
    <row r="7758" spans="1:4" x14ac:dyDescent="0.25">
      <c r="C7758" t="s">
        <v>5461</v>
      </c>
    </row>
    <row r="7759" spans="1:4" x14ac:dyDescent="0.25">
      <c r="C7759" t="s">
        <v>5462</v>
      </c>
    </row>
    <row r="7760" spans="1:4" x14ac:dyDescent="0.25">
      <c r="C7760" s="1">
        <v>44308</v>
      </c>
    </row>
    <row r="7761" spans="1:4" x14ac:dyDescent="0.25">
      <c r="A7761" s="1">
        <v>44285</v>
      </c>
      <c r="B7761" t="s">
        <v>1444</v>
      </c>
      <c r="C7761" t="s">
        <v>320</v>
      </c>
      <c r="D7761">
        <v>149.94999999999999</v>
      </c>
    </row>
    <row r="7762" spans="1:4" x14ac:dyDescent="0.25">
      <c r="C7762" t="e">
        <f>- MUSIC</f>
        <v>#NAME?</v>
      </c>
    </row>
    <row r="7763" spans="1:4" x14ac:dyDescent="0.25">
      <c r="A7763" s="1">
        <v>44285</v>
      </c>
      <c r="B7763" t="s">
        <v>1444</v>
      </c>
      <c r="C7763" t="s">
        <v>5463</v>
      </c>
      <c r="D7763">
        <v>100</v>
      </c>
    </row>
    <row r="7764" spans="1:4" x14ac:dyDescent="0.25">
      <c r="C7764" t="s">
        <v>5464</v>
      </c>
    </row>
    <row r="7765" spans="1:4" x14ac:dyDescent="0.25">
      <c r="A7765" s="1">
        <v>44285</v>
      </c>
      <c r="B7765" t="s">
        <v>1444</v>
      </c>
      <c r="C7765" t="s">
        <v>5465</v>
      </c>
      <c r="D7765">
        <v>190</v>
      </c>
    </row>
    <row r="7766" spans="1:4" x14ac:dyDescent="0.25">
      <c r="C7766" t="s">
        <v>5466</v>
      </c>
    </row>
    <row r="7767" spans="1:4" x14ac:dyDescent="0.25">
      <c r="A7767" s="1">
        <v>44285</v>
      </c>
      <c r="B7767" t="s">
        <v>1444</v>
      </c>
      <c r="C7767" t="s">
        <v>5467</v>
      </c>
      <c r="D7767">
        <v>109</v>
      </c>
    </row>
    <row r="7768" spans="1:4" x14ac:dyDescent="0.25">
      <c r="C7768" t="s">
        <v>5468</v>
      </c>
    </row>
    <row r="7769" spans="1:4" x14ac:dyDescent="0.25">
      <c r="C7769" t="s">
        <v>5469</v>
      </c>
    </row>
    <row r="7770" spans="1:4" x14ac:dyDescent="0.25">
      <c r="C7770" t="s">
        <v>5470</v>
      </c>
    </row>
    <row r="7771" spans="1:4" x14ac:dyDescent="0.25">
      <c r="C7771" s="1">
        <v>44292</v>
      </c>
    </row>
    <row r="7772" spans="1:4" x14ac:dyDescent="0.25">
      <c r="A7772" s="1">
        <v>44285</v>
      </c>
      <c r="B7772" t="s">
        <v>1444</v>
      </c>
      <c r="C7772" t="s">
        <v>5471</v>
      </c>
      <c r="D7772">
        <v>55</v>
      </c>
    </row>
    <row r="7773" spans="1:4" x14ac:dyDescent="0.25">
      <c r="C7773" t="s">
        <v>5472</v>
      </c>
    </row>
    <row r="7774" spans="1:4" x14ac:dyDescent="0.25">
      <c r="A7774" s="1">
        <v>44285</v>
      </c>
      <c r="B7774" t="s">
        <v>1444</v>
      </c>
      <c r="C7774" t="s">
        <v>5473</v>
      </c>
      <c r="D7774">
        <v>382.72</v>
      </c>
    </row>
    <row r="7775" spans="1:4" x14ac:dyDescent="0.25">
      <c r="A7775" s="1">
        <v>44285</v>
      </c>
      <c r="B7775" t="s">
        <v>1444</v>
      </c>
      <c r="C7775" t="s">
        <v>47</v>
      </c>
      <c r="D7775">
        <v>512.21</v>
      </c>
    </row>
    <row r="7776" spans="1:4" x14ac:dyDescent="0.25">
      <c r="A7776" s="1">
        <v>44285</v>
      </c>
      <c r="B7776" t="s">
        <v>1444</v>
      </c>
      <c r="C7776" t="s">
        <v>66</v>
      </c>
      <c r="D7776" s="2">
        <v>10075.44</v>
      </c>
    </row>
    <row r="7777" spans="1:4" x14ac:dyDescent="0.25">
      <c r="A7777" s="1">
        <v>44285</v>
      </c>
      <c r="B7777" t="s">
        <v>1444</v>
      </c>
      <c r="C7777" t="s">
        <v>47</v>
      </c>
      <c r="D7777" s="2">
        <v>1530.96</v>
      </c>
    </row>
    <row r="7778" spans="1:4" x14ac:dyDescent="0.25">
      <c r="A7778" s="1">
        <v>44285</v>
      </c>
      <c r="B7778" t="s">
        <v>1444</v>
      </c>
      <c r="C7778" t="s">
        <v>320</v>
      </c>
      <c r="D7778">
        <v>71.400000000000006</v>
      </c>
    </row>
    <row r="7779" spans="1:4" x14ac:dyDescent="0.25">
      <c r="C7779" t="e">
        <f>- KPSF GRANT RAMBO</f>
        <v>#NAME?</v>
      </c>
    </row>
    <row r="7780" spans="1:4" x14ac:dyDescent="0.25">
      <c r="A7780" s="1">
        <v>44285</v>
      </c>
      <c r="B7780" t="s">
        <v>1444</v>
      </c>
      <c r="C7780" t="s">
        <v>320</v>
      </c>
      <c r="D7780">
        <v>20.85</v>
      </c>
    </row>
    <row r="7781" spans="1:4" x14ac:dyDescent="0.25">
      <c r="C7781" t="s">
        <v>5474</v>
      </c>
    </row>
    <row r="7782" spans="1:4" x14ac:dyDescent="0.25">
      <c r="A7782" s="1">
        <v>44285</v>
      </c>
      <c r="B7782" t="s">
        <v>1444</v>
      </c>
      <c r="C7782" t="s">
        <v>320</v>
      </c>
      <c r="D7782">
        <v>17</v>
      </c>
    </row>
    <row r="7783" spans="1:4" x14ac:dyDescent="0.25">
      <c r="C7783" t="s">
        <v>5475</v>
      </c>
    </row>
    <row r="7784" spans="1:4" x14ac:dyDescent="0.25">
      <c r="A7784" s="1">
        <v>44285</v>
      </c>
      <c r="B7784" t="s">
        <v>1444</v>
      </c>
      <c r="C7784" t="s">
        <v>5476</v>
      </c>
      <c r="D7784">
        <v>12.95</v>
      </c>
    </row>
    <row r="7785" spans="1:4" x14ac:dyDescent="0.25">
      <c r="A7785" s="1">
        <v>44285</v>
      </c>
      <c r="B7785" t="s">
        <v>1444</v>
      </c>
      <c r="C7785" t="s">
        <v>5477</v>
      </c>
      <c r="D7785">
        <v>17.600000000000001</v>
      </c>
    </row>
    <row r="7786" spans="1:4" x14ac:dyDescent="0.25">
      <c r="C7786" t="s">
        <v>5478</v>
      </c>
    </row>
    <row r="7787" spans="1:4" x14ac:dyDescent="0.25">
      <c r="C7787" t="s">
        <v>5479</v>
      </c>
    </row>
    <row r="7788" spans="1:4" x14ac:dyDescent="0.25">
      <c r="A7788" s="1">
        <v>44285</v>
      </c>
      <c r="B7788" t="s">
        <v>1444</v>
      </c>
      <c r="C7788" t="s">
        <v>47</v>
      </c>
      <c r="D7788">
        <v>199.5</v>
      </c>
    </row>
    <row r="7789" spans="1:4" x14ac:dyDescent="0.25">
      <c r="A7789" s="1">
        <v>44285</v>
      </c>
      <c r="B7789" t="s">
        <v>1444</v>
      </c>
      <c r="C7789" t="s">
        <v>5480</v>
      </c>
      <c r="D7789">
        <v>25.13</v>
      </c>
    </row>
    <row r="7790" spans="1:4" x14ac:dyDescent="0.25">
      <c r="C7790" t="s">
        <v>3333</v>
      </c>
    </row>
    <row r="7791" spans="1:4" x14ac:dyDescent="0.25">
      <c r="C7791" t="s">
        <v>5481</v>
      </c>
    </row>
    <row r="7792" spans="1:4" x14ac:dyDescent="0.25">
      <c r="A7792" s="1">
        <v>44285</v>
      </c>
      <c r="B7792" t="s">
        <v>1444</v>
      </c>
      <c r="C7792" t="s">
        <v>47</v>
      </c>
      <c r="D7792">
        <v>211.59</v>
      </c>
    </row>
    <row r="7793" spans="1:4" x14ac:dyDescent="0.25">
      <c r="A7793" s="1">
        <v>44340</v>
      </c>
      <c r="B7793" t="s">
        <v>316</v>
      </c>
      <c r="C7793" t="s">
        <v>5482</v>
      </c>
      <c r="D7793">
        <v>189.61</v>
      </c>
    </row>
    <row r="7794" spans="1:4" x14ac:dyDescent="0.25">
      <c r="C7794" t="s">
        <v>5483</v>
      </c>
    </row>
    <row r="7795" spans="1:4" x14ac:dyDescent="0.25">
      <c r="A7795" s="1">
        <v>44340</v>
      </c>
      <c r="B7795" t="s">
        <v>316</v>
      </c>
      <c r="C7795" t="s">
        <v>3489</v>
      </c>
      <c r="D7795">
        <v>126.98</v>
      </c>
    </row>
    <row r="7796" spans="1:4" x14ac:dyDescent="0.25">
      <c r="C7796" t="s">
        <v>5484</v>
      </c>
    </row>
    <row r="7797" spans="1:4" x14ac:dyDescent="0.25">
      <c r="A7797" s="1">
        <v>44340</v>
      </c>
      <c r="B7797" t="s">
        <v>316</v>
      </c>
      <c r="C7797" t="s">
        <v>5485</v>
      </c>
      <c r="D7797">
        <v>388.76</v>
      </c>
    </row>
    <row r="7798" spans="1:4" x14ac:dyDescent="0.25">
      <c r="C7798" t="s">
        <v>5486</v>
      </c>
    </row>
    <row r="7799" spans="1:4" x14ac:dyDescent="0.25">
      <c r="C7799">
        <v>478765365655</v>
      </c>
    </row>
    <row r="7800" spans="1:4" x14ac:dyDescent="0.25">
      <c r="A7800" s="1">
        <v>44340</v>
      </c>
      <c r="B7800" t="s">
        <v>316</v>
      </c>
      <c r="C7800" t="s">
        <v>2639</v>
      </c>
      <c r="D7800">
        <v>137.16</v>
      </c>
    </row>
    <row r="7801" spans="1:4" x14ac:dyDescent="0.25">
      <c r="C7801" t="s">
        <v>5487</v>
      </c>
    </row>
    <row r="7802" spans="1:4" x14ac:dyDescent="0.25">
      <c r="A7802" s="1">
        <v>44340</v>
      </c>
      <c r="B7802" t="s">
        <v>316</v>
      </c>
      <c r="C7802" t="s">
        <v>5488</v>
      </c>
      <c r="D7802">
        <v>61.16</v>
      </c>
    </row>
    <row r="7803" spans="1:4" x14ac:dyDescent="0.25">
      <c r="C7803" t="s">
        <v>5489</v>
      </c>
    </row>
    <row r="7804" spans="1:4" x14ac:dyDescent="0.25">
      <c r="C7804" t="s">
        <v>5490</v>
      </c>
    </row>
    <row r="7805" spans="1:4" x14ac:dyDescent="0.25">
      <c r="C7805" t="s">
        <v>5491</v>
      </c>
    </row>
    <row r="7806" spans="1:4" x14ac:dyDescent="0.25">
      <c r="C7806">
        <v>646656767584</v>
      </c>
    </row>
    <row r="7807" spans="1:4" x14ac:dyDescent="0.25">
      <c r="A7807" s="1">
        <v>44340</v>
      </c>
      <c r="B7807" t="s">
        <v>316</v>
      </c>
      <c r="C7807" t="s">
        <v>2756</v>
      </c>
      <c r="D7807">
        <v>109.81</v>
      </c>
    </row>
    <row r="7808" spans="1:4" x14ac:dyDescent="0.25">
      <c r="C7808" t="s">
        <v>5492</v>
      </c>
    </row>
    <row r="7809" spans="1:4" x14ac:dyDescent="0.25">
      <c r="A7809" s="1">
        <v>44340</v>
      </c>
      <c r="B7809" t="s">
        <v>316</v>
      </c>
      <c r="C7809" t="s">
        <v>5493</v>
      </c>
      <c r="D7809">
        <v>91.42</v>
      </c>
    </row>
    <row r="7810" spans="1:4" x14ac:dyDescent="0.25">
      <c r="C7810" t="s">
        <v>5494</v>
      </c>
    </row>
    <row r="7811" spans="1:4" x14ac:dyDescent="0.25">
      <c r="C7811" t="s">
        <v>5495</v>
      </c>
    </row>
    <row r="7812" spans="1:4" x14ac:dyDescent="0.25">
      <c r="C7812">
        <v>449598386544</v>
      </c>
    </row>
    <row r="7813" spans="1:4" x14ac:dyDescent="0.25">
      <c r="A7813" s="1">
        <v>44340</v>
      </c>
      <c r="B7813" t="s">
        <v>316</v>
      </c>
      <c r="C7813" t="s">
        <v>5496</v>
      </c>
      <c r="D7813">
        <v>103.14</v>
      </c>
    </row>
    <row r="7814" spans="1:4" x14ac:dyDescent="0.25">
      <c r="C7814" t="s">
        <v>5497</v>
      </c>
    </row>
    <row r="7815" spans="1:4" x14ac:dyDescent="0.25">
      <c r="A7815" s="1">
        <v>44340</v>
      </c>
      <c r="B7815" t="s">
        <v>316</v>
      </c>
      <c r="C7815" t="s">
        <v>5498</v>
      </c>
      <c r="D7815">
        <v>109.7</v>
      </c>
    </row>
    <row r="7816" spans="1:4" x14ac:dyDescent="0.25">
      <c r="C7816" t="s">
        <v>5499</v>
      </c>
    </row>
    <row r="7817" spans="1:4" x14ac:dyDescent="0.25">
      <c r="A7817" s="1">
        <v>44340</v>
      </c>
      <c r="B7817" t="s">
        <v>316</v>
      </c>
      <c r="C7817" t="s">
        <v>5500</v>
      </c>
      <c r="D7817">
        <v>576.1</v>
      </c>
    </row>
    <row r="7818" spans="1:4" x14ac:dyDescent="0.25">
      <c r="C7818">
        <v>583873937689</v>
      </c>
    </row>
    <row r="7819" spans="1:4" x14ac:dyDescent="0.25">
      <c r="A7819" s="1">
        <v>44340</v>
      </c>
      <c r="B7819" t="s">
        <v>316</v>
      </c>
      <c r="C7819" t="s">
        <v>1363</v>
      </c>
      <c r="D7819">
        <v>48.85</v>
      </c>
    </row>
    <row r="7820" spans="1:4" x14ac:dyDescent="0.25">
      <c r="C7820" t="s">
        <v>5501</v>
      </c>
    </row>
    <row r="7821" spans="1:4" x14ac:dyDescent="0.25">
      <c r="A7821" s="1">
        <v>44340</v>
      </c>
      <c r="B7821" t="s">
        <v>316</v>
      </c>
      <c r="C7821" t="s">
        <v>3489</v>
      </c>
      <c r="D7821">
        <v>460.69</v>
      </c>
    </row>
    <row r="7822" spans="1:4" x14ac:dyDescent="0.25">
      <c r="C7822" t="s">
        <v>5502</v>
      </c>
    </row>
    <row r="7823" spans="1:4" x14ac:dyDescent="0.25">
      <c r="C7823">
        <v>445786969396</v>
      </c>
    </row>
    <row r="7824" spans="1:4" x14ac:dyDescent="0.25">
      <c r="A7824" s="1">
        <v>44340</v>
      </c>
      <c r="B7824" t="s">
        <v>316</v>
      </c>
      <c r="C7824" t="s">
        <v>5503</v>
      </c>
      <c r="D7824">
        <v>118.81</v>
      </c>
    </row>
    <row r="7825" spans="1:4" x14ac:dyDescent="0.25">
      <c r="C7825" t="s">
        <v>5504</v>
      </c>
    </row>
    <row r="7826" spans="1:4" x14ac:dyDescent="0.25">
      <c r="C7826">
        <v>588754454947</v>
      </c>
    </row>
    <row r="7827" spans="1:4" x14ac:dyDescent="0.25">
      <c r="A7827" s="1">
        <v>44340</v>
      </c>
      <c r="B7827" t="s">
        <v>316</v>
      </c>
      <c r="C7827" t="s">
        <v>5505</v>
      </c>
      <c r="D7827">
        <v>404.56</v>
      </c>
    </row>
    <row r="7828" spans="1:4" x14ac:dyDescent="0.25">
      <c r="C7828" t="s">
        <v>5506</v>
      </c>
    </row>
    <row r="7829" spans="1:4" x14ac:dyDescent="0.25">
      <c r="C7829" t="s">
        <v>5507</v>
      </c>
    </row>
    <row r="7830" spans="1:4" x14ac:dyDescent="0.25">
      <c r="C7830" t="s">
        <v>5508</v>
      </c>
    </row>
    <row r="7831" spans="1:4" x14ac:dyDescent="0.25">
      <c r="C7831" t="s">
        <v>5509</v>
      </c>
    </row>
    <row r="7832" spans="1:4" x14ac:dyDescent="0.25">
      <c r="A7832" s="1">
        <v>44340</v>
      </c>
      <c r="B7832" t="s">
        <v>316</v>
      </c>
      <c r="C7832" t="s">
        <v>5510</v>
      </c>
      <c r="D7832">
        <v>158.31</v>
      </c>
    </row>
    <row r="7833" spans="1:4" x14ac:dyDescent="0.25">
      <c r="C7833" t="s">
        <v>5511</v>
      </c>
    </row>
    <row r="7834" spans="1:4" x14ac:dyDescent="0.25">
      <c r="C7834">
        <v>468544896947</v>
      </c>
    </row>
    <row r="7835" spans="1:4" x14ac:dyDescent="0.25">
      <c r="A7835" s="1">
        <v>44340</v>
      </c>
      <c r="B7835" t="s">
        <v>316</v>
      </c>
      <c r="C7835" t="s">
        <v>5512</v>
      </c>
      <c r="D7835">
        <v>551.91</v>
      </c>
    </row>
    <row r="7836" spans="1:4" x14ac:dyDescent="0.25">
      <c r="C7836" t="s">
        <v>4514</v>
      </c>
    </row>
    <row r="7837" spans="1:4" x14ac:dyDescent="0.25">
      <c r="C7837" t="s">
        <v>3333</v>
      </c>
    </row>
    <row r="7838" spans="1:4" x14ac:dyDescent="0.25">
      <c r="C7838" t="s">
        <v>5513</v>
      </c>
    </row>
    <row r="7839" spans="1:4" x14ac:dyDescent="0.25">
      <c r="C7839" t="s">
        <v>5514</v>
      </c>
    </row>
    <row r="7840" spans="1:4" x14ac:dyDescent="0.25">
      <c r="A7840" s="1">
        <v>44340</v>
      </c>
      <c r="B7840" t="s">
        <v>316</v>
      </c>
      <c r="C7840" t="s">
        <v>5515</v>
      </c>
      <c r="D7840">
        <v>72.8</v>
      </c>
    </row>
    <row r="7841" spans="1:4" x14ac:dyDescent="0.25">
      <c r="C7841" t="s">
        <v>5516</v>
      </c>
    </row>
    <row r="7842" spans="1:4" x14ac:dyDescent="0.25">
      <c r="C7842">
        <v>445685578687</v>
      </c>
    </row>
    <row r="7843" spans="1:4" x14ac:dyDescent="0.25">
      <c r="A7843" s="1">
        <v>44340</v>
      </c>
      <c r="B7843" t="s">
        <v>316</v>
      </c>
      <c r="C7843" t="s">
        <v>5517</v>
      </c>
      <c r="D7843">
        <v>759.69</v>
      </c>
    </row>
    <row r="7844" spans="1:4" x14ac:dyDescent="0.25">
      <c r="C7844" t="s">
        <v>5518</v>
      </c>
    </row>
    <row r="7845" spans="1:4" x14ac:dyDescent="0.25">
      <c r="C7845">
        <v>449868487345</v>
      </c>
    </row>
    <row r="7846" spans="1:4" x14ac:dyDescent="0.25">
      <c r="A7846" s="1">
        <v>44340</v>
      </c>
      <c r="B7846" t="s">
        <v>316</v>
      </c>
      <c r="C7846" t="s">
        <v>5519</v>
      </c>
      <c r="D7846">
        <v>59.42</v>
      </c>
    </row>
    <row r="7847" spans="1:4" x14ac:dyDescent="0.25">
      <c r="C7847" t="s">
        <v>5520</v>
      </c>
    </row>
    <row r="7848" spans="1:4" x14ac:dyDescent="0.25">
      <c r="C7848" t="s">
        <v>5521</v>
      </c>
    </row>
    <row r="7849" spans="1:4" x14ac:dyDescent="0.25">
      <c r="C7849">
        <v>448683688585</v>
      </c>
    </row>
    <row r="7850" spans="1:4" x14ac:dyDescent="0.25">
      <c r="A7850" s="1">
        <v>44340</v>
      </c>
      <c r="B7850" t="s">
        <v>316</v>
      </c>
      <c r="C7850" t="s">
        <v>5522</v>
      </c>
      <c r="D7850">
        <v>616.16999999999996</v>
      </c>
    </row>
    <row r="7851" spans="1:4" x14ac:dyDescent="0.25">
      <c r="A7851" s="1">
        <v>44340</v>
      </c>
      <c r="B7851" t="s">
        <v>316</v>
      </c>
      <c r="C7851" t="s">
        <v>4611</v>
      </c>
      <c r="D7851">
        <v>104.86</v>
      </c>
    </row>
    <row r="7852" spans="1:4" x14ac:dyDescent="0.25">
      <c r="A7852" s="1">
        <v>44340</v>
      </c>
      <c r="B7852" t="s">
        <v>316</v>
      </c>
      <c r="C7852" t="s">
        <v>2310</v>
      </c>
      <c r="D7852">
        <v>28</v>
      </c>
    </row>
    <row r="7853" spans="1:4" x14ac:dyDescent="0.25">
      <c r="A7853" s="1">
        <v>44340</v>
      </c>
      <c r="B7853" t="s">
        <v>316</v>
      </c>
      <c r="C7853" t="s">
        <v>2310</v>
      </c>
      <c r="D7853">
        <v>14.99</v>
      </c>
    </row>
    <row r="7854" spans="1:4" x14ac:dyDescent="0.25">
      <c r="A7854" s="1">
        <v>44340</v>
      </c>
      <c r="B7854" t="s">
        <v>316</v>
      </c>
      <c r="C7854" t="s">
        <v>5523</v>
      </c>
      <c r="D7854">
        <v>43.9</v>
      </c>
    </row>
    <row r="7855" spans="1:4" x14ac:dyDescent="0.25">
      <c r="A7855" s="1">
        <v>44340</v>
      </c>
      <c r="B7855" t="s">
        <v>316</v>
      </c>
      <c r="C7855" t="s">
        <v>5524</v>
      </c>
      <c r="D7855">
        <v>-159</v>
      </c>
    </row>
    <row r="7856" spans="1:4" x14ac:dyDescent="0.25">
      <c r="C7856" t="s">
        <v>5525</v>
      </c>
    </row>
    <row r="7857" spans="1:4" x14ac:dyDescent="0.25">
      <c r="C7857" t="s">
        <v>3961</v>
      </c>
    </row>
    <row r="7858" spans="1:4" x14ac:dyDescent="0.25">
      <c r="C7858" t="s">
        <v>5526</v>
      </c>
    </row>
    <row r="7859" spans="1:4" x14ac:dyDescent="0.25">
      <c r="C7859" t="s">
        <v>219</v>
      </c>
    </row>
    <row r="7860" spans="1:4" x14ac:dyDescent="0.25">
      <c r="A7860" s="1">
        <v>44340</v>
      </c>
      <c r="B7860" t="s">
        <v>316</v>
      </c>
      <c r="C7860" t="s">
        <v>2639</v>
      </c>
      <c r="D7860">
        <v>206.98</v>
      </c>
    </row>
    <row r="7861" spans="1:4" x14ac:dyDescent="0.25">
      <c r="A7861" s="1">
        <v>44340</v>
      </c>
      <c r="B7861" t="s">
        <v>316</v>
      </c>
      <c r="C7861" t="s">
        <v>325</v>
      </c>
      <c r="D7861">
        <v>102.85</v>
      </c>
    </row>
    <row r="7862" spans="1:4" x14ac:dyDescent="0.25">
      <c r="A7862" s="1">
        <v>44340</v>
      </c>
      <c r="B7862" t="s">
        <v>316</v>
      </c>
      <c r="C7862" t="s">
        <v>5527</v>
      </c>
      <c r="D7862">
        <v>54.18</v>
      </c>
    </row>
    <row r="7863" spans="1:4" x14ac:dyDescent="0.25">
      <c r="A7863" s="1">
        <v>44340</v>
      </c>
      <c r="B7863" t="s">
        <v>316</v>
      </c>
      <c r="C7863" t="s">
        <v>5528</v>
      </c>
      <c r="D7863">
        <v>39.99</v>
      </c>
    </row>
    <row r="7864" spans="1:4" x14ac:dyDescent="0.25">
      <c r="A7864" s="1">
        <v>44340</v>
      </c>
      <c r="B7864" t="s">
        <v>316</v>
      </c>
      <c r="C7864" t="s">
        <v>5529</v>
      </c>
      <c r="D7864">
        <v>338.62</v>
      </c>
    </row>
    <row r="7865" spans="1:4" x14ac:dyDescent="0.25">
      <c r="C7865" t="s">
        <v>5530</v>
      </c>
    </row>
    <row r="7866" spans="1:4" x14ac:dyDescent="0.25">
      <c r="C7866" t="s">
        <v>107</v>
      </c>
    </row>
    <row r="7867" spans="1:4" x14ac:dyDescent="0.25">
      <c r="A7867" s="1">
        <v>44340</v>
      </c>
      <c r="B7867" t="s">
        <v>316</v>
      </c>
      <c r="C7867" t="s">
        <v>5531</v>
      </c>
      <c r="D7867">
        <v>221.79</v>
      </c>
    </row>
    <row r="7868" spans="1:4" x14ac:dyDescent="0.25">
      <c r="A7868" s="1">
        <v>44340</v>
      </c>
      <c r="B7868" t="s">
        <v>316</v>
      </c>
      <c r="C7868" t="s">
        <v>5532</v>
      </c>
      <c r="D7868">
        <v>549.95000000000005</v>
      </c>
    </row>
    <row r="7869" spans="1:4" x14ac:dyDescent="0.25">
      <c r="A7869" s="1">
        <v>44340</v>
      </c>
      <c r="B7869" t="s">
        <v>316</v>
      </c>
      <c r="C7869" t="s">
        <v>5533</v>
      </c>
      <c r="D7869">
        <v>28.44</v>
      </c>
    </row>
    <row r="7870" spans="1:4" x14ac:dyDescent="0.25">
      <c r="A7870" s="1">
        <v>44340</v>
      </c>
      <c r="B7870" t="s">
        <v>316</v>
      </c>
      <c r="C7870" t="s">
        <v>5534</v>
      </c>
      <c r="D7870">
        <v>199.75</v>
      </c>
    </row>
    <row r="7871" spans="1:4" x14ac:dyDescent="0.25">
      <c r="A7871" s="1">
        <v>44340</v>
      </c>
      <c r="B7871" t="s">
        <v>316</v>
      </c>
      <c r="C7871" t="s">
        <v>5535</v>
      </c>
      <c r="D7871">
        <v>48.98</v>
      </c>
    </row>
    <row r="7872" spans="1:4" x14ac:dyDescent="0.25">
      <c r="A7872" s="1">
        <v>44340</v>
      </c>
      <c r="B7872" t="s">
        <v>316</v>
      </c>
      <c r="C7872" t="s">
        <v>325</v>
      </c>
      <c r="D7872">
        <v>118.16</v>
      </c>
    </row>
    <row r="7873" spans="1:4" x14ac:dyDescent="0.25">
      <c r="A7873" s="1">
        <v>44340</v>
      </c>
      <c r="B7873" t="s">
        <v>316</v>
      </c>
      <c r="C7873" t="s">
        <v>3992</v>
      </c>
      <c r="D7873">
        <v>199.8</v>
      </c>
    </row>
    <row r="7874" spans="1:4" x14ac:dyDescent="0.25">
      <c r="A7874" s="1">
        <v>44340</v>
      </c>
      <c r="B7874" t="s">
        <v>316</v>
      </c>
      <c r="C7874" t="s">
        <v>5536</v>
      </c>
      <c r="D7874">
        <v>59.96</v>
      </c>
    </row>
    <row r="7875" spans="1:4" x14ac:dyDescent="0.25">
      <c r="A7875" s="1">
        <v>44340</v>
      </c>
      <c r="B7875" t="s">
        <v>316</v>
      </c>
      <c r="C7875" t="s">
        <v>5537</v>
      </c>
      <c r="D7875">
        <v>224.94</v>
      </c>
    </row>
    <row r="7876" spans="1:4" x14ac:dyDescent="0.25">
      <c r="A7876" s="1">
        <v>44340</v>
      </c>
      <c r="B7876" t="s">
        <v>316</v>
      </c>
      <c r="C7876" t="s">
        <v>5538</v>
      </c>
      <c r="D7876">
        <v>183.82</v>
      </c>
    </row>
    <row r="7877" spans="1:4" x14ac:dyDescent="0.25">
      <c r="C7877" t="s">
        <v>5539</v>
      </c>
    </row>
    <row r="7878" spans="1:4" x14ac:dyDescent="0.25">
      <c r="A7878" s="1">
        <v>44340</v>
      </c>
      <c r="B7878" t="s">
        <v>316</v>
      </c>
      <c r="C7878" t="s">
        <v>5318</v>
      </c>
      <c r="D7878">
        <v>29.99</v>
      </c>
    </row>
    <row r="7879" spans="1:4" x14ac:dyDescent="0.25">
      <c r="C7879" t="s">
        <v>5319</v>
      </c>
    </row>
    <row r="7880" spans="1:4" x14ac:dyDescent="0.25">
      <c r="C7880" t="s">
        <v>5320</v>
      </c>
    </row>
    <row r="7881" spans="1:4" x14ac:dyDescent="0.25">
      <c r="A7881" s="1">
        <v>44340</v>
      </c>
      <c r="B7881" t="s">
        <v>316</v>
      </c>
      <c r="C7881" t="s">
        <v>2756</v>
      </c>
      <c r="D7881">
        <v>90.76</v>
      </c>
    </row>
    <row r="7882" spans="1:4" x14ac:dyDescent="0.25">
      <c r="A7882" s="1">
        <v>44340</v>
      </c>
      <c r="B7882" t="s">
        <v>316</v>
      </c>
      <c r="C7882" t="s">
        <v>2401</v>
      </c>
      <c r="D7882">
        <v>398.7</v>
      </c>
    </row>
    <row r="7883" spans="1:4" x14ac:dyDescent="0.25">
      <c r="A7883" s="1">
        <v>44340</v>
      </c>
      <c r="B7883" t="s">
        <v>316</v>
      </c>
      <c r="C7883" t="s">
        <v>5540</v>
      </c>
      <c r="D7883">
        <v>112.85</v>
      </c>
    </row>
    <row r="7884" spans="1:4" x14ac:dyDescent="0.25">
      <c r="A7884" s="1">
        <v>44340</v>
      </c>
      <c r="B7884" t="s">
        <v>316</v>
      </c>
      <c r="C7884" t="s">
        <v>5523</v>
      </c>
      <c r="D7884">
        <v>120.11</v>
      </c>
    </row>
    <row r="7885" spans="1:4" x14ac:dyDescent="0.25">
      <c r="A7885" s="1">
        <v>44340</v>
      </c>
      <c r="B7885" t="s">
        <v>316</v>
      </c>
      <c r="C7885" t="s">
        <v>5541</v>
      </c>
      <c r="D7885">
        <v>169.81</v>
      </c>
    </row>
    <row r="7886" spans="1:4" x14ac:dyDescent="0.25">
      <c r="A7886" s="1">
        <v>44340</v>
      </c>
      <c r="B7886" t="s">
        <v>316</v>
      </c>
      <c r="C7886" t="s">
        <v>5542</v>
      </c>
      <c r="D7886">
        <v>33.979999999999997</v>
      </c>
    </row>
    <row r="7887" spans="1:4" x14ac:dyDescent="0.25">
      <c r="A7887" s="1">
        <v>44340</v>
      </c>
      <c r="B7887" t="s">
        <v>316</v>
      </c>
      <c r="C7887" t="s">
        <v>5543</v>
      </c>
      <c r="D7887">
        <v>524.58000000000004</v>
      </c>
    </row>
    <row r="7888" spans="1:4" x14ac:dyDescent="0.25">
      <c r="A7888" s="1">
        <v>44340</v>
      </c>
      <c r="B7888" t="s">
        <v>316</v>
      </c>
      <c r="C7888" t="s">
        <v>325</v>
      </c>
      <c r="D7888">
        <v>837.67</v>
      </c>
    </row>
    <row r="7889" spans="1:4" x14ac:dyDescent="0.25">
      <c r="A7889" s="1">
        <v>44340</v>
      </c>
      <c r="B7889" t="s">
        <v>514</v>
      </c>
      <c r="C7889" t="s">
        <v>5038</v>
      </c>
      <c r="D7889">
        <v>155</v>
      </c>
    </row>
    <row r="7890" spans="1:4" x14ac:dyDescent="0.25">
      <c r="C7890" t="s">
        <v>5544</v>
      </c>
    </row>
    <row r="7891" spans="1:4" x14ac:dyDescent="0.25">
      <c r="A7891" s="1">
        <v>44340</v>
      </c>
      <c r="B7891" t="s">
        <v>514</v>
      </c>
      <c r="C7891" t="s">
        <v>5545</v>
      </c>
      <c r="D7891">
        <v>38.32</v>
      </c>
    </row>
    <row r="7892" spans="1:4" x14ac:dyDescent="0.25">
      <c r="C7892" t="s">
        <v>5546</v>
      </c>
    </row>
    <row r="7893" spans="1:4" x14ac:dyDescent="0.25">
      <c r="A7893" s="1">
        <v>44340</v>
      </c>
      <c r="B7893" t="s">
        <v>514</v>
      </c>
      <c r="C7893" t="s">
        <v>5547</v>
      </c>
      <c r="D7893">
        <v>49.25</v>
      </c>
    </row>
    <row r="7894" spans="1:4" x14ac:dyDescent="0.25">
      <c r="A7894" s="1">
        <v>44340</v>
      </c>
      <c r="B7894" t="s">
        <v>514</v>
      </c>
      <c r="C7894" t="s">
        <v>5548</v>
      </c>
      <c r="D7894">
        <v>769.6</v>
      </c>
    </row>
    <row r="7895" spans="1:4" x14ac:dyDescent="0.25">
      <c r="A7895" s="1">
        <v>44340</v>
      </c>
      <c r="B7895" t="s">
        <v>514</v>
      </c>
      <c r="C7895" t="s">
        <v>5549</v>
      </c>
      <c r="D7895">
        <v>50</v>
      </c>
    </row>
    <row r="7896" spans="1:4" x14ac:dyDescent="0.25">
      <c r="C7896" t="s">
        <v>5550</v>
      </c>
    </row>
    <row r="7897" spans="1:4" x14ac:dyDescent="0.25">
      <c r="A7897" s="1">
        <v>44340</v>
      </c>
      <c r="B7897" t="s">
        <v>514</v>
      </c>
      <c r="C7897" t="s">
        <v>5551</v>
      </c>
      <c r="D7897">
        <v>125</v>
      </c>
    </row>
    <row r="7898" spans="1:4" x14ac:dyDescent="0.25">
      <c r="C7898" t="s">
        <v>5552</v>
      </c>
    </row>
    <row r="7899" spans="1:4" x14ac:dyDescent="0.25">
      <c r="C7899" t="s">
        <v>5553</v>
      </c>
    </row>
    <row r="7900" spans="1:4" x14ac:dyDescent="0.25">
      <c r="C7900" t="s">
        <v>5554</v>
      </c>
    </row>
    <row r="7901" spans="1:4" x14ac:dyDescent="0.25">
      <c r="C7901" s="1">
        <v>44305</v>
      </c>
    </row>
    <row r="7902" spans="1:4" x14ac:dyDescent="0.25">
      <c r="A7902" s="1">
        <v>44340</v>
      </c>
      <c r="B7902" t="s">
        <v>514</v>
      </c>
      <c r="C7902" t="s">
        <v>2756</v>
      </c>
      <c r="D7902">
        <v>-35.99</v>
      </c>
    </row>
    <row r="7903" spans="1:4" x14ac:dyDescent="0.25">
      <c r="A7903" s="1">
        <v>44340</v>
      </c>
      <c r="B7903" t="s">
        <v>514</v>
      </c>
      <c r="C7903" t="s">
        <v>5555</v>
      </c>
      <c r="D7903">
        <v>79.02</v>
      </c>
    </row>
    <row r="7904" spans="1:4" x14ac:dyDescent="0.25">
      <c r="C7904" t="s">
        <v>163</v>
      </c>
    </row>
    <row r="7905" spans="1:4" x14ac:dyDescent="0.25">
      <c r="A7905" s="1">
        <v>44336</v>
      </c>
      <c r="B7905" t="s">
        <v>722</v>
      </c>
      <c r="C7905" t="s">
        <v>325</v>
      </c>
      <c r="D7905">
        <v>202.79</v>
      </c>
    </row>
    <row r="7906" spans="1:4" x14ac:dyDescent="0.25">
      <c r="A7906" s="1">
        <v>44336</v>
      </c>
      <c r="B7906" t="s">
        <v>722</v>
      </c>
      <c r="C7906" t="s">
        <v>5556</v>
      </c>
      <c r="D7906">
        <v>78.849999999999994</v>
      </c>
    </row>
    <row r="7907" spans="1:4" x14ac:dyDescent="0.25">
      <c r="A7907" s="1">
        <v>44342</v>
      </c>
      <c r="B7907" t="s">
        <v>117</v>
      </c>
      <c r="C7907" t="s">
        <v>5064</v>
      </c>
      <c r="D7907" s="2">
        <v>1122.2</v>
      </c>
    </row>
    <row r="7908" spans="1:4" x14ac:dyDescent="0.25">
      <c r="A7908" s="1">
        <v>44342</v>
      </c>
      <c r="B7908" t="s">
        <v>528</v>
      </c>
      <c r="C7908" t="s">
        <v>47</v>
      </c>
      <c r="D7908" s="2">
        <v>3605</v>
      </c>
    </row>
    <row r="7909" spans="1:4" x14ac:dyDescent="0.25">
      <c r="A7909" s="1">
        <v>44342</v>
      </c>
      <c r="B7909" t="s">
        <v>4693</v>
      </c>
      <c r="C7909" t="s">
        <v>5557</v>
      </c>
      <c r="D7909">
        <v>675</v>
      </c>
    </row>
    <row r="7910" spans="1:4" x14ac:dyDescent="0.25">
      <c r="C7910" t="s">
        <v>5558</v>
      </c>
    </row>
    <row r="7911" spans="1:4" x14ac:dyDescent="0.25">
      <c r="C7911">
        <v>19</v>
      </c>
    </row>
    <row r="7912" spans="1:4" x14ac:dyDescent="0.25">
      <c r="A7912" s="1">
        <v>44342</v>
      </c>
      <c r="B7912" t="s">
        <v>186</v>
      </c>
      <c r="C7912" t="s">
        <v>5559</v>
      </c>
      <c r="D7912" s="2">
        <v>5000</v>
      </c>
    </row>
    <row r="7913" spans="1:4" x14ac:dyDescent="0.25">
      <c r="C7913" t="s">
        <v>5560</v>
      </c>
    </row>
    <row r="7914" spans="1:4" x14ac:dyDescent="0.25">
      <c r="C7914" t="s">
        <v>5561</v>
      </c>
    </row>
    <row r="7915" spans="1:4" x14ac:dyDescent="0.25">
      <c r="C7915" t="s">
        <v>5562</v>
      </c>
    </row>
    <row r="7916" spans="1:4" x14ac:dyDescent="0.25">
      <c r="A7916" s="1">
        <v>44342</v>
      </c>
      <c r="B7916" t="s">
        <v>5563</v>
      </c>
      <c r="C7916" t="s">
        <v>5564</v>
      </c>
      <c r="D7916">
        <v>420</v>
      </c>
    </row>
    <row r="7917" spans="1:4" x14ac:dyDescent="0.25">
      <c r="C7917" t="s">
        <v>5565</v>
      </c>
    </row>
    <row r="7918" spans="1:4" x14ac:dyDescent="0.25">
      <c r="A7918" s="1">
        <v>44342</v>
      </c>
      <c r="B7918" t="s">
        <v>5566</v>
      </c>
      <c r="C7918" t="s">
        <v>1562</v>
      </c>
      <c r="D7918">
        <v>75.819999999999993</v>
      </c>
    </row>
    <row r="7919" spans="1:4" x14ac:dyDescent="0.25">
      <c r="A7919" s="1">
        <v>44342</v>
      </c>
      <c r="B7919" t="s">
        <v>531</v>
      </c>
      <c r="C7919" t="s">
        <v>2370</v>
      </c>
      <c r="D7919" s="2">
        <v>126732.3</v>
      </c>
    </row>
    <row r="7920" spans="1:4" x14ac:dyDescent="0.25">
      <c r="C7920" t="s">
        <v>5567</v>
      </c>
    </row>
    <row r="7921" spans="1:4" x14ac:dyDescent="0.25">
      <c r="A7921" s="1">
        <v>44342</v>
      </c>
      <c r="B7921" t="s">
        <v>125</v>
      </c>
      <c r="C7921" t="s">
        <v>5568</v>
      </c>
      <c r="D7921" s="2">
        <v>5947.79</v>
      </c>
    </row>
    <row r="7922" spans="1:4" x14ac:dyDescent="0.25">
      <c r="C7922" t="s">
        <v>1226</v>
      </c>
    </row>
    <row r="7923" spans="1:4" x14ac:dyDescent="0.25">
      <c r="C7923" t="s">
        <v>556</v>
      </c>
    </row>
    <row r="7924" spans="1:4" x14ac:dyDescent="0.25">
      <c r="C7924" t="s">
        <v>557</v>
      </c>
    </row>
    <row r="7925" spans="1:4" x14ac:dyDescent="0.25">
      <c r="C7925" t="s">
        <v>558</v>
      </c>
    </row>
    <row r="7926" spans="1:4" x14ac:dyDescent="0.25">
      <c r="C7926" t="s">
        <v>559</v>
      </c>
    </row>
    <row r="7927" spans="1:4" x14ac:dyDescent="0.25">
      <c r="C7927" t="s">
        <v>560</v>
      </c>
    </row>
    <row r="7928" spans="1:4" x14ac:dyDescent="0.25">
      <c r="C7928" t="s">
        <v>561</v>
      </c>
    </row>
    <row r="7929" spans="1:4" x14ac:dyDescent="0.25">
      <c r="C7929" t="s">
        <v>1228</v>
      </c>
    </row>
    <row r="7930" spans="1:4" x14ac:dyDescent="0.25">
      <c r="C7930" t="s">
        <v>563</v>
      </c>
    </row>
    <row r="7931" spans="1:4" x14ac:dyDescent="0.25">
      <c r="C7931" t="s">
        <v>564</v>
      </c>
    </row>
    <row r="7932" spans="1:4" x14ac:dyDescent="0.25">
      <c r="C7932" t="s">
        <v>565</v>
      </c>
    </row>
    <row r="7933" spans="1:4" x14ac:dyDescent="0.25">
      <c r="A7933" s="1">
        <v>44342</v>
      </c>
      <c r="B7933" t="s">
        <v>5569</v>
      </c>
      <c r="C7933" t="s">
        <v>5570</v>
      </c>
      <c r="D7933">
        <v>200</v>
      </c>
    </row>
    <row r="7934" spans="1:4" x14ac:dyDescent="0.25">
      <c r="C7934" t="s">
        <v>5571</v>
      </c>
    </row>
    <row r="7935" spans="1:4" x14ac:dyDescent="0.25">
      <c r="A7935" s="1">
        <v>44342</v>
      </c>
      <c r="B7935" t="s">
        <v>5572</v>
      </c>
      <c r="C7935" t="s">
        <v>5573</v>
      </c>
      <c r="D7935">
        <v>177.15</v>
      </c>
    </row>
    <row r="7936" spans="1:4" x14ac:dyDescent="0.25">
      <c r="C7936" t="s">
        <v>2576</v>
      </c>
    </row>
    <row r="7937" spans="1:4" x14ac:dyDescent="0.25">
      <c r="A7937" s="1">
        <v>44342</v>
      </c>
      <c r="B7937" t="s">
        <v>1234</v>
      </c>
      <c r="C7937" t="s">
        <v>1681</v>
      </c>
      <c r="D7937">
        <v>150</v>
      </c>
    </row>
    <row r="7938" spans="1:4" x14ac:dyDescent="0.25">
      <c r="A7938" s="1">
        <v>44342</v>
      </c>
      <c r="B7938" t="s">
        <v>1234</v>
      </c>
      <c r="C7938" t="s">
        <v>1681</v>
      </c>
      <c r="D7938">
        <v>150</v>
      </c>
    </row>
    <row r="7939" spans="1:4" x14ac:dyDescent="0.25">
      <c r="A7939" s="1">
        <v>44342</v>
      </c>
      <c r="B7939" t="s">
        <v>5574</v>
      </c>
      <c r="C7939" t="s">
        <v>5575</v>
      </c>
      <c r="D7939">
        <v>80</v>
      </c>
    </row>
    <row r="7940" spans="1:4" x14ac:dyDescent="0.25">
      <c r="C7940" t="s">
        <v>280</v>
      </c>
    </row>
    <row r="7941" spans="1:4" x14ac:dyDescent="0.25">
      <c r="A7941" s="1">
        <v>44342</v>
      </c>
      <c r="B7941" t="s">
        <v>3533</v>
      </c>
      <c r="C7941" t="s">
        <v>5576</v>
      </c>
      <c r="D7941">
        <v>60</v>
      </c>
    </row>
    <row r="7942" spans="1:4" x14ac:dyDescent="0.25">
      <c r="C7942" t="s">
        <v>5577</v>
      </c>
    </row>
    <row r="7943" spans="1:4" x14ac:dyDescent="0.25">
      <c r="C7943" t="s">
        <v>5578</v>
      </c>
    </row>
    <row r="7944" spans="1:4" x14ac:dyDescent="0.25">
      <c r="A7944" s="1">
        <v>44342</v>
      </c>
      <c r="B7944" t="s">
        <v>2070</v>
      </c>
      <c r="C7944" t="s">
        <v>5579</v>
      </c>
      <c r="D7944">
        <v>200</v>
      </c>
    </row>
    <row r="7945" spans="1:4" x14ac:dyDescent="0.25">
      <c r="A7945" s="1">
        <v>44342</v>
      </c>
      <c r="B7945" t="s">
        <v>215</v>
      </c>
      <c r="C7945" t="s">
        <v>5580</v>
      </c>
      <c r="D7945" s="2">
        <v>4021.79</v>
      </c>
    </row>
    <row r="7946" spans="1:4" x14ac:dyDescent="0.25">
      <c r="C7946" t="s">
        <v>5581</v>
      </c>
    </row>
    <row r="7947" spans="1:4" x14ac:dyDescent="0.25">
      <c r="C7947" t="s">
        <v>5582</v>
      </c>
    </row>
    <row r="7948" spans="1:4" x14ac:dyDescent="0.25">
      <c r="A7948" s="1">
        <v>44342</v>
      </c>
      <c r="B7948" t="s">
        <v>1135</v>
      </c>
      <c r="C7948" t="s">
        <v>5583</v>
      </c>
      <c r="D7948">
        <v>120</v>
      </c>
    </row>
    <row r="7949" spans="1:4" x14ac:dyDescent="0.25">
      <c r="C7949" t="s">
        <v>5584</v>
      </c>
    </row>
    <row r="7950" spans="1:4" x14ac:dyDescent="0.25">
      <c r="A7950" s="1">
        <v>44342</v>
      </c>
      <c r="B7950" t="s">
        <v>5585</v>
      </c>
      <c r="C7950" t="s">
        <v>5586</v>
      </c>
      <c r="D7950">
        <v>75</v>
      </c>
    </row>
    <row r="7951" spans="1:4" x14ac:dyDescent="0.25">
      <c r="A7951" s="1">
        <v>44342</v>
      </c>
      <c r="B7951" t="s">
        <v>1243</v>
      </c>
      <c r="C7951" t="s">
        <v>5587</v>
      </c>
      <c r="D7951">
        <v>200</v>
      </c>
    </row>
    <row r="7952" spans="1:4" x14ac:dyDescent="0.25">
      <c r="A7952" s="1">
        <v>44342</v>
      </c>
      <c r="B7952" t="s">
        <v>4873</v>
      </c>
      <c r="C7952" t="s">
        <v>534</v>
      </c>
      <c r="D7952">
        <v>798.75</v>
      </c>
    </row>
    <row r="7953" spans="1:4" x14ac:dyDescent="0.25">
      <c r="C7953" t="s">
        <v>5588</v>
      </c>
    </row>
    <row r="7954" spans="1:4" x14ac:dyDescent="0.25">
      <c r="A7954" s="1">
        <v>44342</v>
      </c>
      <c r="B7954" t="s">
        <v>2960</v>
      </c>
      <c r="C7954" t="s">
        <v>70</v>
      </c>
      <c r="D7954">
        <v>176</v>
      </c>
    </row>
    <row r="7955" spans="1:4" x14ac:dyDescent="0.25">
      <c r="A7955" s="1">
        <v>44342</v>
      </c>
      <c r="B7955" t="s">
        <v>1758</v>
      </c>
      <c r="C7955" t="s">
        <v>4009</v>
      </c>
      <c r="D7955">
        <v>120</v>
      </c>
    </row>
    <row r="7956" spans="1:4" x14ac:dyDescent="0.25">
      <c r="C7956" t="s">
        <v>5589</v>
      </c>
    </row>
    <row r="7957" spans="1:4" x14ac:dyDescent="0.25">
      <c r="A7957" s="1">
        <v>44342</v>
      </c>
      <c r="B7957" t="s">
        <v>223</v>
      </c>
      <c r="C7957" t="s">
        <v>5590</v>
      </c>
      <c r="D7957">
        <v>200</v>
      </c>
    </row>
    <row r="7958" spans="1:4" x14ac:dyDescent="0.25">
      <c r="C7958" t="s">
        <v>5591</v>
      </c>
    </row>
    <row r="7959" spans="1:4" x14ac:dyDescent="0.25">
      <c r="A7959" s="1">
        <v>44342</v>
      </c>
      <c r="B7959" t="s">
        <v>223</v>
      </c>
      <c r="C7959" t="s">
        <v>5592</v>
      </c>
      <c r="D7959">
        <v>100</v>
      </c>
    </row>
    <row r="7960" spans="1:4" x14ac:dyDescent="0.25">
      <c r="C7960" t="s">
        <v>1920</v>
      </c>
    </row>
    <row r="7961" spans="1:4" x14ac:dyDescent="0.25">
      <c r="A7961" s="1">
        <v>44342</v>
      </c>
      <c r="B7961" t="s">
        <v>223</v>
      </c>
      <c r="C7961" t="s">
        <v>5593</v>
      </c>
      <c r="D7961">
        <v>200</v>
      </c>
    </row>
    <row r="7962" spans="1:4" x14ac:dyDescent="0.25">
      <c r="C7962" t="s">
        <v>5591</v>
      </c>
    </row>
    <row r="7963" spans="1:4" x14ac:dyDescent="0.25">
      <c r="A7963" s="1">
        <v>44342</v>
      </c>
      <c r="B7963" t="s">
        <v>223</v>
      </c>
      <c r="C7963" t="s">
        <v>5594</v>
      </c>
      <c r="D7963">
        <v>100</v>
      </c>
    </row>
    <row r="7964" spans="1:4" x14ac:dyDescent="0.25">
      <c r="A7964" s="1">
        <v>44342</v>
      </c>
      <c r="B7964" t="s">
        <v>223</v>
      </c>
      <c r="C7964" t="s">
        <v>5594</v>
      </c>
      <c r="D7964">
        <v>200</v>
      </c>
    </row>
    <row r="7965" spans="1:4" x14ac:dyDescent="0.25">
      <c r="A7965" s="1">
        <v>44342</v>
      </c>
      <c r="B7965" t="s">
        <v>223</v>
      </c>
      <c r="C7965" t="s">
        <v>5595</v>
      </c>
      <c r="D7965">
        <v>250</v>
      </c>
    </row>
    <row r="7966" spans="1:4" x14ac:dyDescent="0.25">
      <c r="A7966" s="1">
        <v>44342</v>
      </c>
      <c r="B7966" t="s">
        <v>5596</v>
      </c>
      <c r="C7966" t="s">
        <v>5597</v>
      </c>
      <c r="D7966">
        <v>853.6</v>
      </c>
    </row>
    <row r="7967" spans="1:4" x14ac:dyDescent="0.25">
      <c r="C7967" t="s">
        <v>5598</v>
      </c>
    </row>
    <row r="7968" spans="1:4" x14ac:dyDescent="0.25">
      <c r="A7968" s="1">
        <v>44342</v>
      </c>
      <c r="B7968" t="s">
        <v>5599</v>
      </c>
      <c r="C7968" t="s">
        <v>5600</v>
      </c>
      <c r="D7968">
        <v>50</v>
      </c>
    </row>
    <row r="7969" spans="1:4" x14ac:dyDescent="0.25">
      <c r="C7969" t="s">
        <v>5601</v>
      </c>
    </row>
    <row r="7970" spans="1:4" x14ac:dyDescent="0.25">
      <c r="A7970" s="1">
        <v>44342</v>
      </c>
      <c r="B7970" t="s">
        <v>2087</v>
      </c>
      <c r="C7970" t="s">
        <v>5602</v>
      </c>
      <c r="D7970">
        <v>538</v>
      </c>
    </row>
    <row r="7971" spans="1:4" x14ac:dyDescent="0.25">
      <c r="A7971" s="1">
        <v>44342</v>
      </c>
      <c r="B7971" t="s">
        <v>146</v>
      </c>
      <c r="C7971" t="s">
        <v>70</v>
      </c>
      <c r="D7971">
        <v>227.45</v>
      </c>
    </row>
    <row r="7972" spans="1:4" x14ac:dyDescent="0.25">
      <c r="A7972" s="1">
        <v>44342</v>
      </c>
      <c r="B7972" t="s">
        <v>146</v>
      </c>
      <c r="C7972" t="s">
        <v>70</v>
      </c>
      <c r="D7972">
        <v>227.45</v>
      </c>
    </row>
    <row r="7973" spans="1:4" x14ac:dyDescent="0.25">
      <c r="A7973" s="1">
        <v>44342</v>
      </c>
      <c r="B7973" t="s">
        <v>146</v>
      </c>
      <c r="C7973" t="s">
        <v>70</v>
      </c>
      <c r="D7973">
        <v>245</v>
      </c>
    </row>
    <row r="7974" spans="1:4" x14ac:dyDescent="0.25">
      <c r="A7974" s="1">
        <v>44342</v>
      </c>
      <c r="B7974" t="s">
        <v>1476</v>
      </c>
      <c r="C7974" t="s">
        <v>1477</v>
      </c>
      <c r="D7974">
        <v>166.57</v>
      </c>
    </row>
    <row r="7975" spans="1:4" x14ac:dyDescent="0.25">
      <c r="A7975" s="1">
        <v>44342</v>
      </c>
      <c r="B7975" t="s">
        <v>1476</v>
      </c>
      <c r="C7975" t="s">
        <v>5603</v>
      </c>
      <c r="D7975">
        <v>169</v>
      </c>
    </row>
    <row r="7976" spans="1:4" x14ac:dyDescent="0.25">
      <c r="C7976" t="s">
        <v>5604</v>
      </c>
    </row>
    <row r="7977" spans="1:4" x14ac:dyDescent="0.25">
      <c r="A7977" s="1">
        <v>44342</v>
      </c>
      <c r="B7977" t="s">
        <v>982</v>
      </c>
      <c r="C7977" t="s">
        <v>5101</v>
      </c>
      <c r="D7977">
        <v>550</v>
      </c>
    </row>
    <row r="7978" spans="1:4" x14ac:dyDescent="0.25">
      <c r="A7978" s="1">
        <v>44342</v>
      </c>
      <c r="B7978" t="s">
        <v>3566</v>
      </c>
      <c r="C7978" t="s">
        <v>5605</v>
      </c>
      <c r="D7978">
        <v>120</v>
      </c>
    </row>
    <row r="7979" spans="1:4" x14ac:dyDescent="0.25">
      <c r="A7979" s="1">
        <v>44342</v>
      </c>
      <c r="B7979" t="s">
        <v>1785</v>
      </c>
      <c r="C7979" t="s">
        <v>5606</v>
      </c>
      <c r="D7979">
        <v>44.96</v>
      </c>
    </row>
    <row r="7980" spans="1:4" x14ac:dyDescent="0.25">
      <c r="A7980" s="1">
        <v>44342</v>
      </c>
      <c r="B7980" t="s">
        <v>1787</v>
      </c>
      <c r="C7980" t="s">
        <v>2429</v>
      </c>
      <c r="D7980">
        <v>100</v>
      </c>
    </row>
    <row r="7981" spans="1:4" x14ac:dyDescent="0.25">
      <c r="A7981" s="1">
        <v>44342</v>
      </c>
      <c r="B7981" t="s">
        <v>3570</v>
      </c>
      <c r="C7981" t="s">
        <v>3571</v>
      </c>
      <c r="D7981">
        <v>42.95</v>
      </c>
    </row>
    <row r="7982" spans="1:4" x14ac:dyDescent="0.25">
      <c r="A7982" s="1">
        <v>44342</v>
      </c>
      <c r="B7982" t="s">
        <v>5607</v>
      </c>
      <c r="C7982" t="s">
        <v>5608</v>
      </c>
      <c r="D7982">
        <v>9</v>
      </c>
    </row>
    <row r="7983" spans="1:4" x14ac:dyDescent="0.25">
      <c r="C7983" t="s">
        <v>5609</v>
      </c>
    </row>
    <row r="7984" spans="1:4" x14ac:dyDescent="0.25">
      <c r="C7984" t="s">
        <v>5610</v>
      </c>
    </row>
    <row r="7985" spans="1:4" x14ac:dyDescent="0.25">
      <c r="A7985" s="1">
        <v>44342</v>
      </c>
      <c r="B7985" t="s">
        <v>5607</v>
      </c>
      <c r="C7985" t="s">
        <v>5608</v>
      </c>
      <c r="D7985">
        <v>23.05</v>
      </c>
    </row>
    <row r="7986" spans="1:4" x14ac:dyDescent="0.25">
      <c r="C7986" t="s">
        <v>5609</v>
      </c>
    </row>
    <row r="7987" spans="1:4" x14ac:dyDescent="0.25">
      <c r="C7987" t="s">
        <v>5610</v>
      </c>
    </row>
    <row r="7988" spans="1:4" x14ac:dyDescent="0.25">
      <c r="A7988" s="1">
        <v>44342</v>
      </c>
      <c r="B7988" t="s">
        <v>5611</v>
      </c>
      <c r="C7988" t="s">
        <v>5612</v>
      </c>
      <c r="D7988">
        <v>131.55000000000001</v>
      </c>
    </row>
    <row r="7989" spans="1:4" x14ac:dyDescent="0.25">
      <c r="C7989" t="s">
        <v>5613</v>
      </c>
    </row>
    <row r="7990" spans="1:4" x14ac:dyDescent="0.25">
      <c r="A7990" s="1">
        <v>44342</v>
      </c>
      <c r="B7990" t="s">
        <v>3255</v>
      </c>
      <c r="C7990" t="s">
        <v>280</v>
      </c>
      <c r="D7990">
        <v>365.98</v>
      </c>
    </row>
    <row r="7991" spans="1:4" x14ac:dyDescent="0.25">
      <c r="A7991" s="1">
        <v>44342</v>
      </c>
      <c r="B7991" t="s">
        <v>1623</v>
      </c>
      <c r="C7991" t="s">
        <v>2639</v>
      </c>
      <c r="D7991">
        <v>200.41</v>
      </c>
    </row>
    <row r="7992" spans="1:4" x14ac:dyDescent="0.25">
      <c r="A7992" s="1">
        <v>44342</v>
      </c>
      <c r="B7992" t="s">
        <v>5614</v>
      </c>
      <c r="C7992" t="s">
        <v>5615</v>
      </c>
      <c r="D7992">
        <v>175</v>
      </c>
    </row>
    <row r="7993" spans="1:4" x14ac:dyDescent="0.25">
      <c r="C7993" t="s">
        <v>280</v>
      </c>
    </row>
    <row r="7994" spans="1:4" x14ac:dyDescent="0.25">
      <c r="A7994" s="1">
        <v>44342</v>
      </c>
      <c r="B7994" t="s">
        <v>5616</v>
      </c>
      <c r="C7994" t="s">
        <v>5617</v>
      </c>
      <c r="D7994">
        <v>218.75</v>
      </c>
    </row>
    <row r="7995" spans="1:4" x14ac:dyDescent="0.25">
      <c r="C7995" t="s">
        <v>5618</v>
      </c>
    </row>
    <row r="7996" spans="1:4" x14ac:dyDescent="0.25">
      <c r="A7996" s="1">
        <v>44342</v>
      </c>
      <c r="B7996" t="s">
        <v>5619</v>
      </c>
      <c r="C7996" t="s">
        <v>5620</v>
      </c>
      <c r="D7996">
        <v>50</v>
      </c>
    </row>
    <row r="7997" spans="1:4" x14ac:dyDescent="0.25">
      <c r="C7997" t="s">
        <v>5621</v>
      </c>
    </row>
    <row r="7998" spans="1:4" x14ac:dyDescent="0.25">
      <c r="A7998" s="1">
        <v>44342</v>
      </c>
      <c r="B7998" t="s">
        <v>5622</v>
      </c>
      <c r="C7998" t="s">
        <v>5623</v>
      </c>
      <c r="D7998">
        <v>200</v>
      </c>
    </row>
    <row r="7999" spans="1:4" x14ac:dyDescent="0.25">
      <c r="C7999" t="s">
        <v>5624</v>
      </c>
    </row>
    <row r="8000" spans="1:4" x14ac:dyDescent="0.25">
      <c r="A8000" s="1">
        <v>44342</v>
      </c>
      <c r="B8000" t="s">
        <v>1004</v>
      </c>
      <c r="C8000" t="s">
        <v>4601</v>
      </c>
      <c r="D8000">
        <v>549</v>
      </c>
    </row>
    <row r="8001" spans="1:4" x14ac:dyDescent="0.25">
      <c r="C8001" t="s">
        <v>4602</v>
      </c>
    </row>
    <row r="8002" spans="1:4" x14ac:dyDescent="0.25">
      <c r="A8002" s="1">
        <v>44342</v>
      </c>
      <c r="B8002" t="s">
        <v>5625</v>
      </c>
      <c r="C8002" t="s">
        <v>5626</v>
      </c>
      <c r="D8002" s="2">
        <v>1900</v>
      </c>
    </row>
    <row r="8003" spans="1:4" x14ac:dyDescent="0.25">
      <c r="A8003" s="1">
        <v>44342</v>
      </c>
      <c r="B8003" t="s">
        <v>5627</v>
      </c>
      <c r="C8003" t="s">
        <v>5628</v>
      </c>
      <c r="D8003">
        <v>50</v>
      </c>
    </row>
    <row r="8004" spans="1:4" x14ac:dyDescent="0.25">
      <c r="C8004" t="s">
        <v>5601</v>
      </c>
    </row>
    <row r="8005" spans="1:4" x14ac:dyDescent="0.25">
      <c r="A8005" s="1">
        <v>44342</v>
      </c>
      <c r="B8005" t="s">
        <v>254</v>
      </c>
      <c r="C8005" t="s">
        <v>322</v>
      </c>
      <c r="D8005">
        <v>239.36</v>
      </c>
    </row>
    <row r="8006" spans="1:4" x14ac:dyDescent="0.25">
      <c r="A8006" s="1">
        <v>44342</v>
      </c>
      <c r="B8006" t="s">
        <v>254</v>
      </c>
      <c r="C8006" t="s">
        <v>322</v>
      </c>
      <c r="D8006">
        <v>18.37</v>
      </c>
    </row>
    <row r="8007" spans="1:4" x14ac:dyDescent="0.25">
      <c r="A8007" s="1">
        <v>44342</v>
      </c>
      <c r="B8007" t="s">
        <v>254</v>
      </c>
      <c r="C8007" t="s">
        <v>322</v>
      </c>
      <c r="D8007">
        <v>592.62</v>
      </c>
    </row>
    <row r="8008" spans="1:4" x14ac:dyDescent="0.25">
      <c r="A8008" s="1">
        <v>44342</v>
      </c>
      <c r="B8008" t="s">
        <v>254</v>
      </c>
      <c r="C8008" t="s">
        <v>1299</v>
      </c>
      <c r="D8008">
        <v>85.61</v>
      </c>
    </row>
    <row r="8009" spans="1:4" x14ac:dyDescent="0.25">
      <c r="A8009" s="1">
        <v>44342</v>
      </c>
      <c r="B8009" t="s">
        <v>254</v>
      </c>
      <c r="C8009" t="s">
        <v>5629</v>
      </c>
      <c r="D8009">
        <v>178.63</v>
      </c>
    </row>
    <row r="8010" spans="1:4" x14ac:dyDescent="0.25">
      <c r="A8010" s="1">
        <v>44342</v>
      </c>
      <c r="B8010" t="s">
        <v>254</v>
      </c>
      <c r="C8010" t="s">
        <v>2844</v>
      </c>
      <c r="D8010">
        <v>39.979999999999997</v>
      </c>
    </row>
    <row r="8011" spans="1:4" x14ac:dyDescent="0.25">
      <c r="A8011" s="1">
        <v>44342</v>
      </c>
      <c r="B8011" t="s">
        <v>254</v>
      </c>
      <c r="C8011" t="s">
        <v>2844</v>
      </c>
      <c r="D8011">
        <v>21.98</v>
      </c>
    </row>
    <row r="8012" spans="1:4" x14ac:dyDescent="0.25">
      <c r="A8012" s="1">
        <v>44342</v>
      </c>
      <c r="B8012" t="s">
        <v>254</v>
      </c>
      <c r="C8012" t="s">
        <v>2844</v>
      </c>
      <c r="D8012">
        <v>377.29</v>
      </c>
    </row>
    <row r="8013" spans="1:4" x14ac:dyDescent="0.25">
      <c r="A8013" s="1">
        <v>44342</v>
      </c>
      <c r="B8013" t="s">
        <v>5630</v>
      </c>
      <c r="C8013" t="s">
        <v>5631</v>
      </c>
      <c r="D8013" s="2">
        <v>1157</v>
      </c>
    </row>
    <row r="8014" spans="1:4" x14ac:dyDescent="0.25">
      <c r="C8014" t="s">
        <v>5632</v>
      </c>
    </row>
    <row r="8015" spans="1:4" x14ac:dyDescent="0.25">
      <c r="A8015" s="1">
        <v>44342</v>
      </c>
      <c r="B8015" t="s">
        <v>71</v>
      </c>
      <c r="C8015" t="s">
        <v>320</v>
      </c>
      <c r="D8015">
        <v>505.78</v>
      </c>
    </row>
    <row r="8016" spans="1:4" x14ac:dyDescent="0.25">
      <c r="C8016" t="e">
        <f>- KINDER</f>
        <v>#NAME?</v>
      </c>
    </row>
    <row r="8017" spans="1:4" x14ac:dyDescent="0.25">
      <c r="A8017" s="1">
        <v>44342</v>
      </c>
      <c r="B8017" t="s">
        <v>71</v>
      </c>
      <c r="C8017" t="s">
        <v>2756</v>
      </c>
      <c r="D8017">
        <v>203.98</v>
      </c>
    </row>
    <row r="8018" spans="1:4" x14ac:dyDescent="0.25">
      <c r="A8018" s="1">
        <v>44342</v>
      </c>
      <c r="B8018" t="s">
        <v>5633</v>
      </c>
      <c r="C8018" t="s">
        <v>5634</v>
      </c>
      <c r="D8018">
        <v>168</v>
      </c>
    </row>
    <row r="8019" spans="1:4" x14ac:dyDescent="0.25">
      <c r="C8019" t="s">
        <v>5635</v>
      </c>
    </row>
    <row r="8020" spans="1:4" x14ac:dyDescent="0.25">
      <c r="A8020" s="1">
        <v>44342</v>
      </c>
      <c r="B8020" t="s">
        <v>5636</v>
      </c>
      <c r="C8020" t="s">
        <v>280</v>
      </c>
      <c r="D8020">
        <v>475.96</v>
      </c>
    </row>
    <row r="8021" spans="1:4" x14ac:dyDescent="0.25">
      <c r="A8021" s="1">
        <v>44342</v>
      </c>
      <c r="B8021" t="s">
        <v>73</v>
      </c>
      <c r="C8021" t="s">
        <v>5637</v>
      </c>
      <c r="D8021">
        <v>797.07</v>
      </c>
    </row>
    <row r="8022" spans="1:4" x14ac:dyDescent="0.25">
      <c r="A8022" s="1">
        <v>44342</v>
      </c>
      <c r="B8022" t="s">
        <v>5638</v>
      </c>
      <c r="C8022" t="s">
        <v>5639</v>
      </c>
      <c r="D8022" s="2">
        <v>3132.66</v>
      </c>
    </row>
    <row r="8023" spans="1:4" x14ac:dyDescent="0.25">
      <c r="C8023" t="s">
        <v>5640</v>
      </c>
    </row>
    <row r="8024" spans="1:4" x14ac:dyDescent="0.25">
      <c r="A8024" s="1">
        <v>44342</v>
      </c>
      <c r="B8024" t="s">
        <v>79</v>
      </c>
      <c r="C8024" t="s">
        <v>5641</v>
      </c>
      <c r="D8024" s="2">
        <v>5215</v>
      </c>
    </row>
    <row r="8025" spans="1:4" x14ac:dyDescent="0.25">
      <c r="C8025" t="s">
        <v>5642</v>
      </c>
    </row>
    <row r="8026" spans="1:4" x14ac:dyDescent="0.25">
      <c r="C8026" t="s">
        <v>3007</v>
      </c>
    </row>
    <row r="8027" spans="1:4" x14ac:dyDescent="0.25">
      <c r="A8027" s="1">
        <v>44342</v>
      </c>
      <c r="B8027" t="s">
        <v>82</v>
      </c>
      <c r="C8027" t="s">
        <v>70</v>
      </c>
      <c r="D8027">
        <v>660.8</v>
      </c>
    </row>
    <row r="8028" spans="1:4" x14ac:dyDescent="0.25">
      <c r="A8028" s="1">
        <v>44342</v>
      </c>
      <c r="B8028" t="s">
        <v>1597</v>
      </c>
      <c r="C8028" t="s">
        <v>5643</v>
      </c>
      <c r="D8028" s="2">
        <v>9687.5</v>
      </c>
    </row>
    <row r="8029" spans="1:4" x14ac:dyDescent="0.25">
      <c r="C8029" t="s">
        <v>5644</v>
      </c>
    </row>
    <row r="8030" spans="1:4" x14ac:dyDescent="0.25">
      <c r="A8030" s="1">
        <v>44342</v>
      </c>
      <c r="B8030" t="s">
        <v>577</v>
      </c>
      <c r="C8030" t="s">
        <v>5645</v>
      </c>
      <c r="D8030" s="2">
        <v>4010</v>
      </c>
    </row>
    <row r="8031" spans="1:4" x14ac:dyDescent="0.25">
      <c r="A8031" s="1">
        <v>44342</v>
      </c>
      <c r="B8031" t="s">
        <v>447</v>
      </c>
      <c r="C8031" t="s">
        <v>5646</v>
      </c>
      <c r="D8031">
        <v>150</v>
      </c>
    </row>
    <row r="8032" spans="1:4" x14ac:dyDescent="0.25">
      <c r="C8032" t="s">
        <v>5647</v>
      </c>
    </row>
    <row r="8033" spans="1:4" x14ac:dyDescent="0.25">
      <c r="A8033" s="1">
        <v>44342</v>
      </c>
      <c r="B8033" t="s">
        <v>5648</v>
      </c>
      <c r="C8033" t="s">
        <v>5649</v>
      </c>
      <c r="D8033">
        <v>260</v>
      </c>
    </row>
    <row r="8034" spans="1:4" x14ac:dyDescent="0.25">
      <c r="A8034" s="1">
        <v>44342</v>
      </c>
      <c r="B8034" t="s">
        <v>5648</v>
      </c>
      <c r="C8034" t="s">
        <v>5650</v>
      </c>
      <c r="D8034">
        <v>125</v>
      </c>
    </row>
    <row r="8035" spans="1:4" x14ac:dyDescent="0.25">
      <c r="C8035" s="1">
        <v>44391</v>
      </c>
    </row>
    <row r="8036" spans="1:4" x14ac:dyDescent="0.25">
      <c r="A8036" s="1">
        <v>44342</v>
      </c>
      <c r="B8036" t="s">
        <v>5651</v>
      </c>
      <c r="C8036" t="s">
        <v>5652</v>
      </c>
      <c r="D8036">
        <v>125</v>
      </c>
    </row>
    <row r="8037" spans="1:4" x14ac:dyDescent="0.25">
      <c r="A8037" s="1">
        <v>44342</v>
      </c>
      <c r="B8037" t="s">
        <v>5651</v>
      </c>
      <c r="C8037" t="s">
        <v>5652</v>
      </c>
      <c r="D8037">
        <v>125</v>
      </c>
    </row>
    <row r="8038" spans="1:4" x14ac:dyDescent="0.25">
      <c r="A8038" s="1">
        <v>44342</v>
      </c>
      <c r="B8038" t="s">
        <v>5651</v>
      </c>
      <c r="C8038" t="s">
        <v>5652</v>
      </c>
      <c r="D8038">
        <v>125</v>
      </c>
    </row>
    <row r="8039" spans="1:4" x14ac:dyDescent="0.25">
      <c r="A8039" s="1">
        <v>44342</v>
      </c>
      <c r="B8039" t="s">
        <v>4831</v>
      </c>
      <c r="C8039" t="s">
        <v>5653</v>
      </c>
      <c r="D8039">
        <v>130</v>
      </c>
    </row>
    <row r="8040" spans="1:4" x14ac:dyDescent="0.25">
      <c r="C8040" t="s">
        <v>5654</v>
      </c>
    </row>
    <row r="8041" spans="1:4" x14ac:dyDescent="0.25">
      <c r="A8041" s="1">
        <v>44342</v>
      </c>
      <c r="B8041" t="s">
        <v>583</v>
      </c>
      <c r="C8041" t="s">
        <v>5655</v>
      </c>
      <c r="D8041">
        <v>68</v>
      </c>
    </row>
    <row r="8042" spans="1:4" x14ac:dyDescent="0.25">
      <c r="A8042" s="1">
        <v>44342</v>
      </c>
      <c r="B8042" t="s">
        <v>3135</v>
      </c>
      <c r="C8042" t="s">
        <v>5656</v>
      </c>
      <c r="D8042">
        <v>140</v>
      </c>
    </row>
    <row r="8043" spans="1:4" x14ac:dyDescent="0.25">
      <c r="C8043" t="s">
        <v>5657</v>
      </c>
    </row>
    <row r="8044" spans="1:4" x14ac:dyDescent="0.25">
      <c r="C8044" t="s">
        <v>5658</v>
      </c>
    </row>
    <row r="8045" spans="1:4" x14ac:dyDescent="0.25">
      <c r="A8045" s="1">
        <v>44342</v>
      </c>
      <c r="B8045" t="s">
        <v>1844</v>
      </c>
      <c r="C8045" t="s">
        <v>5659</v>
      </c>
      <c r="D8045">
        <v>100</v>
      </c>
    </row>
    <row r="8046" spans="1:4" x14ac:dyDescent="0.25">
      <c r="A8046" s="1">
        <v>44342</v>
      </c>
      <c r="B8046" t="s">
        <v>1844</v>
      </c>
      <c r="C8046" t="s">
        <v>5660</v>
      </c>
      <c r="D8046">
        <v>25</v>
      </c>
    </row>
    <row r="8047" spans="1:4" x14ac:dyDescent="0.25">
      <c r="A8047" s="1">
        <v>44342</v>
      </c>
      <c r="B8047" t="s">
        <v>1844</v>
      </c>
      <c r="C8047" t="s">
        <v>5660</v>
      </c>
      <c r="D8047">
        <v>360</v>
      </c>
    </row>
    <row r="8048" spans="1:4" x14ac:dyDescent="0.25">
      <c r="A8048" s="1">
        <v>44342</v>
      </c>
      <c r="B8048" t="s">
        <v>115</v>
      </c>
      <c r="C8048" t="s">
        <v>70</v>
      </c>
      <c r="D8048" s="2">
        <v>1638</v>
      </c>
    </row>
    <row r="8049" spans="1:4" x14ac:dyDescent="0.25">
      <c r="A8049" s="1">
        <v>44342</v>
      </c>
      <c r="B8049" t="s">
        <v>115</v>
      </c>
      <c r="C8049" t="s">
        <v>70</v>
      </c>
      <c r="D8049" s="2">
        <v>2948.16</v>
      </c>
    </row>
    <row r="8050" spans="1:4" x14ac:dyDescent="0.25">
      <c r="A8050" s="1">
        <v>44342</v>
      </c>
      <c r="B8050" t="s">
        <v>115</v>
      </c>
      <c r="C8050" t="s">
        <v>70</v>
      </c>
      <c r="D8050" s="2">
        <v>1755</v>
      </c>
    </row>
    <row r="8051" spans="1:4" x14ac:dyDescent="0.25">
      <c r="A8051" s="1">
        <v>44342</v>
      </c>
      <c r="B8051" t="s">
        <v>115</v>
      </c>
      <c r="C8051" t="s">
        <v>70</v>
      </c>
      <c r="D8051" s="2">
        <v>-1755</v>
      </c>
    </row>
    <row r="8052" spans="1:4" x14ac:dyDescent="0.25">
      <c r="A8052" s="1">
        <v>44342</v>
      </c>
      <c r="B8052" t="s">
        <v>115</v>
      </c>
      <c r="C8052" t="s">
        <v>70</v>
      </c>
      <c r="D8052" s="2">
        <v>1691.25</v>
      </c>
    </row>
    <row r="8053" spans="1:4" x14ac:dyDescent="0.25">
      <c r="A8053" s="1">
        <v>44342</v>
      </c>
      <c r="B8053" t="s">
        <v>115</v>
      </c>
      <c r="C8053" t="s">
        <v>70</v>
      </c>
      <c r="D8053" s="2">
        <v>-1691.25</v>
      </c>
    </row>
    <row r="8054" spans="1:4" x14ac:dyDescent="0.25">
      <c r="A8054" s="1">
        <v>44342</v>
      </c>
      <c r="B8054" t="s">
        <v>102</v>
      </c>
      <c r="C8054" t="s">
        <v>2145</v>
      </c>
      <c r="D8054" s="2">
        <v>1280</v>
      </c>
    </row>
    <row r="8055" spans="1:4" x14ac:dyDescent="0.25">
      <c r="C8055" t="s">
        <v>5661</v>
      </c>
    </row>
    <row r="8056" spans="1:4" x14ac:dyDescent="0.25">
      <c r="C8056" t="s">
        <v>5662</v>
      </c>
    </row>
    <row r="8057" spans="1:4" x14ac:dyDescent="0.25">
      <c r="A8057" s="1">
        <v>44342</v>
      </c>
      <c r="B8057" t="s">
        <v>5663</v>
      </c>
      <c r="C8057" t="s">
        <v>5664</v>
      </c>
      <c r="D8057" s="2">
        <v>2000</v>
      </c>
    </row>
    <row r="8058" spans="1:4" x14ac:dyDescent="0.25">
      <c r="C8058" t="s">
        <v>5665</v>
      </c>
    </row>
    <row r="8059" spans="1:4" x14ac:dyDescent="0.25">
      <c r="A8059" s="1">
        <v>44342</v>
      </c>
      <c r="B8059" t="s">
        <v>5666</v>
      </c>
      <c r="C8059" t="s">
        <v>5667</v>
      </c>
      <c r="D8059">
        <v>200</v>
      </c>
    </row>
    <row r="8060" spans="1:4" x14ac:dyDescent="0.25">
      <c r="A8060" s="1">
        <v>44342</v>
      </c>
      <c r="B8060" t="s">
        <v>279</v>
      </c>
      <c r="C8060" t="s">
        <v>280</v>
      </c>
      <c r="D8060">
        <v>88.72</v>
      </c>
    </row>
    <row r="8061" spans="1:4" x14ac:dyDescent="0.25">
      <c r="A8061" s="1">
        <v>44342</v>
      </c>
      <c r="B8061" t="s">
        <v>175</v>
      </c>
      <c r="C8061" t="s">
        <v>47</v>
      </c>
      <c r="D8061">
        <v>240</v>
      </c>
    </row>
    <row r="8062" spans="1:4" x14ac:dyDescent="0.25">
      <c r="A8062" s="1">
        <v>44342</v>
      </c>
      <c r="B8062" t="s">
        <v>175</v>
      </c>
      <c r="C8062" t="s">
        <v>47</v>
      </c>
      <c r="D8062">
        <v>84.5</v>
      </c>
    </row>
    <row r="8063" spans="1:4" x14ac:dyDescent="0.25">
      <c r="A8063" s="1">
        <v>44342</v>
      </c>
      <c r="B8063" t="s">
        <v>3830</v>
      </c>
      <c r="C8063" t="s">
        <v>5668</v>
      </c>
      <c r="D8063">
        <v>118.87</v>
      </c>
    </row>
    <row r="8064" spans="1:4" x14ac:dyDescent="0.25">
      <c r="C8064" t="s">
        <v>5669</v>
      </c>
    </row>
    <row r="8065" spans="1:4" x14ac:dyDescent="0.25">
      <c r="A8065" s="1">
        <v>44342</v>
      </c>
      <c r="B8065" t="s">
        <v>488</v>
      </c>
      <c r="C8065" t="s">
        <v>506</v>
      </c>
      <c r="D8065">
        <v>111.17</v>
      </c>
    </row>
    <row r="8066" spans="1:4" x14ac:dyDescent="0.25">
      <c r="C8066" t="s">
        <v>5670</v>
      </c>
    </row>
    <row r="8067" spans="1:4" x14ac:dyDescent="0.25">
      <c r="A8067" s="1">
        <v>44342</v>
      </c>
      <c r="B8067" t="s">
        <v>488</v>
      </c>
      <c r="C8067" t="s">
        <v>5670</v>
      </c>
      <c r="D8067">
        <v>239.99</v>
      </c>
    </row>
    <row r="8068" spans="1:4" x14ac:dyDescent="0.25">
      <c r="C8068" t="s">
        <v>503</v>
      </c>
    </row>
    <row r="8069" spans="1:4" x14ac:dyDescent="0.25">
      <c r="A8069" s="1">
        <v>44342</v>
      </c>
      <c r="B8069" t="s">
        <v>488</v>
      </c>
      <c r="C8069" t="s">
        <v>504</v>
      </c>
      <c r="D8069">
        <v>2.65</v>
      </c>
    </row>
    <row r="8070" spans="1:4" x14ac:dyDescent="0.25">
      <c r="C8070" t="s">
        <v>499</v>
      </c>
    </row>
    <row r="8071" spans="1:4" x14ac:dyDescent="0.25">
      <c r="C8071" t="s">
        <v>5671</v>
      </c>
    </row>
    <row r="8072" spans="1:4" x14ac:dyDescent="0.25">
      <c r="A8072" s="1">
        <v>44342</v>
      </c>
      <c r="B8072" t="s">
        <v>1852</v>
      </c>
      <c r="C8072" t="s">
        <v>5672</v>
      </c>
      <c r="D8072">
        <v>230</v>
      </c>
    </row>
    <row r="8073" spans="1:4" x14ac:dyDescent="0.25">
      <c r="A8073" s="1">
        <v>44342</v>
      </c>
      <c r="B8073" t="s">
        <v>830</v>
      </c>
      <c r="C8073" t="s">
        <v>5673</v>
      </c>
      <c r="D8073" s="2">
        <v>2000</v>
      </c>
    </row>
    <row r="8074" spans="1:4" x14ac:dyDescent="0.25">
      <c r="A8074" s="1">
        <v>44349</v>
      </c>
      <c r="B8074" t="s">
        <v>119</v>
      </c>
      <c r="C8074" t="s">
        <v>282</v>
      </c>
      <c r="D8074">
        <v>21.74</v>
      </c>
    </row>
    <row r="8075" spans="1:4" x14ac:dyDescent="0.25">
      <c r="A8075" s="1">
        <v>44349</v>
      </c>
      <c r="B8075" t="s">
        <v>119</v>
      </c>
      <c r="C8075" t="s">
        <v>5674</v>
      </c>
      <c r="D8075">
        <v>17.989999999999998</v>
      </c>
    </row>
    <row r="8076" spans="1:4" x14ac:dyDescent="0.25">
      <c r="C8076" t="s">
        <v>5675</v>
      </c>
    </row>
    <row r="8077" spans="1:4" x14ac:dyDescent="0.25">
      <c r="C8077" t="s">
        <v>5676</v>
      </c>
    </row>
    <row r="8078" spans="1:4" x14ac:dyDescent="0.25">
      <c r="A8078" s="1">
        <v>44349</v>
      </c>
      <c r="B8078" t="s">
        <v>119</v>
      </c>
      <c r="C8078" t="s">
        <v>5677</v>
      </c>
      <c r="D8078">
        <v>61.44</v>
      </c>
    </row>
    <row r="8079" spans="1:4" x14ac:dyDescent="0.25">
      <c r="A8079" s="1">
        <v>44349</v>
      </c>
      <c r="B8079" t="s">
        <v>119</v>
      </c>
      <c r="C8079" t="s">
        <v>47</v>
      </c>
      <c r="D8079">
        <v>62.99</v>
      </c>
    </row>
    <row r="8080" spans="1:4" x14ac:dyDescent="0.25">
      <c r="A8080" s="1">
        <v>44349</v>
      </c>
      <c r="B8080" t="s">
        <v>186</v>
      </c>
      <c r="C8080" t="s">
        <v>5678</v>
      </c>
      <c r="D8080" s="2">
        <v>8000</v>
      </c>
    </row>
    <row r="8081" spans="1:4" x14ac:dyDescent="0.25">
      <c r="C8081" t="s">
        <v>5679</v>
      </c>
    </row>
    <row r="8082" spans="1:4" x14ac:dyDescent="0.25">
      <c r="C8082" t="s">
        <v>5680</v>
      </c>
    </row>
    <row r="8083" spans="1:4" x14ac:dyDescent="0.25">
      <c r="C8083" t="s">
        <v>5681</v>
      </c>
    </row>
    <row r="8084" spans="1:4" x14ac:dyDescent="0.25">
      <c r="A8084" s="1">
        <v>44349</v>
      </c>
      <c r="B8084" t="s">
        <v>121</v>
      </c>
      <c r="C8084" t="s">
        <v>70</v>
      </c>
      <c r="D8084">
        <v>28</v>
      </c>
    </row>
    <row r="8085" spans="1:4" x14ac:dyDescent="0.25">
      <c r="A8085" s="1">
        <v>44349</v>
      </c>
      <c r="B8085" t="s">
        <v>1410</v>
      </c>
      <c r="C8085" t="s">
        <v>2364</v>
      </c>
      <c r="D8085">
        <v>40</v>
      </c>
    </row>
    <row r="8086" spans="1:4" x14ac:dyDescent="0.25">
      <c r="A8086" s="1">
        <v>44349</v>
      </c>
      <c r="B8086" t="s">
        <v>3647</v>
      </c>
      <c r="C8086" t="s">
        <v>5682</v>
      </c>
      <c r="D8086">
        <v>125.98</v>
      </c>
    </row>
    <row r="8087" spans="1:4" x14ac:dyDescent="0.25">
      <c r="A8087" s="1">
        <v>44349</v>
      </c>
      <c r="B8087" t="s">
        <v>4558</v>
      </c>
      <c r="C8087" t="s">
        <v>5683</v>
      </c>
      <c r="D8087">
        <v>497</v>
      </c>
    </row>
    <row r="8088" spans="1:4" x14ac:dyDescent="0.25">
      <c r="A8088" s="1">
        <v>44349</v>
      </c>
      <c r="B8088" t="s">
        <v>197</v>
      </c>
      <c r="C8088" t="s">
        <v>1703</v>
      </c>
      <c r="D8088">
        <v>15</v>
      </c>
    </row>
    <row r="8089" spans="1:4" x14ac:dyDescent="0.25">
      <c r="A8089" s="1">
        <v>44349</v>
      </c>
      <c r="B8089" t="s">
        <v>740</v>
      </c>
      <c r="C8089" t="s">
        <v>741</v>
      </c>
      <c r="D8089">
        <v>24</v>
      </c>
    </row>
    <row r="8090" spans="1:4" x14ac:dyDescent="0.25">
      <c r="A8090" s="1">
        <v>44349</v>
      </c>
      <c r="B8090" t="s">
        <v>2896</v>
      </c>
      <c r="C8090" t="s">
        <v>5684</v>
      </c>
      <c r="D8090" s="2">
        <v>3699</v>
      </c>
    </row>
    <row r="8091" spans="1:4" x14ac:dyDescent="0.25">
      <c r="A8091" s="1">
        <v>44349</v>
      </c>
      <c r="B8091" t="s">
        <v>31</v>
      </c>
      <c r="C8091" t="s">
        <v>5685</v>
      </c>
      <c r="D8091" s="2">
        <v>446110.75</v>
      </c>
    </row>
    <row r="8092" spans="1:4" x14ac:dyDescent="0.25">
      <c r="C8092" t="s">
        <v>5686</v>
      </c>
    </row>
    <row r="8093" spans="1:4" x14ac:dyDescent="0.25">
      <c r="A8093" s="1">
        <v>44349</v>
      </c>
      <c r="B8093" t="s">
        <v>5687</v>
      </c>
      <c r="C8093" t="s">
        <v>5688</v>
      </c>
      <c r="D8093">
        <v>716</v>
      </c>
    </row>
    <row r="8094" spans="1:4" x14ac:dyDescent="0.25">
      <c r="C8094" t="s">
        <v>5689</v>
      </c>
    </row>
    <row r="8095" spans="1:4" x14ac:dyDescent="0.25">
      <c r="C8095" t="s">
        <v>5690</v>
      </c>
    </row>
    <row r="8096" spans="1:4" x14ac:dyDescent="0.25">
      <c r="A8096" s="1">
        <v>44349</v>
      </c>
      <c r="B8096" t="s">
        <v>33</v>
      </c>
      <c r="C8096" t="s">
        <v>5691</v>
      </c>
      <c r="D8096">
        <v>25</v>
      </c>
    </row>
    <row r="8097" spans="1:4" x14ac:dyDescent="0.25">
      <c r="C8097" t="s">
        <v>5692</v>
      </c>
    </row>
    <row r="8098" spans="1:4" x14ac:dyDescent="0.25">
      <c r="C8098" t="s">
        <v>5693</v>
      </c>
    </row>
    <row r="8099" spans="1:4" x14ac:dyDescent="0.25">
      <c r="A8099" s="1">
        <v>44349</v>
      </c>
      <c r="B8099" t="s">
        <v>4294</v>
      </c>
      <c r="C8099" t="s">
        <v>280</v>
      </c>
      <c r="D8099">
        <v>180.93</v>
      </c>
    </row>
    <row r="8100" spans="1:4" x14ac:dyDescent="0.25">
      <c r="A8100" s="1">
        <v>44349</v>
      </c>
      <c r="B8100" t="s">
        <v>5095</v>
      </c>
      <c r="C8100" t="s">
        <v>5694</v>
      </c>
      <c r="D8100">
        <v>967.67</v>
      </c>
    </row>
    <row r="8101" spans="1:4" x14ac:dyDescent="0.25">
      <c r="C8101" t="s">
        <v>5695</v>
      </c>
    </row>
    <row r="8102" spans="1:4" x14ac:dyDescent="0.25">
      <c r="A8102" s="1">
        <v>44349</v>
      </c>
      <c r="B8102" t="s">
        <v>770</v>
      </c>
      <c r="C8102" t="s">
        <v>5696</v>
      </c>
      <c r="D8102">
        <v>160</v>
      </c>
    </row>
    <row r="8103" spans="1:4" x14ac:dyDescent="0.25">
      <c r="A8103" s="1">
        <v>44349</v>
      </c>
      <c r="B8103" t="s">
        <v>1135</v>
      </c>
      <c r="C8103" t="s">
        <v>5697</v>
      </c>
      <c r="D8103">
        <v>280</v>
      </c>
    </row>
    <row r="8104" spans="1:4" x14ac:dyDescent="0.25">
      <c r="C8104" s="1">
        <v>44345</v>
      </c>
    </row>
    <row r="8105" spans="1:4" x14ac:dyDescent="0.25">
      <c r="A8105" s="1">
        <v>44349</v>
      </c>
      <c r="B8105" t="s">
        <v>1135</v>
      </c>
      <c r="C8105" t="s">
        <v>5698</v>
      </c>
      <c r="D8105">
        <v>72.459999999999994</v>
      </c>
    </row>
    <row r="8106" spans="1:4" x14ac:dyDescent="0.25">
      <c r="C8106" t="s">
        <v>5699</v>
      </c>
    </row>
    <row r="8107" spans="1:4" x14ac:dyDescent="0.25">
      <c r="C8107" t="s">
        <v>5700</v>
      </c>
    </row>
    <row r="8108" spans="1:4" x14ac:dyDescent="0.25">
      <c r="A8108" s="1">
        <v>44349</v>
      </c>
      <c r="B8108" t="s">
        <v>1914</v>
      </c>
      <c r="C8108" t="s">
        <v>5701</v>
      </c>
      <c r="D8108">
        <v>500</v>
      </c>
    </row>
    <row r="8109" spans="1:4" x14ac:dyDescent="0.25">
      <c r="C8109" t="s">
        <v>5702</v>
      </c>
    </row>
    <row r="8110" spans="1:4" x14ac:dyDescent="0.25">
      <c r="A8110" s="1">
        <v>44349</v>
      </c>
      <c r="B8110" t="s">
        <v>5703</v>
      </c>
      <c r="C8110" t="s">
        <v>5697</v>
      </c>
      <c r="D8110">
        <v>280</v>
      </c>
    </row>
    <row r="8111" spans="1:4" x14ac:dyDescent="0.25">
      <c r="C8111" s="1">
        <v>44345</v>
      </c>
    </row>
    <row r="8112" spans="1:4" x14ac:dyDescent="0.25">
      <c r="A8112" s="1">
        <v>44349</v>
      </c>
      <c r="B8112" t="s">
        <v>1138</v>
      </c>
      <c r="C8112" t="s">
        <v>4301</v>
      </c>
      <c r="D8112" s="2">
        <v>1075</v>
      </c>
    </row>
    <row r="8113" spans="1:4" x14ac:dyDescent="0.25">
      <c r="C8113" t="s">
        <v>5704</v>
      </c>
    </row>
    <row r="8114" spans="1:4" x14ac:dyDescent="0.25">
      <c r="C8114" s="1">
        <v>44348</v>
      </c>
    </row>
    <row r="8115" spans="1:4" x14ac:dyDescent="0.25">
      <c r="A8115" s="1">
        <v>44349</v>
      </c>
      <c r="B8115" t="s">
        <v>5705</v>
      </c>
      <c r="C8115" t="s">
        <v>5697</v>
      </c>
      <c r="D8115">
        <v>280</v>
      </c>
    </row>
    <row r="8116" spans="1:4" x14ac:dyDescent="0.25">
      <c r="C8116" s="1">
        <v>44345</v>
      </c>
    </row>
    <row r="8117" spans="1:4" x14ac:dyDescent="0.25">
      <c r="A8117" s="1">
        <v>44349</v>
      </c>
      <c r="B8117" t="s">
        <v>982</v>
      </c>
      <c r="C8117" t="s">
        <v>5101</v>
      </c>
      <c r="D8117">
        <v>550</v>
      </c>
    </row>
    <row r="8118" spans="1:4" x14ac:dyDescent="0.25">
      <c r="A8118" s="1">
        <v>44349</v>
      </c>
      <c r="B8118" t="s">
        <v>53</v>
      </c>
      <c r="C8118" t="s">
        <v>54</v>
      </c>
      <c r="D8118">
        <v>64.92</v>
      </c>
    </row>
    <row r="8119" spans="1:4" x14ac:dyDescent="0.25">
      <c r="C8119" t="s">
        <v>5706</v>
      </c>
    </row>
    <row r="8120" spans="1:4" x14ac:dyDescent="0.25">
      <c r="A8120" s="1">
        <v>44349</v>
      </c>
      <c r="B8120" t="s">
        <v>53</v>
      </c>
      <c r="C8120" t="s">
        <v>54</v>
      </c>
      <c r="D8120">
        <v>53.28</v>
      </c>
    </row>
    <row r="8121" spans="1:4" x14ac:dyDescent="0.25">
      <c r="C8121" t="s">
        <v>5707</v>
      </c>
    </row>
    <row r="8122" spans="1:4" x14ac:dyDescent="0.25">
      <c r="A8122" s="1">
        <v>44349</v>
      </c>
      <c r="B8122" t="s">
        <v>3566</v>
      </c>
      <c r="C8122" t="s">
        <v>5697</v>
      </c>
      <c r="D8122">
        <v>280</v>
      </c>
    </row>
    <row r="8123" spans="1:4" x14ac:dyDescent="0.25">
      <c r="C8123" s="1">
        <v>44345</v>
      </c>
    </row>
    <row r="8124" spans="1:4" x14ac:dyDescent="0.25">
      <c r="A8124" s="1">
        <v>44349</v>
      </c>
      <c r="B8124" t="s">
        <v>61</v>
      </c>
      <c r="C8124" t="s">
        <v>5708</v>
      </c>
      <c r="D8124" s="2">
        <v>102163</v>
      </c>
    </row>
    <row r="8125" spans="1:4" x14ac:dyDescent="0.25">
      <c r="A8125" s="1">
        <v>44349</v>
      </c>
      <c r="B8125" t="s">
        <v>1150</v>
      </c>
      <c r="C8125" t="s">
        <v>5697</v>
      </c>
      <c r="D8125">
        <v>280</v>
      </c>
    </row>
    <row r="8126" spans="1:4" x14ac:dyDescent="0.25">
      <c r="C8126" s="1">
        <v>44345</v>
      </c>
    </row>
    <row r="8127" spans="1:4" x14ac:dyDescent="0.25">
      <c r="A8127" s="1">
        <v>44349</v>
      </c>
      <c r="B8127" t="s">
        <v>670</v>
      </c>
      <c r="C8127" t="s">
        <v>5709</v>
      </c>
      <c r="D8127">
        <v>40</v>
      </c>
    </row>
    <row r="8128" spans="1:4" x14ac:dyDescent="0.25">
      <c r="A8128" s="1">
        <v>44349</v>
      </c>
      <c r="B8128" t="s">
        <v>670</v>
      </c>
      <c r="C8128" t="s">
        <v>5709</v>
      </c>
      <c r="D8128">
        <v>75.150000000000006</v>
      </c>
    </row>
    <row r="8129" spans="1:4" x14ac:dyDescent="0.25">
      <c r="A8129" s="1">
        <v>44349</v>
      </c>
      <c r="B8129" t="s">
        <v>670</v>
      </c>
      <c r="C8129" t="s">
        <v>5709</v>
      </c>
      <c r="D8129">
        <v>330</v>
      </c>
    </row>
    <row r="8130" spans="1:4" x14ac:dyDescent="0.25">
      <c r="A8130" s="1">
        <v>44349</v>
      </c>
      <c r="B8130" t="s">
        <v>3394</v>
      </c>
      <c r="C8130" t="s">
        <v>5710</v>
      </c>
      <c r="D8130" s="2">
        <v>1737.56</v>
      </c>
    </row>
    <row r="8131" spans="1:4" x14ac:dyDescent="0.25">
      <c r="A8131" s="1">
        <v>44349</v>
      </c>
      <c r="B8131" t="s">
        <v>1004</v>
      </c>
      <c r="C8131" t="s">
        <v>5711</v>
      </c>
      <c r="D8131">
        <v>621</v>
      </c>
    </row>
    <row r="8132" spans="1:4" x14ac:dyDescent="0.25">
      <c r="C8132" t="s">
        <v>2441</v>
      </c>
    </row>
    <row r="8133" spans="1:4" x14ac:dyDescent="0.25">
      <c r="A8133" s="1">
        <v>44349</v>
      </c>
      <c r="B8133" t="s">
        <v>3117</v>
      </c>
      <c r="C8133" t="s">
        <v>5712</v>
      </c>
      <c r="D8133" s="2">
        <v>2065</v>
      </c>
    </row>
    <row r="8134" spans="1:4" x14ac:dyDescent="0.25">
      <c r="A8134" s="1">
        <v>44349</v>
      </c>
      <c r="B8134" t="s">
        <v>3117</v>
      </c>
      <c r="C8134" t="s">
        <v>1948</v>
      </c>
      <c r="D8134">
        <v>35</v>
      </c>
    </row>
    <row r="8135" spans="1:4" x14ac:dyDescent="0.25">
      <c r="A8135" s="1">
        <v>44349</v>
      </c>
      <c r="B8135" t="s">
        <v>572</v>
      </c>
      <c r="C8135" t="s">
        <v>5713</v>
      </c>
      <c r="D8135">
        <v>586</v>
      </c>
    </row>
    <row r="8136" spans="1:4" x14ac:dyDescent="0.25">
      <c r="A8136" s="1">
        <v>44349</v>
      </c>
      <c r="B8136" t="s">
        <v>572</v>
      </c>
      <c r="C8136" t="s">
        <v>5714</v>
      </c>
      <c r="D8136">
        <v>74</v>
      </c>
    </row>
    <row r="8137" spans="1:4" x14ac:dyDescent="0.25">
      <c r="C8137" t="s">
        <v>5715</v>
      </c>
    </row>
    <row r="8138" spans="1:4" x14ac:dyDescent="0.25">
      <c r="A8138" s="1">
        <v>44349</v>
      </c>
      <c r="B8138" t="s">
        <v>5716</v>
      </c>
      <c r="C8138" t="s">
        <v>5717</v>
      </c>
      <c r="D8138" s="2">
        <v>2000</v>
      </c>
    </row>
    <row r="8139" spans="1:4" x14ac:dyDescent="0.25">
      <c r="A8139" s="1">
        <v>44349</v>
      </c>
      <c r="B8139" t="s">
        <v>254</v>
      </c>
      <c r="C8139" t="s">
        <v>47</v>
      </c>
      <c r="D8139">
        <v>125.57</v>
      </c>
    </row>
    <row r="8140" spans="1:4" x14ac:dyDescent="0.25">
      <c r="A8140" s="1">
        <v>44349</v>
      </c>
      <c r="B8140" t="s">
        <v>254</v>
      </c>
      <c r="C8140" t="s">
        <v>322</v>
      </c>
      <c r="D8140">
        <v>101.99</v>
      </c>
    </row>
    <row r="8141" spans="1:4" x14ac:dyDescent="0.25">
      <c r="A8141" s="1">
        <v>44349</v>
      </c>
      <c r="B8141" t="s">
        <v>5225</v>
      </c>
      <c r="C8141" t="s">
        <v>4810</v>
      </c>
      <c r="D8141">
        <v>115.45</v>
      </c>
    </row>
    <row r="8142" spans="1:4" x14ac:dyDescent="0.25">
      <c r="C8142" t="s">
        <v>5718</v>
      </c>
    </row>
    <row r="8143" spans="1:4" x14ac:dyDescent="0.25">
      <c r="C8143" t="s">
        <v>5719</v>
      </c>
    </row>
    <row r="8144" spans="1:4" x14ac:dyDescent="0.25">
      <c r="C8144" t="s">
        <v>5720</v>
      </c>
    </row>
    <row r="8145" spans="1:4" x14ac:dyDescent="0.25">
      <c r="A8145" s="1">
        <v>44349</v>
      </c>
      <c r="B8145" t="s">
        <v>71</v>
      </c>
      <c r="C8145" t="s">
        <v>5721</v>
      </c>
      <c r="D8145">
        <v>36.54</v>
      </c>
    </row>
    <row r="8146" spans="1:4" x14ac:dyDescent="0.25">
      <c r="C8146" t="s">
        <v>5722</v>
      </c>
    </row>
    <row r="8147" spans="1:4" x14ac:dyDescent="0.25">
      <c r="A8147" s="1">
        <v>44349</v>
      </c>
      <c r="B8147" t="s">
        <v>71</v>
      </c>
      <c r="C8147" t="s">
        <v>5721</v>
      </c>
      <c r="D8147">
        <v>137.28</v>
      </c>
    </row>
    <row r="8148" spans="1:4" x14ac:dyDescent="0.25">
      <c r="C8148" t="s">
        <v>5722</v>
      </c>
    </row>
    <row r="8149" spans="1:4" x14ac:dyDescent="0.25">
      <c r="A8149" s="1">
        <v>44349</v>
      </c>
      <c r="B8149" t="s">
        <v>71</v>
      </c>
      <c r="C8149" t="s">
        <v>517</v>
      </c>
      <c r="D8149">
        <v>104.46</v>
      </c>
    </row>
    <row r="8150" spans="1:4" x14ac:dyDescent="0.25">
      <c r="A8150" s="1">
        <v>44349</v>
      </c>
      <c r="B8150" t="s">
        <v>71</v>
      </c>
      <c r="C8150" t="s">
        <v>5344</v>
      </c>
      <c r="D8150">
        <v>101.59</v>
      </c>
    </row>
    <row r="8151" spans="1:4" x14ac:dyDescent="0.25">
      <c r="A8151" s="1">
        <v>44349</v>
      </c>
      <c r="B8151" t="s">
        <v>2118</v>
      </c>
      <c r="C8151" t="s">
        <v>5723</v>
      </c>
      <c r="D8151">
        <v>200</v>
      </c>
    </row>
    <row r="8152" spans="1:4" x14ac:dyDescent="0.25">
      <c r="A8152" s="1">
        <v>44349</v>
      </c>
      <c r="B8152" t="s">
        <v>73</v>
      </c>
      <c r="C8152" t="s">
        <v>5724</v>
      </c>
      <c r="D8152">
        <v>976.8</v>
      </c>
    </row>
    <row r="8153" spans="1:4" x14ac:dyDescent="0.25">
      <c r="C8153" t="s">
        <v>5725</v>
      </c>
    </row>
    <row r="8154" spans="1:4" x14ac:dyDescent="0.25">
      <c r="A8154" s="1">
        <v>44349</v>
      </c>
      <c r="B8154" t="s">
        <v>315</v>
      </c>
      <c r="C8154" t="s">
        <v>5697</v>
      </c>
      <c r="D8154">
        <v>120</v>
      </c>
    </row>
    <row r="8155" spans="1:4" x14ac:dyDescent="0.25">
      <c r="A8155" s="1">
        <v>44349</v>
      </c>
      <c r="B8155" t="s">
        <v>5726</v>
      </c>
      <c r="C8155" t="s">
        <v>5727</v>
      </c>
      <c r="D8155">
        <v>142.85</v>
      </c>
    </row>
    <row r="8156" spans="1:4" x14ac:dyDescent="0.25">
      <c r="A8156" s="1">
        <v>44349</v>
      </c>
      <c r="B8156" t="s">
        <v>5728</v>
      </c>
      <c r="C8156" t="s">
        <v>5729</v>
      </c>
      <c r="D8156">
        <v>190</v>
      </c>
    </row>
    <row r="8157" spans="1:4" x14ac:dyDescent="0.25">
      <c r="C8157" t="s">
        <v>5730</v>
      </c>
    </row>
    <row r="8158" spans="1:4" x14ac:dyDescent="0.25">
      <c r="A8158" s="1">
        <v>44349</v>
      </c>
      <c r="B8158" t="s">
        <v>5731</v>
      </c>
      <c r="C8158" t="s">
        <v>5732</v>
      </c>
      <c r="D8158">
        <v>200</v>
      </c>
    </row>
    <row r="8159" spans="1:4" x14ac:dyDescent="0.25">
      <c r="C8159" t="s">
        <v>5733</v>
      </c>
    </row>
    <row r="8160" spans="1:4" x14ac:dyDescent="0.25">
      <c r="A8160" s="1">
        <v>44349</v>
      </c>
      <c r="B8160" t="s">
        <v>268</v>
      </c>
      <c r="C8160" t="s">
        <v>5734</v>
      </c>
      <c r="D8160">
        <v>300</v>
      </c>
    </row>
    <row r="8161" spans="1:4" x14ac:dyDescent="0.25">
      <c r="C8161" t="s">
        <v>5735</v>
      </c>
    </row>
    <row r="8162" spans="1:4" x14ac:dyDescent="0.25">
      <c r="A8162" s="1">
        <v>44349</v>
      </c>
      <c r="B8162" t="s">
        <v>5736</v>
      </c>
      <c r="C8162" t="s">
        <v>5737</v>
      </c>
      <c r="D8162">
        <v>400</v>
      </c>
    </row>
    <row r="8163" spans="1:4" x14ac:dyDescent="0.25">
      <c r="C8163" t="s">
        <v>5738</v>
      </c>
    </row>
    <row r="8164" spans="1:4" x14ac:dyDescent="0.25">
      <c r="A8164" s="1">
        <v>44349</v>
      </c>
      <c r="B8164" t="s">
        <v>5739</v>
      </c>
      <c r="C8164" t="s">
        <v>5740</v>
      </c>
      <c r="D8164">
        <v>550</v>
      </c>
    </row>
    <row r="8165" spans="1:4" x14ac:dyDescent="0.25">
      <c r="C8165" t="s">
        <v>5741</v>
      </c>
    </row>
    <row r="8166" spans="1:4" x14ac:dyDescent="0.25">
      <c r="C8166" t="s">
        <v>5742</v>
      </c>
    </row>
    <row r="8167" spans="1:4" x14ac:dyDescent="0.25">
      <c r="C8167" t="s">
        <v>5743</v>
      </c>
    </row>
    <row r="8168" spans="1:4" x14ac:dyDescent="0.25">
      <c r="A8168" s="1">
        <v>44349</v>
      </c>
      <c r="B8168" t="s">
        <v>823</v>
      </c>
      <c r="C8168" t="s">
        <v>5697</v>
      </c>
      <c r="D8168">
        <v>260</v>
      </c>
    </row>
    <row r="8169" spans="1:4" x14ac:dyDescent="0.25">
      <c r="C8169" s="1">
        <v>44345</v>
      </c>
    </row>
    <row r="8170" spans="1:4" x14ac:dyDescent="0.25">
      <c r="A8170" s="1">
        <v>44349</v>
      </c>
      <c r="B8170" t="s">
        <v>108</v>
      </c>
      <c r="C8170" t="s">
        <v>5744</v>
      </c>
      <c r="D8170" s="2">
        <v>2852.5</v>
      </c>
    </row>
    <row r="8171" spans="1:4" x14ac:dyDescent="0.25">
      <c r="C8171" t="s">
        <v>5745</v>
      </c>
    </row>
    <row r="8172" spans="1:4" x14ac:dyDescent="0.25">
      <c r="A8172" s="1">
        <v>44349</v>
      </c>
      <c r="B8172" t="s">
        <v>5746</v>
      </c>
      <c r="C8172" t="s">
        <v>5747</v>
      </c>
      <c r="D8172">
        <v>160</v>
      </c>
    </row>
    <row r="8173" spans="1:4" x14ac:dyDescent="0.25">
      <c r="A8173" s="1">
        <v>44340</v>
      </c>
      <c r="B8173" t="s">
        <v>547</v>
      </c>
      <c r="C8173" t="s">
        <v>4663</v>
      </c>
      <c r="D8173">
        <v>48.69</v>
      </c>
    </row>
    <row r="8174" spans="1:4" x14ac:dyDescent="0.25">
      <c r="C8174" t="s">
        <v>5748</v>
      </c>
    </row>
    <row r="8175" spans="1:4" x14ac:dyDescent="0.25">
      <c r="A8175" s="1">
        <v>44340</v>
      </c>
      <c r="B8175" t="s">
        <v>547</v>
      </c>
      <c r="C8175" t="s">
        <v>5050</v>
      </c>
      <c r="D8175">
        <v>48.1</v>
      </c>
    </row>
    <row r="8176" spans="1:4" x14ac:dyDescent="0.25">
      <c r="C8176" t="s">
        <v>5749</v>
      </c>
    </row>
    <row r="8177" spans="1:4" x14ac:dyDescent="0.25">
      <c r="A8177" s="1">
        <v>44340</v>
      </c>
      <c r="B8177" t="s">
        <v>547</v>
      </c>
      <c r="C8177" t="s">
        <v>5750</v>
      </c>
      <c r="D8177">
        <v>176.97</v>
      </c>
    </row>
    <row r="8178" spans="1:4" x14ac:dyDescent="0.25">
      <c r="C8178" t="s">
        <v>5751</v>
      </c>
    </row>
    <row r="8179" spans="1:4" x14ac:dyDescent="0.25">
      <c r="A8179" s="1">
        <v>44340</v>
      </c>
      <c r="B8179" t="s">
        <v>547</v>
      </c>
      <c r="C8179" t="s">
        <v>5752</v>
      </c>
      <c r="D8179">
        <v>50.31</v>
      </c>
    </row>
    <row r="8180" spans="1:4" x14ac:dyDescent="0.25">
      <c r="C8180" t="s">
        <v>3029</v>
      </c>
    </row>
    <row r="8181" spans="1:4" x14ac:dyDescent="0.25">
      <c r="A8181" s="1">
        <v>44340</v>
      </c>
      <c r="B8181" t="s">
        <v>547</v>
      </c>
      <c r="C8181" t="s">
        <v>5050</v>
      </c>
      <c r="D8181">
        <v>49.58</v>
      </c>
    </row>
    <row r="8182" spans="1:4" x14ac:dyDescent="0.25">
      <c r="C8182" t="s">
        <v>3312</v>
      </c>
    </row>
    <row r="8183" spans="1:4" x14ac:dyDescent="0.25">
      <c r="A8183" s="1">
        <v>44340</v>
      </c>
      <c r="B8183" t="s">
        <v>547</v>
      </c>
      <c r="C8183" t="s">
        <v>2756</v>
      </c>
      <c r="D8183">
        <v>50.59</v>
      </c>
    </row>
    <row r="8184" spans="1:4" x14ac:dyDescent="0.25">
      <c r="A8184" s="1">
        <v>44340</v>
      </c>
      <c r="B8184" t="s">
        <v>547</v>
      </c>
      <c r="C8184" t="s">
        <v>5753</v>
      </c>
      <c r="D8184">
        <v>29.94</v>
      </c>
    </row>
    <row r="8185" spans="1:4" x14ac:dyDescent="0.25">
      <c r="A8185" s="1">
        <v>44340</v>
      </c>
      <c r="B8185" t="s">
        <v>547</v>
      </c>
      <c r="C8185" t="s">
        <v>5754</v>
      </c>
      <c r="D8185">
        <v>92.33</v>
      </c>
    </row>
    <row r="8186" spans="1:4" x14ac:dyDescent="0.25">
      <c r="A8186" s="1">
        <v>44340</v>
      </c>
      <c r="B8186" t="s">
        <v>547</v>
      </c>
      <c r="C8186" t="s">
        <v>1299</v>
      </c>
      <c r="D8186">
        <v>190.99</v>
      </c>
    </row>
    <row r="8187" spans="1:4" x14ac:dyDescent="0.25">
      <c r="A8187" s="1">
        <v>44340</v>
      </c>
      <c r="B8187" t="s">
        <v>547</v>
      </c>
      <c r="C8187" t="s">
        <v>5755</v>
      </c>
      <c r="D8187">
        <v>36.020000000000003</v>
      </c>
    </row>
    <row r="8188" spans="1:4" x14ac:dyDescent="0.25">
      <c r="A8188" s="1">
        <v>44340</v>
      </c>
      <c r="B8188" t="s">
        <v>547</v>
      </c>
      <c r="C8188" t="s">
        <v>219</v>
      </c>
      <c r="D8188">
        <v>264</v>
      </c>
    </row>
    <row r="8189" spans="1:4" x14ac:dyDescent="0.25">
      <c r="A8189" s="1">
        <v>44340</v>
      </c>
      <c r="B8189" t="s">
        <v>547</v>
      </c>
      <c r="C8189" t="s">
        <v>5756</v>
      </c>
      <c r="D8189">
        <v>25</v>
      </c>
    </row>
    <row r="8190" spans="1:4" x14ac:dyDescent="0.25">
      <c r="A8190" s="1">
        <v>44340</v>
      </c>
      <c r="B8190" t="s">
        <v>547</v>
      </c>
      <c r="C8190" t="s">
        <v>5752</v>
      </c>
      <c r="D8190">
        <v>197.33</v>
      </c>
    </row>
    <row r="8191" spans="1:4" x14ac:dyDescent="0.25">
      <c r="C8191" t="s">
        <v>163</v>
      </c>
    </row>
    <row r="8192" spans="1:4" x14ac:dyDescent="0.25">
      <c r="A8192" s="1">
        <v>44340</v>
      </c>
      <c r="B8192" t="s">
        <v>547</v>
      </c>
      <c r="C8192" t="s">
        <v>325</v>
      </c>
      <c r="D8192">
        <v>138.16</v>
      </c>
    </row>
    <row r="8193" spans="1:4" x14ac:dyDescent="0.25">
      <c r="A8193" s="1">
        <v>44340</v>
      </c>
      <c r="B8193" t="s">
        <v>547</v>
      </c>
      <c r="C8193" t="s">
        <v>5757</v>
      </c>
      <c r="D8193">
        <v>25</v>
      </c>
    </row>
    <row r="8194" spans="1:4" x14ac:dyDescent="0.25">
      <c r="A8194" s="1">
        <v>44340</v>
      </c>
      <c r="B8194" t="s">
        <v>547</v>
      </c>
      <c r="C8194" t="s">
        <v>5758</v>
      </c>
      <c r="D8194">
        <v>25.7</v>
      </c>
    </row>
    <row r="8195" spans="1:4" x14ac:dyDescent="0.25">
      <c r="A8195" s="1">
        <v>44340</v>
      </c>
      <c r="B8195" t="s">
        <v>547</v>
      </c>
      <c r="C8195" t="s">
        <v>1245</v>
      </c>
      <c r="D8195">
        <v>384.12</v>
      </c>
    </row>
    <row r="8196" spans="1:4" x14ac:dyDescent="0.25">
      <c r="A8196" s="1">
        <v>44340</v>
      </c>
      <c r="B8196" t="s">
        <v>547</v>
      </c>
      <c r="C8196" t="s">
        <v>5759</v>
      </c>
      <c r="D8196">
        <v>39.94</v>
      </c>
    </row>
    <row r="8197" spans="1:4" x14ac:dyDescent="0.25">
      <c r="C8197" t="s">
        <v>256</v>
      </c>
    </row>
    <row r="8198" spans="1:4" x14ac:dyDescent="0.25">
      <c r="A8198" s="1">
        <v>44340</v>
      </c>
      <c r="B8198" t="s">
        <v>547</v>
      </c>
      <c r="C8198" t="s">
        <v>5760</v>
      </c>
      <c r="D8198">
        <v>24.66</v>
      </c>
    </row>
    <row r="8199" spans="1:4" x14ac:dyDescent="0.25">
      <c r="A8199" s="1">
        <v>44340</v>
      </c>
      <c r="B8199" t="s">
        <v>547</v>
      </c>
      <c r="C8199" t="s">
        <v>5761</v>
      </c>
      <c r="D8199">
        <v>24.01</v>
      </c>
    </row>
    <row r="8200" spans="1:4" x14ac:dyDescent="0.25">
      <c r="A8200" s="1">
        <v>44340</v>
      </c>
      <c r="B8200" t="s">
        <v>547</v>
      </c>
      <c r="C8200" t="s">
        <v>5762</v>
      </c>
      <c r="D8200">
        <v>25.08</v>
      </c>
    </row>
    <row r="8201" spans="1:4" x14ac:dyDescent="0.25">
      <c r="A8201" s="1">
        <v>44340</v>
      </c>
      <c r="B8201" t="s">
        <v>547</v>
      </c>
      <c r="C8201" t="s">
        <v>5763</v>
      </c>
      <c r="D8201">
        <v>67.34</v>
      </c>
    </row>
    <row r="8202" spans="1:4" x14ac:dyDescent="0.25">
      <c r="A8202" s="1">
        <v>44340</v>
      </c>
      <c r="B8202" t="s">
        <v>547</v>
      </c>
      <c r="C8202" t="s">
        <v>5764</v>
      </c>
      <c r="D8202">
        <v>311.81</v>
      </c>
    </row>
    <row r="8203" spans="1:4" x14ac:dyDescent="0.25">
      <c r="A8203" s="1">
        <v>44340</v>
      </c>
      <c r="B8203" t="s">
        <v>547</v>
      </c>
      <c r="C8203" t="s">
        <v>5765</v>
      </c>
      <c r="D8203">
        <v>24.5</v>
      </c>
    </row>
    <row r="8204" spans="1:4" x14ac:dyDescent="0.25">
      <c r="A8204" s="1">
        <v>44340</v>
      </c>
      <c r="B8204" t="s">
        <v>547</v>
      </c>
      <c r="C8204" t="s">
        <v>5050</v>
      </c>
      <c r="D8204">
        <v>49.07</v>
      </c>
    </row>
    <row r="8205" spans="1:4" x14ac:dyDescent="0.25">
      <c r="C8205" t="s">
        <v>3031</v>
      </c>
    </row>
    <row r="8206" spans="1:4" x14ac:dyDescent="0.25">
      <c r="A8206" s="1">
        <v>44330</v>
      </c>
      <c r="B8206" t="s">
        <v>1444</v>
      </c>
      <c r="C8206" t="s">
        <v>5766</v>
      </c>
      <c r="D8206">
        <v>314</v>
      </c>
    </row>
    <row r="8207" spans="1:4" x14ac:dyDescent="0.25">
      <c r="A8207" s="1">
        <v>44330</v>
      </c>
      <c r="B8207" t="s">
        <v>1444</v>
      </c>
      <c r="C8207" t="s">
        <v>70</v>
      </c>
      <c r="D8207">
        <v>167.4</v>
      </c>
    </row>
    <row r="8208" spans="1:4" x14ac:dyDescent="0.25">
      <c r="A8208" s="1">
        <v>44330</v>
      </c>
      <c r="B8208" t="s">
        <v>1444</v>
      </c>
      <c r="C8208" t="s">
        <v>70</v>
      </c>
      <c r="D8208" s="2">
        <v>6358</v>
      </c>
    </row>
    <row r="8209" spans="1:4" x14ac:dyDescent="0.25">
      <c r="A8209" s="1">
        <v>44330</v>
      </c>
      <c r="B8209" t="s">
        <v>1444</v>
      </c>
      <c r="C8209" t="s">
        <v>47</v>
      </c>
      <c r="D8209">
        <v>357</v>
      </c>
    </row>
    <row r="8210" spans="1:4" x14ac:dyDescent="0.25">
      <c r="A8210" s="1">
        <v>44330</v>
      </c>
      <c r="B8210" t="s">
        <v>1444</v>
      </c>
      <c r="C8210" t="s">
        <v>5767</v>
      </c>
      <c r="D8210">
        <v>57.2</v>
      </c>
    </row>
    <row r="8211" spans="1:4" x14ac:dyDescent="0.25">
      <c r="A8211" s="1">
        <v>44330</v>
      </c>
      <c r="B8211" t="s">
        <v>1444</v>
      </c>
      <c r="C8211" t="s">
        <v>5768</v>
      </c>
      <c r="D8211">
        <v>914.34</v>
      </c>
    </row>
    <row r="8212" spans="1:4" x14ac:dyDescent="0.25">
      <c r="A8212" s="1">
        <v>44330</v>
      </c>
      <c r="B8212" t="s">
        <v>1444</v>
      </c>
      <c r="C8212" t="s">
        <v>5769</v>
      </c>
      <c r="D8212">
        <v>770.34</v>
      </c>
    </row>
    <row r="8213" spans="1:4" x14ac:dyDescent="0.25">
      <c r="C8213" t="s">
        <v>5770</v>
      </c>
    </row>
    <row r="8214" spans="1:4" x14ac:dyDescent="0.25">
      <c r="A8214" s="1">
        <v>44330</v>
      </c>
      <c r="B8214" t="s">
        <v>1444</v>
      </c>
      <c r="C8214" t="s">
        <v>219</v>
      </c>
      <c r="D8214">
        <v>152.38999999999999</v>
      </c>
    </row>
    <row r="8215" spans="1:4" x14ac:dyDescent="0.25">
      <c r="A8215" s="1">
        <v>44330</v>
      </c>
      <c r="B8215" t="s">
        <v>1444</v>
      </c>
      <c r="C8215" t="s">
        <v>325</v>
      </c>
      <c r="D8215" s="2">
        <v>1127.31</v>
      </c>
    </row>
    <row r="8216" spans="1:4" x14ac:dyDescent="0.25">
      <c r="A8216" s="1">
        <v>44330</v>
      </c>
      <c r="B8216" t="s">
        <v>1444</v>
      </c>
      <c r="C8216" t="s">
        <v>325</v>
      </c>
      <c r="D8216">
        <v>194.29</v>
      </c>
    </row>
    <row r="8217" spans="1:4" x14ac:dyDescent="0.25">
      <c r="A8217" s="1">
        <v>44330</v>
      </c>
      <c r="B8217" t="s">
        <v>1444</v>
      </c>
      <c r="C8217" t="s">
        <v>5771</v>
      </c>
      <c r="D8217" s="2">
        <v>1535.34</v>
      </c>
    </row>
    <row r="8218" spans="1:4" x14ac:dyDescent="0.25">
      <c r="A8218" s="1">
        <v>44330</v>
      </c>
      <c r="B8218" t="s">
        <v>1444</v>
      </c>
      <c r="C8218" t="s">
        <v>322</v>
      </c>
      <c r="D8218">
        <v>80.930000000000007</v>
      </c>
    </row>
    <row r="8219" spans="1:4" x14ac:dyDescent="0.25">
      <c r="A8219" s="1">
        <v>44330</v>
      </c>
      <c r="B8219" t="s">
        <v>1444</v>
      </c>
      <c r="C8219" t="s">
        <v>325</v>
      </c>
      <c r="D8219">
        <v>726.43</v>
      </c>
    </row>
    <row r="8220" spans="1:4" x14ac:dyDescent="0.25">
      <c r="A8220" s="1">
        <v>44330</v>
      </c>
      <c r="B8220" t="s">
        <v>1444</v>
      </c>
      <c r="C8220" t="s">
        <v>325</v>
      </c>
      <c r="D8220">
        <v>286.76</v>
      </c>
    </row>
    <row r="8221" spans="1:4" x14ac:dyDescent="0.25">
      <c r="A8221" s="1">
        <v>44330</v>
      </c>
      <c r="B8221" t="s">
        <v>1444</v>
      </c>
      <c r="C8221" t="s">
        <v>219</v>
      </c>
      <c r="D8221">
        <v>224.34</v>
      </c>
    </row>
    <row r="8222" spans="1:4" x14ac:dyDescent="0.25">
      <c r="A8222" s="1">
        <v>44330</v>
      </c>
      <c r="B8222" t="s">
        <v>1444</v>
      </c>
      <c r="C8222" t="s">
        <v>219</v>
      </c>
      <c r="D8222">
        <v>17.600000000000001</v>
      </c>
    </row>
    <row r="8223" spans="1:4" x14ac:dyDescent="0.25">
      <c r="A8223" s="1">
        <v>44330</v>
      </c>
      <c r="B8223" t="s">
        <v>1444</v>
      </c>
      <c r="C8223" t="s">
        <v>325</v>
      </c>
      <c r="D8223" s="2">
        <v>1581.36</v>
      </c>
    </row>
    <row r="8224" spans="1:4" x14ac:dyDescent="0.25">
      <c r="A8224" s="1">
        <v>44330</v>
      </c>
      <c r="B8224" t="s">
        <v>1444</v>
      </c>
      <c r="C8224" t="s">
        <v>325</v>
      </c>
      <c r="D8224">
        <v>474.08</v>
      </c>
    </row>
    <row r="8225" spans="1:4" x14ac:dyDescent="0.25">
      <c r="A8225" s="1">
        <v>44330</v>
      </c>
      <c r="B8225" t="s">
        <v>1444</v>
      </c>
      <c r="C8225" t="s">
        <v>325</v>
      </c>
      <c r="D8225">
        <v>153.78</v>
      </c>
    </row>
    <row r="8226" spans="1:4" x14ac:dyDescent="0.25">
      <c r="A8226" s="1">
        <v>44330</v>
      </c>
      <c r="B8226" t="s">
        <v>1444</v>
      </c>
      <c r="C8226" t="s">
        <v>325</v>
      </c>
      <c r="D8226" s="2">
        <v>1212.4000000000001</v>
      </c>
    </row>
    <row r="8227" spans="1:4" x14ac:dyDescent="0.25">
      <c r="A8227" s="1">
        <v>44330</v>
      </c>
      <c r="B8227" t="s">
        <v>1444</v>
      </c>
      <c r="C8227" t="s">
        <v>325</v>
      </c>
      <c r="D8227">
        <v>520.96</v>
      </c>
    </row>
    <row r="8228" spans="1:4" x14ac:dyDescent="0.25">
      <c r="A8228" s="1">
        <v>44330</v>
      </c>
      <c r="B8228" t="s">
        <v>1444</v>
      </c>
      <c r="C8228" t="s">
        <v>325</v>
      </c>
      <c r="D8228">
        <v>815.34</v>
      </c>
    </row>
    <row r="8229" spans="1:4" x14ac:dyDescent="0.25">
      <c r="A8229" s="1">
        <v>44330</v>
      </c>
      <c r="B8229" t="s">
        <v>1444</v>
      </c>
      <c r="C8229" t="s">
        <v>325</v>
      </c>
      <c r="D8229">
        <v>514.19000000000005</v>
      </c>
    </row>
    <row r="8230" spans="1:4" x14ac:dyDescent="0.25">
      <c r="A8230" s="1">
        <v>44330</v>
      </c>
      <c r="B8230" t="s">
        <v>1444</v>
      </c>
      <c r="C8230" t="s">
        <v>325</v>
      </c>
      <c r="D8230">
        <v>423.17</v>
      </c>
    </row>
    <row r="8231" spans="1:4" x14ac:dyDescent="0.25">
      <c r="A8231" s="1">
        <v>44330</v>
      </c>
      <c r="B8231" t="s">
        <v>1444</v>
      </c>
      <c r="C8231" t="s">
        <v>5772</v>
      </c>
      <c r="D8231" s="2">
        <v>4269.8500000000004</v>
      </c>
    </row>
    <row r="8232" spans="1:4" x14ac:dyDescent="0.25">
      <c r="A8232" s="1">
        <v>44330</v>
      </c>
      <c r="B8232" t="s">
        <v>1444</v>
      </c>
      <c r="C8232" t="s">
        <v>325</v>
      </c>
      <c r="D8232">
        <v>21.42</v>
      </c>
    </row>
    <row r="8233" spans="1:4" x14ac:dyDescent="0.25">
      <c r="A8233" s="1">
        <v>44330</v>
      </c>
      <c r="B8233" t="s">
        <v>1444</v>
      </c>
      <c r="C8233" t="s">
        <v>320</v>
      </c>
      <c r="D8233">
        <v>275.7</v>
      </c>
    </row>
    <row r="8234" spans="1:4" x14ac:dyDescent="0.25">
      <c r="C8234" t="e">
        <f>- RAMIREZ</f>
        <v>#NAME?</v>
      </c>
    </row>
    <row r="8235" spans="1:4" x14ac:dyDescent="0.25">
      <c r="A8235" s="1">
        <v>44330</v>
      </c>
      <c r="B8235" t="s">
        <v>1444</v>
      </c>
      <c r="C8235" t="s">
        <v>5773</v>
      </c>
      <c r="D8235">
        <v>117.19</v>
      </c>
    </row>
    <row r="8236" spans="1:4" x14ac:dyDescent="0.25">
      <c r="A8236" s="1">
        <v>44330</v>
      </c>
      <c r="B8236" t="s">
        <v>1444</v>
      </c>
      <c r="C8236" t="s">
        <v>5774</v>
      </c>
      <c r="D8236">
        <v>53.5</v>
      </c>
    </row>
    <row r="8237" spans="1:4" x14ac:dyDescent="0.25">
      <c r="A8237" s="1">
        <v>44330</v>
      </c>
      <c r="B8237" t="s">
        <v>1444</v>
      </c>
      <c r="C8237" t="s">
        <v>5774</v>
      </c>
      <c r="D8237">
        <v>22.88</v>
      </c>
    </row>
    <row r="8238" spans="1:4" x14ac:dyDescent="0.25">
      <c r="A8238" s="1">
        <v>44330</v>
      </c>
      <c r="B8238" t="s">
        <v>1444</v>
      </c>
      <c r="C8238" t="s">
        <v>5775</v>
      </c>
      <c r="D8238">
        <v>135.55000000000001</v>
      </c>
    </row>
    <row r="8239" spans="1:4" x14ac:dyDescent="0.25">
      <c r="C8239" t="s">
        <v>163</v>
      </c>
    </row>
    <row r="8240" spans="1:4" x14ac:dyDescent="0.25">
      <c r="A8240" s="1">
        <v>44330</v>
      </c>
      <c r="B8240" t="s">
        <v>1444</v>
      </c>
      <c r="C8240" t="s">
        <v>325</v>
      </c>
      <c r="D8240">
        <v>426.24</v>
      </c>
    </row>
    <row r="8241" spans="1:4" x14ac:dyDescent="0.25">
      <c r="A8241" s="1">
        <v>44330</v>
      </c>
      <c r="B8241" t="s">
        <v>1444</v>
      </c>
      <c r="C8241" t="s">
        <v>5776</v>
      </c>
      <c r="D8241" s="2">
        <v>1053.3599999999999</v>
      </c>
    </row>
    <row r="8242" spans="1:4" x14ac:dyDescent="0.25">
      <c r="A8242" s="1">
        <v>44330</v>
      </c>
      <c r="B8242" t="s">
        <v>1444</v>
      </c>
      <c r="C8242" t="s">
        <v>5777</v>
      </c>
      <c r="D8242" s="2">
        <v>1783.56</v>
      </c>
    </row>
    <row r="8243" spans="1:4" x14ac:dyDescent="0.25">
      <c r="A8243" s="1">
        <v>44330</v>
      </c>
      <c r="B8243" t="s">
        <v>1444</v>
      </c>
      <c r="C8243" t="s">
        <v>1008</v>
      </c>
      <c r="D8243" s="2">
        <v>2576.42</v>
      </c>
    </row>
    <row r="8244" spans="1:4" x14ac:dyDescent="0.25">
      <c r="A8244" s="1">
        <v>44330</v>
      </c>
      <c r="B8244" t="s">
        <v>1444</v>
      </c>
      <c r="C8244" t="s">
        <v>1008</v>
      </c>
      <c r="D8244" s="2">
        <v>7267.49</v>
      </c>
    </row>
    <row r="8245" spans="1:4" x14ac:dyDescent="0.25">
      <c r="A8245" s="1">
        <v>44330</v>
      </c>
      <c r="B8245" t="s">
        <v>1444</v>
      </c>
      <c r="C8245" t="s">
        <v>47</v>
      </c>
      <c r="D8245">
        <v>581.15</v>
      </c>
    </row>
    <row r="8246" spans="1:4" x14ac:dyDescent="0.25">
      <c r="A8246" s="1">
        <v>44330</v>
      </c>
      <c r="B8246" t="s">
        <v>1444</v>
      </c>
      <c r="C8246" t="s">
        <v>47</v>
      </c>
      <c r="D8246">
        <v>59.22</v>
      </c>
    </row>
    <row r="8247" spans="1:4" x14ac:dyDescent="0.25">
      <c r="A8247" s="1">
        <v>44330</v>
      </c>
      <c r="B8247" t="s">
        <v>1444</v>
      </c>
      <c r="C8247" t="s">
        <v>5431</v>
      </c>
      <c r="D8247">
        <v>-288</v>
      </c>
    </row>
    <row r="8248" spans="1:4" x14ac:dyDescent="0.25">
      <c r="C8248" t="s">
        <v>5432</v>
      </c>
    </row>
    <row r="8249" spans="1:4" x14ac:dyDescent="0.25">
      <c r="A8249" s="1">
        <v>44330</v>
      </c>
      <c r="B8249" t="s">
        <v>1444</v>
      </c>
      <c r="C8249" t="s">
        <v>5778</v>
      </c>
      <c r="D8249">
        <v>525</v>
      </c>
    </row>
    <row r="8250" spans="1:4" x14ac:dyDescent="0.25">
      <c r="A8250" s="1">
        <v>44330</v>
      </c>
      <c r="B8250" t="s">
        <v>1444</v>
      </c>
      <c r="C8250" t="s">
        <v>47</v>
      </c>
      <c r="D8250">
        <v>431.02</v>
      </c>
    </row>
    <row r="8251" spans="1:4" x14ac:dyDescent="0.25">
      <c r="A8251" s="1">
        <v>44330</v>
      </c>
      <c r="B8251" t="s">
        <v>1444</v>
      </c>
      <c r="C8251" t="s">
        <v>47</v>
      </c>
      <c r="D8251" s="2">
        <v>3062.88</v>
      </c>
    </row>
    <row r="8252" spans="1:4" x14ac:dyDescent="0.25">
      <c r="A8252" s="1">
        <v>44330</v>
      </c>
      <c r="B8252" t="s">
        <v>1444</v>
      </c>
      <c r="C8252" t="s">
        <v>5779</v>
      </c>
      <c r="D8252" s="2">
        <v>3284.4</v>
      </c>
    </row>
    <row r="8253" spans="1:4" x14ac:dyDescent="0.25">
      <c r="C8253" t="s">
        <v>5780</v>
      </c>
    </row>
    <row r="8254" spans="1:4" x14ac:dyDescent="0.25">
      <c r="A8254" s="1">
        <v>44330</v>
      </c>
      <c r="B8254" t="s">
        <v>1444</v>
      </c>
      <c r="C8254" t="s">
        <v>5781</v>
      </c>
      <c r="D8254">
        <v>42.17</v>
      </c>
    </row>
    <row r="8255" spans="1:4" x14ac:dyDescent="0.25">
      <c r="A8255" s="1">
        <v>44330</v>
      </c>
      <c r="B8255" t="s">
        <v>1444</v>
      </c>
      <c r="C8255" t="s">
        <v>5782</v>
      </c>
      <c r="D8255">
        <v>35</v>
      </c>
    </row>
    <row r="8256" spans="1:4" x14ac:dyDescent="0.25">
      <c r="A8256" s="1">
        <v>44330</v>
      </c>
      <c r="B8256" t="s">
        <v>1444</v>
      </c>
      <c r="C8256" t="s">
        <v>5782</v>
      </c>
      <c r="D8256">
        <v>35</v>
      </c>
    </row>
    <row r="8257" spans="1:4" x14ac:dyDescent="0.25">
      <c r="A8257" s="1">
        <v>44330</v>
      </c>
      <c r="B8257" t="s">
        <v>1444</v>
      </c>
      <c r="C8257" t="s">
        <v>5783</v>
      </c>
      <c r="D8257">
        <v>675</v>
      </c>
    </row>
    <row r="8258" spans="1:4" x14ac:dyDescent="0.25">
      <c r="A8258" s="1">
        <v>44330</v>
      </c>
      <c r="B8258" t="s">
        <v>1444</v>
      </c>
      <c r="C8258" t="s">
        <v>5784</v>
      </c>
      <c r="D8258">
        <v>129</v>
      </c>
    </row>
    <row r="8259" spans="1:4" x14ac:dyDescent="0.25">
      <c r="A8259" s="1">
        <v>44330</v>
      </c>
      <c r="B8259" t="s">
        <v>1444</v>
      </c>
      <c r="C8259" t="s">
        <v>47</v>
      </c>
      <c r="D8259">
        <v>264.13</v>
      </c>
    </row>
    <row r="8260" spans="1:4" x14ac:dyDescent="0.25">
      <c r="A8260" s="1">
        <v>44330</v>
      </c>
      <c r="B8260" t="s">
        <v>1444</v>
      </c>
      <c r="C8260" t="s">
        <v>5785</v>
      </c>
      <c r="D8260">
        <v>199</v>
      </c>
    </row>
    <row r="8261" spans="1:4" x14ac:dyDescent="0.25">
      <c r="C8261" t="s">
        <v>5786</v>
      </c>
    </row>
    <row r="8262" spans="1:4" x14ac:dyDescent="0.25">
      <c r="A8262" s="1">
        <v>44330</v>
      </c>
      <c r="B8262" t="s">
        <v>1444</v>
      </c>
      <c r="C8262" t="s">
        <v>5787</v>
      </c>
      <c r="D8262" s="2">
        <v>7426.66</v>
      </c>
    </row>
    <row r="8263" spans="1:4" x14ac:dyDescent="0.25">
      <c r="A8263" s="1">
        <v>44330</v>
      </c>
      <c r="B8263" t="s">
        <v>1444</v>
      </c>
      <c r="C8263" t="s">
        <v>1525</v>
      </c>
      <c r="D8263" s="2">
        <v>2480</v>
      </c>
    </row>
    <row r="8264" spans="1:4" x14ac:dyDescent="0.25">
      <c r="A8264" s="1">
        <v>44330</v>
      </c>
      <c r="B8264" t="s">
        <v>1444</v>
      </c>
      <c r="C8264" t="s">
        <v>1525</v>
      </c>
      <c r="D8264" s="2">
        <v>9810</v>
      </c>
    </row>
    <row r="8265" spans="1:4" x14ac:dyDescent="0.25">
      <c r="A8265" s="1">
        <v>44330</v>
      </c>
      <c r="B8265" t="s">
        <v>1444</v>
      </c>
      <c r="C8265" t="s">
        <v>47</v>
      </c>
      <c r="D8265" s="2">
        <v>1530.52</v>
      </c>
    </row>
    <row r="8266" spans="1:4" x14ac:dyDescent="0.25">
      <c r="A8266" s="1">
        <v>44330</v>
      </c>
      <c r="B8266" t="s">
        <v>1444</v>
      </c>
      <c r="C8266" t="s">
        <v>66</v>
      </c>
      <c r="D8266" s="2">
        <v>13048.65</v>
      </c>
    </row>
    <row r="8267" spans="1:4" x14ac:dyDescent="0.25">
      <c r="A8267" s="1">
        <v>44330</v>
      </c>
      <c r="B8267" t="s">
        <v>1444</v>
      </c>
      <c r="C8267" t="s">
        <v>5788</v>
      </c>
      <c r="D8267">
        <v>135</v>
      </c>
    </row>
    <row r="8268" spans="1:4" x14ac:dyDescent="0.25">
      <c r="C8268" t="s">
        <v>5789</v>
      </c>
    </row>
    <row r="8269" spans="1:4" x14ac:dyDescent="0.25">
      <c r="A8269" s="1">
        <v>44330</v>
      </c>
      <c r="B8269" t="s">
        <v>1444</v>
      </c>
      <c r="C8269" t="s">
        <v>5033</v>
      </c>
      <c r="D8269">
        <v>12.95</v>
      </c>
    </row>
    <row r="8270" spans="1:4" x14ac:dyDescent="0.25">
      <c r="A8270" s="1">
        <v>44340</v>
      </c>
      <c r="B8270" t="s">
        <v>218</v>
      </c>
      <c r="C8270" t="s">
        <v>325</v>
      </c>
      <c r="D8270">
        <v>-55.17</v>
      </c>
    </row>
    <row r="8271" spans="1:4" x14ac:dyDescent="0.25">
      <c r="A8271" s="1">
        <v>44355</v>
      </c>
      <c r="B8271" t="s">
        <v>197</v>
      </c>
      <c r="C8271" t="s">
        <v>5790</v>
      </c>
      <c r="D8271">
        <v>7.5</v>
      </c>
    </row>
    <row r="8272" spans="1:4" x14ac:dyDescent="0.25">
      <c r="C8272" t="s">
        <v>5791</v>
      </c>
    </row>
    <row r="8273" spans="1:4" x14ac:dyDescent="0.25">
      <c r="C8273" s="5">
        <v>44743</v>
      </c>
    </row>
    <row r="8274" spans="1:4" x14ac:dyDescent="0.25">
      <c r="A8274" s="1">
        <v>44355</v>
      </c>
      <c r="B8274" t="s">
        <v>5792</v>
      </c>
      <c r="C8274" t="s">
        <v>5793</v>
      </c>
      <c r="D8274">
        <v>456</v>
      </c>
    </row>
    <row r="8275" spans="1:4" x14ac:dyDescent="0.25">
      <c r="A8275" s="1">
        <v>44355</v>
      </c>
      <c r="B8275" t="s">
        <v>5794</v>
      </c>
      <c r="C8275" t="s">
        <v>5795</v>
      </c>
      <c r="D8275">
        <v>480.6</v>
      </c>
    </row>
    <row r="8276" spans="1:4" x14ac:dyDescent="0.25">
      <c r="C8276" t="s">
        <v>5796</v>
      </c>
    </row>
    <row r="8277" spans="1:4" x14ac:dyDescent="0.25">
      <c r="A8277" s="1">
        <v>44355</v>
      </c>
      <c r="B8277" t="s">
        <v>2588</v>
      </c>
      <c r="C8277" t="s">
        <v>5797</v>
      </c>
      <c r="D8277">
        <v>75.709999999999994</v>
      </c>
    </row>
    <row r="8278" spans="1:4" x14ac:dyDescent="0.25">
      <c r="C8278" t="s">
        <v>5042</v>
      </c>
    </row>
    <row r="8279" spans="1:4" x14ac:dyDescent="0.25">
      <c r="A8279" s="1">
        <v>44355</v>
      </c>
      <c r="B8279" t="s">
        <v>223</v>
      </c>
      <c r="C8279" t="s">
        <v>47</v>
      </c>
      <c r="D8279">
        <v>200</v>
      </c>
    </row>
    <row r="8280" spans="1:4" x14ac:dyDescent="0.25">
      <c r="A8280" s="1">
        <v>44355</v>
      </c>
      <c r="B8280" t="s">
        <v>223</v>
      </c>
      <c r="C8280" t="s">
        <v>5798</v>
      </c>
      <c r="D8280">
        <v>100</v>
      </c>
    </row>
    <row r="8281" spans="1:4" x14ac:dyDescent="0.25">
      <c r="C8281" t="s">
        <v>482</v>
      </c>
    </row>
    <row r="8282" spans="1:4" x14ac:dyDescent="0.25">
      <c r="A8282" s="1">
        <v>44355</v>
      </c>
      <c r="B8282" t="s">
        <v>223</v>
      </c>
      <c r="C8282" t="s">
        <v>5799</v>
      </c>
      <c r="D8282">
        <v>100</v>
      </c>
    </row>
    <row r="8283" spans="1:4" x14ac:dyDescent="0.25">
      <c r="A8283" s="1">
        <v>44355</v>
      </c>
      <c r="B8283" t="s">
        <v>223</v>
      </c>
      <c r="C8283" t="s">
        <v>320</v>
      </c>
      <c r="D8283">
        <v>100</v>
      </c>
    </row>
    <row r="8284" spans="1:4" x14ac:dyDescent="0.25">
      <c r="C8284" t="s">
        <v>1022</v>
      </c>
    </row>
    <row r="8285" spans="1:4" x14ac:dyDescent="0.25">
      <c r="A8285" s="1">
        <v>44355</v>
      </c>
      <c r="B8285" t="s">
        <v>223</v>
      </c>
      <c r="C8285" t="s">
        <v>5800</v>
      </c>
      <c r="D8285">
        <v>250</v>
      </c>
    </row>
    <row r="8286" spans="1:4" x14ac:dyDescent="0.25">
      <c r="A8286" s="1">
        <v>44355</v>
      </c>
      <c r="B8286" t="s">
        <v>2087</v>
      </c>
      <c r="C8286" t="s">
        <v>5801</v>
      </c>
      <c r="D8286">
        <v>14.53</v>
      </c>
    </row>
    <row r="8287" spans="1:4" x14ac:dyDescent="0.25">
      <c r="A8287" s="1">
        <v>44355</v>
      </c>
      <c r="B8287" t="s">
        <v>3566</v>
      </c>
      <c r="C8287" t="s">
        <v>5802</v>
      </c>
      <c r="D8287">
        <v>109.42</v>
      </c>
    </row>
    <row r="8288" spans="1:4" x14ac:dyDescent="0.25">
      <c r="C8288" t="s">
        <v>5803</v>
      </c>
    </row>
    <row r="8289" spans="1:4" x14ac:dyDescent="0.25">
      <c r="A8289" s="1">
        <v>44355</v>
      </c>
      <c r="B8289" t="s">
        <v>5804</v>
      </c>
      <c r="C8289" t="s">
        <v>5805</v>
      </c>
      <c r="D8289">
        <v>195.5</v>
      </c>
    </row>
    <row r="8290" spans="1:4" x14ac:dyDescent="0.25">
      <c r="C8290" t="s">
        <v>5806</v>
      </c>
    </row>
    <row r="8291" spans="1:4" x14ac:dyDescent="0.25">
      <c r="A8291" s="1">
        <v>44355</v>
      </c>
      <c r="B8291" t="s">
        <v>2603</v>
      </c>
      <c r="C8291" t="s">
        <v>3571</v>
      </c>
      <c r="D8291">
        <v>137.47</v>
      </c>
    </row>
    <row r="8292" spans="1:4" x14ac:dyDescent="0.25">
      <c r="A8292" s="1">
        <v>44355</v>
      </c>
      <c r="B8292" t="s">
        <v>4020</v>
      </c>
      <c r="C8292" t="s">
        <v>5807</v>
      </c>
      <c r="D8292">
        <v>175.79</v>
      </c>
    </row>
    <row r="8293" spans="1:4" x14ac:dyDescent="0.25">
      <c r="C8293" t="s">
        <v>5808</v>
      </c>
    </row>
    <row r="8294" spans="1:4" x14ac:dyDescent="0.25">
      <c r="A8294" s="1">
        <v>44355</v>
      </c>
      <c r="B8294" t="s">
        <v>3255</v>
      </c>
      <c r="C8294" t="s">
        <v>280</v>
      </c>
      <c r="D8294">
        <v>78.28</v>
      </c>
    </row>
    <row r="8295" spans="1:4" x14ac:dyDescent="0.25">
      <c r="A8295" s="1">
        <v>44355</v>
      </c>
      <c r="B8295" t="s">
        <v>67</v>
      </c>
      <c r="C8295" t="s">
        <v>68</v>
      </c>
      <c r="D8295">
        <v>95.76</v>
      </c>
    </row>
    <row r="8296" spans="1:4" x14ac:dyDescent="0.25">
      <c r="A8296" s="1">
        <v>44355</v>
      </c>
      <c r="B8296" t="s">
        <v>4621</v>
      </c>
      <c r="C8296" t="s">
        <v>87</v>
      </c>
      <c r="D8296">
        <v>107.82</v>
      </c>
    </row>
    <row r="8297" spans="1:4" x14ac:dyDescent="0.25">
      <c r="A8297" s="1">
        <v>44355</v>
      </c>
      <c r="B8297" t="s">
        <v>1046</v>
      </c>
      <c r="C8297" t="s">
        <v>5809</v>
      </c>
      <c r="D8297">
        <v>100</v>
      </c>
    </row>
    <row r="8298" spans="1:4" x14ac:dyDescent="0.25">
      <c r="C8298" t="s">
        <v>5810</v>
      </c>
    </row>
    <row r="8299" spans="1:4" x14ac:dyDescent="0.25">
      <c r="A8299" s="1">
        <v>44355</v>
      </c>
      <c r="B8299" t="s">
        <v>1066</v>
      </c>
      <c r="C8299" t="s">
        <v>5811</v>
      </c>
      <c r="D8299">
        <v>60</v>
      </c>
    </row>
    <row r="8300" spans="1:4" x14ac:dyDescent="0.25">
      <c r="C8300" t="s">
        <v>5812</v>
      </c>
    </row>
    <row r="8301" spans="1:4" x14ac:dyDescent="0.25">
      <c r="A8301" s="1">
        <v>44355</v>
      </c>
      <c r="B8301" t="s">
        <v>316</v>
      </c>
      <c r="C8301" t="s">
        <v>2756</v>
      </c>
      <c r="D8301">
        <v>67.72</v>
      </c>
    </row>
    <row r="8302" spans="1:4" x14ac:dyDescent="0.25">
      <c r="C8302" t="s">
        <v>5813</v>
      </c>
    </row>
    <row r="8303" spans="1:4" x14ac:dyDescent="0.25">
      <c r="A8303" s="1">
        <v>44355</v>
      </c>
      <c r="B8303" t="s">
        <v>316</v>
      </c>
      <c r="C8303" t="s">
        <v>5814</v>
      </c>
      <c r="D8303">
        <v>177.43</v>
      </c>
    </row>
    <row r="8304" spans="1:4" x14ac:dyDescent="0.25">
      <c r="C8304" t="s">
        <v>5815</v>
      </c>
    </row>
    <row r="8305" spans="1:4" x14ac:dyDescent="0.25">
      <c r="A8305" s="1">
        <v>44355</v>
      </c>
      <c r="B8305" t="s">
        <v>316</v>
      </c>
      <c r="C8305" t="s">
        <v>4925</v>
      </c>
      <c r="D8305">
        <v>72.02</v>
      </c>
    </row>
    <row r="8306" spans="1:4" x14ac:dyDescent="0.25">
      <c r="C8306" t="s">
        <v>5816</v>
      </c>
    </row>
    <row r="8307" spans="1:4" x14ac:dyDescent="0.25">
      <c r="C8307">
        <v>454379784688</v>
      </c>
    </row>
    <row r="8308" spans="1:4" x14ac:dyDescent="0.25">
      <c r="A8308" s="1">
        <v>44355</v>
      </c>
      <c r="B8308" t="s">
        <v>316</v>
      </c>
      <c r="C8308" t="s">
        <v>5817</v>
      </c>
      <c r="D8308">
        <v>100.13</v>
      </c>
    </row>
    <row r="8309" spans="1:4" x14ac:dyDescent="0.25">
      <c r="C8309">
        <v>864944895799</v>
      </c>
    </row>
    <row r="8310" spans="1:4" x14ac:dyDescent="0.25">
      <c r="A8310" s="1">
        <v>44355</v>
      </c>
      <c r="B8310" t="s">
        <v>316</v>
      </c>
      <c r="C8310" t="s">
        <v>2756</v>
      </c>
      <c r="D8310">
        <v>136.5</v>
      </c>
    </row>
    <row r="8311" spans="1:4" x14ac:dyDescent="0.25">
      <c r="C8311" t="s">
        <v>5818</v>
      </c>
    </row>
    <row r="8312" spans="1:4" x14ac:dyDescent="0.25">
      <c r="A8312" s="1">
        <v>44355</v>
      </c>
      <c r="B8312" t="s">
        <v>316</v>
      </c>
      <c r="C8312" t="s">
        <v>5819</v>
      </c>
      <c r="D8312">
        <v>292.8</v>
      </c>
    </row>
    <row r="8313" spans="1:4" x14ac:dyDescent="0.25">
      <c r="C8313">
        <v>596367439439</v>
      </c>
    </row>
    <row r="8314" spans="1:4" x14ac:dyDescent="0.25">
      <c r="A8314" s="1">
        <v>44355</v>
      </c>
      <c r="B8314" t="s">
        <v>316</v>
      </c>
      <c r="C8314" t="s">
        <v>5820</v>
      </c>
      <c r="D8314">
        <v>441.63</v>
      </c>
    </row>
    <row r="8315" spans="1:4" x14ac:dyDescent="0.25">
      <c r="C8315" t="s">
        <v>5821</v>
      </c>
    </row>
    <row r="8316" spans="1:4" x14ac:dyDescent="0.25">
      <c r="A8316" s="1">
        <v>44355</v>
      </c>
      <c r="B8316" t="s">
        <v>316</v>
      </c>
      <c r="C8316" t="s">
        <v>5822</v>
      </c>
      <c r="D8316">
        <v>197.83</v>
      </c>
    </row>
    <row r="8317" spans="1:4" x14ac:dyDescent="0.25">
      <c r="C8317" t="s">
        <v>5823</v>
      </c>
    </row>
    <row r="8318" spans="1:4" x14ac:dyDescent="0.25">
      <c r="C8318">
        <v>464465895998</v>
      </c>
    </row>
    <row r="8319" spans="1:4" x14ac:dyDescent="0.25">
      <c r="A8319" s="1">
        <v>44355</v>
      </c>
      <c r="B8319" t="s">
        <v>316</v>
      </c>
      <c r="C8319" t="s">
        <v>320</v>
      </c>
      <c r="D8319">
        <v>273.69</v>
      </c>
    </row>
    <row r="8320" spans="1:4" x14ac:dyDescent="0.25">
      <c r="C8320" t="s">
        <v>5824</v>
      </c>
    </row>
    <row r="8321" spans="1:4" x14ac:dyDescent="0.25">
      <c r="C8321">
        <v>455549336845</v>
      </c>
    </row>
    <row r="8322" spans="1:4" x14ac:dyDescent="0.25">
      <c r="A8322" s="1">
        <v>44355</v>
      </c>
      <c r="B8322" t="s">
        <v>316</v>
      </c>
      <c r="C8322" t="s">
        <v>5825</v>
      </c>
      <c r="D8322">
        <v>434.55</v>
      </c>
    </row>
    <row r="8323" spans="1:4" x14ac:dyDescent="0.25">
      <c r="C8323" t="s">
        <v>5826</v>
      </c>
    </row>
    <row r="8324" spans="1:4" x14ac:dyDescent="0.25">
      <c r="A8324" s="1">
        <v>44355</v>
      </c>
      <c r="B8324" t="s">
        <v>316</v>
      </c>
      <c r="C8324" t="s">
        <v>5827</v>
      </c>
      <c r="D8324">
        <v>294.18</v>
      </c>
    </row>
    <row r="8325" spans="1:4" x14ac:dyDescent="0.25">
      <c r="C8325">
        <v>895669466343</v>
      </c>
    </row>
    <row r="8326" spans="1:4" x14ac:dyDescent="0.25">
      <c r="A8326" s="1">
        <v>44355</v>
      </c>
      <c r="B8326" t="s">
        <v>316</v>
      </c>
      <c r="C8326" t="s">
        <v>5828</v>
      </c>
      <c r="D8326">
        <v>415.5</v>
      </c>
    </row>
    <row r="8327" spans="1:4" x14ac:dyDescent="0.25">
      <c r="C8327">
        <v>743797596689</v>
      </c>
    </row>
    <row r="8328" spans="1:4" x14ac:dyDescent="0.25">
      <c r="A8328" s="1">
        <v>44355</v>
      </c>
      <c r="B8328" t="s">
        <v>316</v>
      </c>
      <c r="C8328" t="s">
        <v>320</v>
      </c>
      <c r="D8328">
        <v>225.72</v>
      </c>
    </row>
    <row r="8329" spans="1:4" x14ac:dyDescent="0.25">
      <c r="C8329" t="e">
        <f>- KPSF GRANT LOPEZ</f>
        <v>#NAME?</v>
      </c>
    </row>
    <row r="8330" spans="1:4" x14ac:dyDescent="0.25">
      <c r="C8330" t="s">
        <v>5829</v>
      </c>
    </row>
    <row r="8331" spans="1:4" x14ac:dyDescent="0.25">
      <c r="A8331" s="1">
        <v>44355</v>
      </c>
      <c r="B8331" t="s">
        <v>316</v>
      </c>
      <c r="C8331" t="s">
        <v>5830</v>
      </c>
      <c r="D8331">
        <v>347.07</v>
      </c>
    </row>
    <row r="8332" spans="1:4" x14ac:dyDescent="0.25">
      <c r="C8332" t="s">
        <v>5831</v>
      </c>
    </row>
    <row r="8333" spans="1:4" x14ac:dyDescent="0.25">
      <c r="A8333" s="1">
        <v>44355</v>
      </c>
      <c r="B8333" t="s">
        <v>316</v>
      </c>
      <c r="C8333" t="s">
        <v>5832</v>
      </c>
      <c r="D8333">
        <v>469.33</v>
      </c>
    </row>
    <row r="8334" spans="1:4" x14ac:dyDescent="0.25">
      <c r="C8334" t="s">
        <v>5833</v>
      </c>
    </row>
    <row r="8335" spans="1:4" x14ac:dyDescent="0.25">
      <c r="A8335" s="1">
        <v>44355</v>
      </c>
      <c r="B8335" t="s">
        <v>316</v>
      </c>
      <c r="C8335" t="s">
        <v>5834</v>
      </c>
      <c r="D8335">
        <v>348.33</v>
      </c>
    </row>
    <row r="8336" spans="1:4" x14ac:dyDescent="0.25">
      <c r="C8336" t="s">
        <v>5835</v>
      </c>
    </row>
    <row r="8337" spans="1:4" x14ac:dyDescent="0.25">
      <c r="A8337" s="1">
        <v>44355</v>
      </c>
      <c r="B8337" t="s">
        <v>316</v>
      </c>
      <c r="C8337" t="s">
        <v>5836</v>
      </c>
      <c r="D8337">
        <v>198.16</v>
      </c>
    </row>
    <row r="8338" spans="1:4" x14ac:dyDescent="0.25">
      <c r="A8338" s="1">
        <v>44355</v>
      </c>
      <c r="B8338" t="s">
        <v>316</v>
      </c>
      <c r="C8338" t="s">
        <v>5837</v>
      </c>
      <c r="D8338">
        <v>401.54</v>
      </c>
    </row>
    <row r="8339" spans="1:4" x14ac:dyDescent="0.25">
      <c r="C8339" t="s">
        <v>5838</v>
      </c>
    </row>
    <row r="8340" spans="1:4" x14ac:dyDescent="0.25">
      <c r="A8340" s="1">
        <v>44355</v>
      </c>
      <c r="B8340" t="s">
        <v>316</v>
      </c>
      <c r="C8340" t="s">
        <v>5839</v>
      </c>
      <c r="D8340">
        <v>49.72</v>
      </c>
    </row>
    <row r="8341" spans="1:4" x14ac:dyDescent="0.25">
      <c r="A8341" s="1">
        <v>44355</v>
      </c>
      <c r="B8341" t="s">
        <v>316</v>
      </c>
      <c r="C8341" t="s">
        <v>5840</v>
      </c>
      <c r="D8341">
        <v>33.9</v>
      </c>
    </row>
    <row r="8342" spans="1:4" x14ac:dyDescent="0.25">
      <c r="A8342" s="1">
        <v>44355</v>
      </c>
      <c r="B8342" t="s">
        <v>316</v>
      </c>
      <c r="C8342" t="s">
        <v>5841</v>
      </c>
      <c r="D8342" s="2">
        <v>1288.19</v>
      </c>
    </row>
    <row r="8343" spans="1:4" x14ac:dyDescent="0.25">
      <c r="A8343" s="1">
        <v>44355</v>
      </c>
      <c r="B8343" t="s">
        <v>316</v>
      </c>
      <c r="C8343" t="s">
        <v>5532</v>
      </c>
      <c r="D8343" s="2">
        <v>2199.8000000000002</v>
      </c>
    </row>
    <row r="8344" spans="1:4" x14ac:dyDescent="0.25">
      <c r="A8344" s="1">
        <v>44355</v>
      </c>
      <c r="B8344" t="s">
        <v>316</v>
      </c>
      <c r="C8344" t="s">
        <v>185</v>
      </c>
      <c r="D8344">
        <v>7.18</v>
      </c>
    </row>
    <row r="8345" spans="1:4" x14ac:dyDescent="0.25">
      <c r="A8345" s="1">
        <v>44355</v>
      </c>
      <c r="B8345" t="s">
        <v>316</v>
      </c>
      <c r="C8345" t="s">
        <v>5842</v>
      </c>
      <c r="D8345">
        <v>159.19999999999999</v>
      </c>
    </row>
    <row r="8346" spans="1:4" x14ac:dyDescent="0.25">
      <c r="A8346" s="1">
        <v>44355</v>
      </c>
      <c r="B8346" t="s">
        <v>316</v>
      </c>
      <c r="C8346" t="s">
        <v>2844</v>
      </c>
      <c r="D8346">
        <v>111.22</v>
      </c>
    </row>
    <row r="8347" spans="1:4" x14ac:dyDescent="0.25">
      <c r="A8347" s="1">
        <v>44355</v>
      </c>
      <c r="B8347" t="s">
        <v>316</v>
      </c>
      <c r="C8347" t="s">
        <v>5843</v>
      </c>
      <c r="D8347">
        <v>211.67</v>
      </c>
    </row>
    <row r="8348" spans="1:4" x14ac:dyDescent="0.25">
      <c r="A8348" s="1">
        <v>44355</v>
      </c>
      <c r="B8348" t="s">
        <v>316</v>
      </c>
      <c r="C8348" t="s">
        <v>5844</v>
      </c>
      <c r="D8348">
        <v>185.2</v>
      </c>
    </row>
    <row r="8349" spans="1:4" x14ac:dyDescent="0.25">
      <c r="A8349" s="1">
        <v>44355</v>
      </c>
      <c r="B8349" t="s">
        <v>316</v>
      </c>
      <c r="C8349" t="s">
        <v>5845</v>
      </c>
      <c r="D8349">
        <v>154.99</v>
      </c>
    </row>
    <row r="8350" spans="1:4" x14ac:dyDescent="0.25">
      <c r="C8350" t="s">
        <v>5846</v>
      </c>
    </row>
    <row r="8351" spans="1:4" x14ac:dyDescent="0.25">
      <c r="C8351" t="s">
        <v>5847</v>
      </c>
    </row>
    <row r="8352" spans="1:4" x14ac:dyDescent="0.25">
      <c r="A8352" s="1">
        <v>44355</v>
      </c>
      <c r="B8352" t="s">
        <v>316</v>
      </c>
      <c r="C8352" t="s">
        <v>5848</v>
      </c>
      <c r="D8352">
        <v>77.3</v>
      </c>
    </row>
    <row r="8353" spans="1:4" x14ac:dyDescent="0.25">
      <c r="C8353" t="s">
        <v>5849</v>
      </c>
    </row>
    <row r="8354" spans="1:4" x14ac:dyDescent="0.25">
      <c r="C8354" t="s">
        <v>5850</v>
      </c>
    </row>
    <row r="8355" spans="1:4" x14ac:dyDescent="0.25">
      <c r="A8355" s="1">
        <v>44355</v>
      </c>
      <c r="B8355" t="s">
        <v>316</v>
      </c>
      <c r="C8355" t="s">
        <v>5851</v>
      </c>
      <c r="D8355" s="2">
        <v>1507.88</v>
      </c>
    </row>
    <row r="8356" spans="1:4" x14ac:dyDescent="0.25">
      <c r="C8356" t="s">
        <v>5852</v>
      </c>
    </row>
    <row r="8357" spans="1:4" x14ac:dyDescent="0.25">
      <c r="C8357" t="s">
        <v>5853</v>
      </c>
    </row>
    <row r="8358" spans="1:4" x14ac:dyDescent="0.25">
      <c r="A8358" s="1">
        <v>44355</v>
      </c>
      <c r="B8358" t="s">
        <v>316</v>
      </c>
      <c r="C8358" t="s">
        <v>2401</v>
      </c>
      <c r="D8358">
        <v>122.41</v>
      </c>
    </row>
    <row r="8359" spans="1:4" x14ac:dyDescent="0.25">
      <c r="A8359" s="1">
        <v>44355</v>
      </c>
      <c r="B8359" t="s">
        <v>316</v>
      </c>
      <c r="C8359" t="s">
        <v>2639</v>
      </c>
      <c r="D8359">
        <v>99.96</v>
      </c>
    </row>
    <row r="8360" spans="1:4" x14ac:dyDescent="0.25">
      <c r="A8360" s="1">
        <v>44355</v>
      </c>
      <c r="B8360" t="s">
        <v>316</v>
      </c>
      <c r="C8360" t="s">
        <v>5854</v>
      </c>
      <c r="D8360">
        <v>51.36</v>
      </c>
    </row>
    <row r="8361" spans="1:4" x14ac:dyDescent="0.25">
      <c r="C8361" t="s">
        <v>5855</v>
      </c>
    </row>
    <row r="8362" spans="1:4" x14ac:dyDescent="0.25">
      <c r="A8362" s="1">
        <v>44355</v>
      </c>
      <c r="B8362" t="s">
        <v>316</v>
      </c>
      <c r="C8362" t="s">
        <v>5856</v>
      </c>
      <c r="D8362">
        <v>143.57</v>
      </c>
    </row>
    <row r="8363" spans="1:4" x14ac:dyDescent="0.25">
      <c r="A8363" s="1">
        <v>44355</v>
      </c>
      <c r="B8363" t="s">
        <v>316</v>
      </c>
      <c r="C8363" t="s">
        <v>5857</v>
      </c>
      <c r="D8363">
        <v>58.59</v>
      </c>
    </row>
    <row r="8364" spans="1:4" x14ac:dyDescent="0.25">
      <c r="C8364" t="s">
        <v>2421</v>
      </c>
    </row>
    <row r="8365" spans="1:4" x14ac:dyDescent="0.25">
      <c r="A8365" s="1">
        <v>44355</v>
      </c>
      <c r="B8365" t="s">
        <v>316</v>
      </c>
      <c r="C8365" t="s">
        <v>5858</v>
      </c>
      <c r="D8365">
        <v>45.73</v>
      </c>
    </row>
    <row r="8366" spans="1:4" x14ac:dyDescent="0.25">
      <c r="C8366" t="s">
        <v>5859</v>
      </c>
    </row>
    <row r="8367" spans="1:4" x14ac:dyDescent="0.25">
      <c r="A8367" s="1">
        <v>44355</v>
      </c>
      <c r="B8367" t="s">
        <v>316</v>
      </c>
      <c r="C8367" t="s">
        <v>47</v>
      </c>
      <c r="D8367">
        <v>93.94</v>
      </c>
    </row>
    <row r="8368" spans="1:4" x14ac:dyDescent="0.25">
      <c r="A8368" s="1">
        <v>44355</v>
      </c>
      <c r="B8368" t="s">
        <v>316</v>
      </c>
      <c r="C8368" t="s">
        <v>5860</v>
      </c>
      <c r="D8368">
        <v>185.16</v>
      </c>
    </row>
    <row r="8369" spans="1:4" x14ac:dyDescent="0.25">
      <c r="C8369" t="s">
        <v>5861</v>
      </c>
    </row>
    <row r="8370" spans="1:4" x14ac:dyDescent="0.25">
      <c r="A8370" s="1">
        <v>44355</v>
      </c>
      <c r="B8370" t="s">
        <v>316</v>
      </c>
      <c r="C8370" t="s">
        <v>2310</v>
      </c>
      <c r="D8370">
        <v>125.72</v>
      </c>
    </row>
    <row r="8371" spans="1:4" x14ac:dyDescent="0.25">
      <c r="A8371" s="1">
        <v>44355</v>
      </c>
      <c r="B8371" t="s">
        <v>316</v>
      </c>
      <c r="C8371" t="s">
        <v>5862</v>
      </c>
      <c r="D8371">
        <v>60.74</v>
      </c>
    </row>
    <row r="8372" spans="1:4" x14ac:dyDescent="0.25">
      <c r="C8372" t="s">
        <v>5863</v>
      </c>
    </row>
    <row r="8373" spans="1:4" x14ac:dyDescent="0.25">
      <c r="A8373" s="1">
        <v>44355</v>
      </c>
      <c r="B8373" t="s">
        <v>316</v>
      </c>
      <c r="C8373" t="s">
        <v>3881</v>
      </c>
      <c r="D8373">
        <v>112.83</v>
      </c>
    </row>
    <row r="8374" spans="1:4" x14ac:dyDescent="0.25">
      <c r="A8374" s="1">
        <v>44355</v>
      </c>
      <c r="B8374" t="s">
        <v>316</v>
      </c>
      <c r="C8374" t="s">
        <v>5864</v>
      </c>
      <c r="D8374">
        <v>159.80000000000001</v>
      </c>
    </row>
    <row r="8375" spans="1:4" x14ac:dyDescent="0.25">
      <c r="C8375" t="s">
        <v>5865</v>
      </c>
    </row>
    <row r="8376" spans="1:4" x14ac:dyDescent="0.25">
      <c r="A8376" s="1">
        <v>44357</v>
      </c>
      <c r="B8376" t="s">
        <v>585</v>
      </c>
      <c r="C8376" t="s">
        <v>5866</v>
      </c>
      <c r="D8376">
        <v>120</v>
      </c>
    </row>
    <row r="8377" spans="1:4" x14ac:dyDescent="0.25">
      <c r="A8377" s="1">
        <v>44357</v>
      </c>
      <c r="B8377" t="s">
        <v>5867</v>
      </c>
      <c r="C8377" t="s">
        <v>5868</v>
      </c>
      <c r="D8377">
        <v>500</v>
      </c>
    </row>
    <row r="8378" spans="1:4" x14ac:dyDescent="0.25">
      <c r="A8378" s="1">
        <v>44357</v>
      </c>
      <c r="B8378" t="s">
        <v>5869</v>
      </c>
      <c r="C8378" t="s">
        <v>5870</v>
      </c>
      <c r="D8378">
        <v>194.34</v>
      </c>
    </row>
    <row r="8379" spans="1:4" x14ac:dyDescent="0.25">
      <c r="A8379" s="1">
        <v>44357</v>
      </c>
      <c r="B8379" t="s">
        <v>117</v>
      </c>
      <c r="C8379" t="s">
        <v>5064</v>
      </c>
      <c r="D8379">
        <v>117.56</v>
      </c>
    </row>
    <row r="8380" spans="1:4" x14ac:dyDescent="0.25">
      <c r="A8380" s="1">
        <v>44357</v>
      </c>
      <c r="B8380" t="s">
        <v>117</v>
      </c>
      <c r="C8380" t="s">
        <v>5064</v>
      </c>
      <c r="D8380">
        <v>170</v>
      </c>
    </row>
    <row r="8381" spans="1:4" x14ac:dyDescent="0.25">
      <c r="A8381" s="1">
        <v>44357</v>
      </c>
      <c r="B8381" t="s">
        <v>117</v>
      </c>
      <c r="C8381" t="s">
        <v>5871</v>
      </c>
      <c r="D8381" s="2">
        <v>5200</v>
      </c>
    </row>
    <row r="8382" spans="1:4" x14ac:dyDescent="0.25">
      <c r="A8382" s="1">
        <v>44357</v>
      </c>
      <c r="B8382" t="s">
        <v>528</v>
      </c>
      <c r="C8382" t="s">
        <v>5872</v>
      </c>
      <c r="D8382" s="2">
        <v>2819</v>
      </c>
    </row>
    <row r="8383" spans="1:4" x14ac:dyDescent="0.25">
      <c r="A8383" s="1">
        <v>44357</v>
      </c>
      <c r="B8383" t="s">
        <v>3966</v>
      </c>
      <c r="C8383" t="s">
        <v>5873</v>
      </c>
      <c r="D8383" s="2">
        <v>2019.8</v>
      </c>
    </row>
    <row r="8384" spans="1:4" x14ac:dyDescent="0.25">
      <c r="C8384" t="s">
        <v>5874</v>
      </c>
    </row>
    <row r="8385" spans="1:4" x14ac:dyDescent="0.25">
      <c r="C8385" t="s">
        <v>5875</v>
      </c>
    </row>
    <row r="8386" spans="1:4" x14ac:dyDescent="0.25">
      <c r="A8386" s="1">
        <v>44357</v>
      </c>
      <c r="B8386" t="s">
        <v>3966</v>
      </c>
      <c r="C8386" t="s">
        <v>5873</v>
      </c>
      <c r="D8386" s="2">
        <v>1511.35</v>
      </c>
    </row>
    <row r="8387" spans="1:4" x14ac:dyDescent="0.25">
      <c r="C8387" t="s">
        <v>5876</v>
      </c>
    </row>
    <row r="8388" spans="1:4" x14ac:dyDescent="0.25">
      <c r="C8388" t="s">
        <v>5877</v>
      </c>
    </row>
    <row r="8389" spans="1:4" x14ac:dyDescent="0.25">
      <c r="A8389" s="1">
        <v>44357</v>
      </c>
      <c r="B8389" t="s">
        <v>119</v>
      </c>
      <c r="C8389" t="s">
        <v>5878</v>
      </c>
      <c r="D8389">
        <v>76.989999999999995</v>
      </c>
    </row>
    <row r="8390" spans="1:4" x14ac:dyDescent="0.25">
      <c r="C8390" t="s">
        <v>5879</v>
      </c>
    </row>
    <row r="8391" spans="1:4" x14ac:dyDescent="0.25">
      <c r="A8391" s="1">
        <v>44357</v>
      </c>
      <c r="B8391" t="s">
        <v>119</v>
      </c>
      <c r="C8391" t="s">
        <v>1878</v>
      </c>
      <c r="D8391">
        <v>271.48</v>
      </c>
    </row>
    <row r="8392" spans="1:4" x14ac:dyDescent="0.25">
      <c r="A8392" s="1">
        <v>44357</v>
      </c>
      <c r="B8392" t="s">
        <v>5880</v>
      </c>
      <c r="C8392" t="s">
        <v>5881</v>
      </c>
      <c r="D8392">
        <v>225.5</v>
      </c>
    </row>
    <row r="8393" spans="1:4" x14ac:dyDescent="0.25">
      <c r="A8393" s="1">
        <v>44357</v>
      </c>
      <c r="B8393" t="s">
        <v>121</v>
      </c>
      <c r="C8393" t="s">
        <v>5882</v>
      </c>
      <c r="D8393">
        <v>7</v>
      </c>
    </row>
    <row r="8394" spans="1:4" x14ac:dyDescent="0.25">
      <c r="A8394" s="1">
        <v>44357</v>
      </c>
      <c r="B8394" t="s">
        <v>529</v>
      </c>
      <c r="C8394" t="s">
        <v>5883</v>
      </c>
      <c r="D8394" s="2">
        <v>2310</v>
      </c>
    </row>
    <row r="8395" spans="1:4" x14ac:dyDescent="0.25">
      <c r="C8395" t="s">
        <v>534</v>
      </c>
    </row>
    <row r="8396" spans="1:4" x14ac:dyDescent="0.25">
      <c r="A8396" s="1">
        <v>44357</v>
      </c>
      <c r="B8396" t="s">
        <v>190</v>
      </c>
      <c r="C8396" t="s">
        <v>5884</v>
      </c>
      <c r="D8396" s="2">
        <v>3333.33</v>
      </c>
    </row>
    <row r="8397" spans="1:4" x14ac:dyDescent="0.25">
      <c r="A8397" s="1">
        <v>44357</v>
      </c>
      <c r="B8397" t="s">
        <v>1114</v>
      </c>
      <c r="C8397" t="s">
        <v>1115</v>
      </c>
      <c r="D8397">
        <v>700</v>
      </c>
    </row>
    <row r="8398" spans="1:4" x14ac:dyDescent="0.25">
      <c r="A8398" s="1">
        <v>44357</v>
      </c>
      <c r="B8398" t="s">
        <v>3648</v>
      </c>
      <c r="C8398" t="s">
        <v>47</v>
      </c>
      <c r="D8398" s="2">
        <v>1358.01</v>
      </c>
    </row>
    <row r="8399" spans="1:4" x14ac:dyDescent="0.25">
      <c r="A8399" s="1">
        <v>44357</v>
      </c>
      <c r="B8399" t="s">
        <v>5885</v>
      </c>
      <c r="C8399" t="s">
        <v>5868</v>
      </c>
      <c r="D8399" s="2">
        <v>1000</v>
      </c>
    </row>
    <row r="8400" spans="1:4" x14ac:dyDescent="0.25">
      <c r="A8400" s="1">
        <v>44357</v>
      </c>
      <c r="B8400" t="s">
        <v>124</v>
      </c>
      <c r="C8400" t="s">
        <v>1008</v>
      </c>
      <c r="D8400" s="2">
        <v>1688.23</v>
      </c>
    </row>
    <row r="8401" spans="1:4" x14ac:dyDescent="0.25">
      <c r="A8401" s="1">
        <v>44357</v>
      </c>
      <c r="B8401" t="s">
        <v>5886</v>
      </c>
      <c r="C8401" t="s">
        <v>5887</v>
      </c>
      <c r="D8401">
        <v>180</v>
      </c>
    </row>
    <row r="8402" spans="1:4" x14ac:dyDescent="0.25">
      <c r="C8402" t="s">
        <v>5888</v>
      </c>
    </row>
    <row r="8403" spans="1:4" x14ac:dyDescent="0.25">
      <c r="A8403" s="1">
        <v>44357</v>
      </c>
      <c r="B8403" t="s">
        <v>125</v>
      </c>
      <c r="C8403" t="s">
        <v>5889</v>
      </c>
      <c r="D8403" s="2">
        <v>1489.91</v>
      </c>
    </row>
    <row r="8404" spans="1:4" x14ac:dyDescent="0.25">
      <c r="C8404" t="s">
        <v>929</v>
      </c>
    </row>
    <row r="8405" spans="1:4" x14ac:dyDescent="0.25">
      <c r="C8405" t="s">
        <v>930</v>
      </c>
    </row>
    <row r="8406" spans="1:4" x14ac:dyDescent="0.25">
      <c r="C8406" t="s">
        <v>931</v>
      </c>
    </row>
    <row r="8407" spans="1:4" x14ac:dyDescent="0.25">
      <c r="A8407" s="1">
        <v>44357</v>
      </c>
      <c r="B8407" t="s">
        <v>26</v>
      </c>
      <c r="C8407" t="s">
        <v>5890</v>
      </c>
      <c r="D8407">
        <v>253.5</v>
      </c>
    </row>
    <row r="8408" spans="1:4" x14ac:dyDescent="0.25">
      <c r="A8408" s="1">
        <v>44357</v>
      </c>
      <c r="B8408" t="s">
        <v>5891</v>
      </c>
      <c r="C8408" t="s">
        <v>5892</v>
      </c>
      <c r="D8408">
        <v>434.45</v>
      </c>
    </row>
    <row r="8409" spans="1:4" x14ac:dyDescent="0.25">
      <c r="C8409" t="s">
        <v>5893</v>
      </c>
    </row>
    <row r="8410" spans="1:4" x14ac:dyDescent="0.25">
      <c r="C8410" t="s">
        <v>5894</v>
      </c>
    </row>
    <row r="8411" spans="1:4" x14ac:dyDescent="0.25">
      <c r="A8411" s="1">
        <v>44357</v>
      </c>
      <c r="B8411" t="s">
        <v>31</v>
      </c>
      <c r="C8411" t="s">
        <v>5895</v>
      </c>
      <c r="D8411" s="2">
        <v>1607</v>
      </c>
    </row>
    <row r="8412" spans="1:4" x14ac:dyDescent="0.25">
      <c r="C8412" t="s">
        <v>5896</v>
      </c>
    </row>
    <row r="8413" spans="1:4" x14ac:dyDescent="0.25">
      <c r="C8413" t="s">
        <v>5897</v>
      </c>
    </row>
    <row r="8414" spans="1:4" x14ac:dyDescent="0.25">
      <c r="A8414" s="1">
        <v>44357</v>
      </c>
      <c r="B8414" t="s">
        <v>31</v>
      </c>
      <c r="C8414" t="s">
        <v>5895</v>
      </c>
      <c r="D8414">
        <v>176.95</v>
      </c>
    </row>
    <row r="8415" spans="1:4" x14ac:dyDescent="0.25">
      <c r="C8415" t="s">
        <v>5896</v>
      </c>
    </row>
    <row r="8416" spans="1:4" x14ac:dyDescent="0.25">
      <c r="C8416" t="s">
        <v>5897</v>
      </c>
    </row>
    <row r="8417" spans="1:4" x14ac:dyDescent="0.25">
      <c r="A8417" s="1">
        <v>44357</v>
      </c>
      <c r="B8417" t="s">
        <v>31</v>
      </c>
      <c r="C8417" t="s">
        <v>5898</v>
      </c>
      <c r="D8417" s="2">
        <v>1535.44</v>
      </c>
    </row>
    <row r="8418" spans="1:4" x14ac:dyDescent="0.25">
      <c r="C8418" t="s">
        <v>5899</v>
      </c>
    </row>
    <row r="8419" spans="1:4" x14ac:dyDescent="0.25">
      <c r="C8419" t="s">
        <v>5900</v>
      </c>
    </row>
    <row r="8420" spans="1:4" x14ac:dyDescent="0.25">
      <c r="A8420" s="1">
        <v>44357</v>
      </c>
      <c r="B8420" t="s">
        <v>131</v>
      </c>
      <c r="C8420" t="s">
        <v>47</v>
      </c>
      <c r="D8420">
        <v>791</v>
      </c>
    </row>
    <row r="8421" spans="1:4" x14ac:dyDescent="0.25">
      <c r="A8421" s="1">
        <v>44357</v>
      </c>
      <c r="B8421" t="s">
        <v>33</v>
      </c>
      <c r="C8421" t="s">
        <v>5901</v>
      </c>
      <c r="D8421" s="2">
        <v>1100</v>
      </c>
    </row>
    <row r="8422" spans="1:4" x14ac:dyDescent="0.25">
      <c r="C8422" t="s">
        <v>5902</v>
      </c>
    </row>
    <row r="8423" spans="1:4" x14ac:dyDescent="0.25">
      <c r="A8423" s="1">
        <v>44357</v>
      </c>
      <c r="B8423" t="s">
        <v>33</v>
      </c>
      <c r="C8423" t="s">
        <v>5903</v>
      </c>
      <c r="D8423" s="2">
        <v>3300</v>
      </c>
    </row>
    <row r="8424" spans="1:4" x14ac:dyDescent="0.25">
      <c r="C8424" t="s">
        <v>5904</v>
      </c>
    </row>
    <row r="8425" spans="1:4" x14ac:dyDescent="0.25">
      <c r="C8425" t="s">
        <v>5905</v>
      </c>
    </row>
    <row r="8426" spans="1:4" x14ac:dyDescent="0.25">
      <c r="C8426" t="s">
        <v>5906</v>
      </c>
    </row>
    <row r="8427" spans="1:4" x14ac:dyDescent="0.25">
      <c r="A8427" s="1">
        <v>44357</v>
      </c>
      <c r="B8427" t="s">
        <v>33</v>
      </c>
      <c r="C8427" t="s">
        <v>1551</v>
      </c>
      <c r="D8427">
        <v>55</v>
      </c>
    </row>
    <row r="8428" spans="1:4" x14ac:dyDescent="0.25">
      <c r="C8428" t="s">
        <v>1552</v>
      </c>
    </row>
    <row r="8429" spans="1:4" x14ac:dyDescent="0.25">
      <c r="A8429" s="1">
        <v>44357</v>
      </c>
      <c r="B8429" t="s">
        <v>33</v>
      </c>
      <c r="C8429" t="s">
        <v>5907</v>
      </c>
      <c r="D8429">
        <v>25</v>
      </c>
    </row>
    <row r="8430" spans="1:4" x14ac:dyDescent="0.25">
      <c r="C8430" t="s">
        <v>5908</v>
      </c>
    </row>
    <row r="8431" spans="1:4" x14ac:dyDescent="0.25">
      <c r="A8431" s="1">
        <v>44357</v>
      </c>
      <c r="B8431" t="s">
        <v>380</v>
      </c>
      <c r="C8431" t="s">
        <v>5909</v>
      </c>
      <c r="D8431">
        <v>400</v>
      </c>
    </row>
    <row r="8432" spans="1:4" x14ac:dyDescent="0.25">
      <c r="A8432" s="1">
        <v>44357</v>
      </c>
      <c r="B8432" t="s">
        <v>382</v>
      </c>
      <c r="C8432" t="s">
        <v>5910</v>
      </c>
      <c r="D8432">
        <v>149.94999999999999</v>
      </c>
    </row>
    <row r="8433" spans="1:4" x14ac:dyDescent="0.25">
      <c r="A8433" s="1">
        <v>44357</v>
      </c>
      <c r="B8433" t="s">
        <v>382</v>
      </c>
      <c r="C8433" t="s">
        <v>4755</v>
      </c>
      <c r="D8433">
        <v>131.44999999999999</v>
      </c>
    </row>
    <row r="8434" spans="1:4" x14ac:dyDescent="0.25">
      <c r="A8434" s="1">
        <v>44357</v>
      </c>
      <c r="B8434" t="s">
        <v>2584</v>
      </c>
      <c r="C8434" t="s">
        <v>70</v>
      </c>
      <c r="D8434">
        <v>396.48</v>
      </c>
    </row>
    <row r="8435" spans="1:4" x14ac:dyDescent="0.25">
      <c r="A8435" s="1">
        <v>44357</v>
      </c>
      <c r="B8435" t="s">
        <v>218</v>
      </c>
      <c r="C8435" t="s">
        <v>325</v>
      </c>
      <c r="D8435">
        <v>793.26</v>
      </c>
    </row>
    <row r="8436" spans="1:4" x14ac:dyDescent="0.25">
      <c r="A8436" s="1">
        <v>44357</v>
      </c>
      <c r="B8436" t="s">
        <v>143</v>
      </c>
      <c r="C8436" t="s">
        <v>47</v>
      </c>
      <c r="D8436">
        <v>33.5</v>
      </c>
    </row>
    <row r="8437" spans="1:4" x14ac:dyDescent="0.25">
      <c r="A8437" s="1">
        <v>44357</v>
      </c>
      <c r="B8437" t="s">
        <v>46</v>
      </c>
      <c r="C8437" t="s">
        <v>47</v>
      </c>
      <c r="D8437">
        <v>854.35</v>
      </c>
    </row>
    <row r="8438" spans="1:4" x14ac:dyDescent="0.25">
      <c r="A8438" s="1">
        <v>44357</v>
      </c>
      <c r="B8438" t="s">
        <v>5911</v>
      </c>
      <c r="C8438" t="s">
        <v>3543</v>
      </c>
      <c r="D8438">
        <v>587.5</v>
      </c>
    </row>
    <row r="8439" spans="1:4" x14ac:dyDescent="0.25">
      <c r="A8439" s="1">
        <v>44357</v>
      </c>
      <c r="B8439" t="s">
        <v>4873</v>
      </c>
      <c r="C8439" t="s">
        <v>534</v>
      </c>
      <c r="D8439" s="2">
        <v>1248.75</v>
      </c>
    </row>
    <row r="8440" spans="1:4" x14ac:dyDescent="0.25">
      <c r="C8440" t="s">
        <v>5912</v>
      </c>
    </row>
    <row r="8441" spans="1:4" x14ac:dyDescent="0.25">
      <c r="A8441" s="1">
        <v>44357</v>
      </c>
      <c r="B8441" t="s">
        <v>5913</v>
      </c>
      <c r="C8441" t="s">
        <v>5914</v>
      </c>
      <c r="D8441">
        <v>80</v>
      </c>
    </row>
    <row r="8442" spans="1:4" x14ac:dyDescent="0.25">
      <c r="A8442" s="1">
        <v>44357</v>
      </c>
      <c r="B8442" t="s">
        <v>5915</v>
      </c>
      <c r="C8442" t="s">
        <v>5868</v>
      </c>
      <c r="D8442">
        <v>750</v>
      </c>
    </row>
    <row r="8443" spans="1:4" x14ac:dyDescent="0.25">
      <c r="A8443" s="1">
        <v>44357</v>
      </c>
      <c r="B8443" t="s">
        <v>396</v>
      </c>
      <c r="C8443" t="s">
        <v>2592</v>
      </c>
      <c r="D8443" s="2">
        <v>1686.89</v>
      </c>
    </row>
    <row r="8444" spans="1:4" x14ac:dyDescent="0.25">
      <c r="C8444" t="s">
        <v>5916</v>
      </c>
    </row>
    <row r="8445" spans="1:4" x14ac:dyDescent="0.25">
      <c r="C8445" t="s">
        <v>5917</v>
      </c>
    </row>
    <row r="8446" spans="1:4" x14ac:dyDescent="0.25">
      <c r="A8446" s="1">
        <v>44357</v>
      </c>
      <c r="B8446" t="s">
        <v>145</v>
      </c>
      <c r="C8446" t="s">
        <v>47</v>
      </c>
      <c r="D8446">
        <v>50</v>
      </c>
    </row>
    <row r="8447" spans="1:4" x14ac:dyDescent="0.25">
      <c r="A8447" s="1">
        <v>44357</v>
      </c>
      <c r="B8447" t="s">
        <v>2087</v>
      </c>
      <c r="C8447" t="s">
        <v>5918</v>
      </c>
      <c r="D8447">
        <v>81.599999999999994</v>
      </c>
    </row>
    <row r="8448" spans="1:4" x14ac:dyDescent="0.25">
      <c r="A8448" s="1">
        <v>44357</v>
      </c>
      <c r="B8448" t="s">
        <v>2087</v>
      </c>
      <c r="C8448" t="s">
        <v>5918</v>
      </c>
      <c r="D8448">
        <v>118.79</v>
      </c>
    </row>
    <row r="8449" spans="1:4" x14ac:dyDescent="0.25">
      <c r="A8449" s="1">
        <v>44357</v>
      </c>
      <c r="B8449" t="s">
        <v>146</v>
      </c>
      <c r="C8449" t="s">
        <v>229</v>
      </c>
      <c r="D8449" s="2">
        <v>1100.3800000000001</v>
      </c>
    </row>
    <row r="8450" spans="1:4" x14ac:dyDescent="0.25">
      <c r="C8450" t="s">
        <v>5919</v>
      </c>
    </row>
    <row r="8451" spans="1:4" x14ac:dyDescent="0.25">
      <c r="A8451" s="1">
        <v>44357</v>
      </c>
      <c r="B8451" t="s">
        <v>146</v>
      </c>
      <c r="C8451" t="s">
        <v>5194</v>
      </c>
      <c r="D8451">
        <v>119.28</v>
      </c>
    </row>
    <row r="8452" spans="1:4" x14ac:dyDescent="0.25">
      <c r="C8452" t="s">
        <v>5920</v>
      </c>
    </row>
    <row r="8453" spans="1:4" x14ac:dyDescent="0.25">
      <c r="A8453" s="1">
        <v>44357</v>
      </c>
      <c r="B8453" t="s">
        <v>146</v>
      </c>
      <c r="C8453" t="s">
        <v>4015</v>
      </c>
      <c r="D8453">
        <v>29.74</v>
      </c>
    </row>
    <row r="8454" spans="1:4" x14ac:dyDescent="0.25">
      <c r="C8454" t="s">
        <v>5921</v>
      </c>
    </row>
    <row r="8455" spans="1:4" x14ac:dyDescent="0.25">
      <c r="A8455" s="1">
        <v>44357</v>
      </c>
      <c r="B8455" t="s">
        <v>146</v>
      </c>
      <c r="C8455" t="s">
        <v>232</v>
      </c>
      <c r="D8455">
        <v>230.39</v>
      </c>
    </row>
    <row r="8456" spans="1:4" x14ac:dyDescent="0.25">
      <c r="C8456" t="s">
        <v>5919</v>
      </c>
    </row>
    <row r="8457" spans="1:4" x14ac:dyDescent="0.25">
      <c r="A8457" s="1">
        <v>44357</v>
      </c>
      <c r="B8457" t="s">
        <v>146</v>
      </c>
      <c r="C8457" t="s">
        <v>70</v>
      </c>
      <c r="D8457">
        <v>770.76</v>
      </c>
    </row>
    <row r="8458" spans="1:4" x14ac:dyDescent="0.25">
      <c r="A8458" s="1">
        <v>44357</v>
      </c>
      <c r="B8458" t="s">
        <v>5102</v>
      </c>
      <c r="C8458" t="s">
        <v>5922</v>
      </c>
      <c r="D8458">
        <v>149.1</v>
      </c>
    </row>
    <row r="8459" spans="1:4" x14ac:dyDescent="0.25">
      <c r="A8459" s="1">
        <v>44357</v>
      </c>
      <c r="B8459" t="s">
        <v>3566</v>
      </c>
      <c r="C8459" t="s">
        <v>312</v>
      </c>
      <c r="D8459">
        <v>950</v>
      </c>
    </row>
    <row r="8460" spans="1:4" x14ac:dyDescent="0.25">
      <c r="C8460" t="s">
        <v>5923</v>
      </c>
    </row>
    <row r="8461" spans="1:4" x14ac:dyDescent="0.25">
      <c r="A8461" s="1">
        <v>44357</v>
      </c>
      <c r="B8461" t="s">
        <v>782</v>
      </c>
      <c r="C8461" t="s">
        <v>5924</v>
      </c>
      <c r="D8461">
        <v>28.99</v>
      </c>
    </row>
    <row r="8462" spans="1:4" x14ac:dyDescent="0.25">
      <c r="C8462" t="s">
        <v>5925</v>
      </c>
    </row>
    <row r="8463" spans="1:4" x14ac:dyDescent="0.25">
      <c r="A8463" s="1">
        <v>44357</v>
      </c>
      <c r="B8463" t="s">
        <v>782</v>
      </c>
      <c r="C8463" t="s">
        <v>5363</v>
      </c>
      <c r="D8463" s="2">
        <v>1074.99</v>
      </c>
    </row>
    <row r="8464" spans="1:4" x14ac:dyDescent="0.25">
      <c r="A8464" s="1">
        <v>44357</v>
      </c>
      <c r="B8464" t="s">
        <v>57</v>
      </c>
      <c r="C8464" t="s">
        <v>5926</v>
      </c>
      <c r="D8464">
        <v>974.95</v>
      </c>
    </row>
    <row r="8465" spans="1:4" x14ac:dyDescent="0.25">
      <c r="C8465" t="s">
        <v>5927</v>
      </c>
    </row>
    <row r="8466" spans="1:4" x14ac:dyDescent="0.25">
      <c r="A8466" s="1">
        <v>44357</v>
      </c>
      <c r="B8466" t="s">
        <v>1569</v>
      </c>
      <c r="C8466" t="s">
        <v>5928</v>
      </c>
      <c r="D8466" s="2">
        <v>1332</v>
      </c>
    </row>
    <row r="8467" spans="1:4" x14ac:dyDescent="0.25">
      <c r="A8467" s="1">
        <v>44357</v>
      </c>
      <c r="B8467" t="s">
        <v>1569</v>
      </c>
      <c r="C8467" t="s">
        <v>5929</v>
      </c>
      <c r="D8467">
        <v>869.5</v>
      </c>
    </row>
    <row r="8468" spans="1:4" x14ac:dyDescent="0.25">
      <c r="A8468" s="1">
        <v>44357</v>
      </c>
      <c r="B8468" t="s">
        <v>241</v>
      </c>
      <c r="C8468" t="s">
        <v>5930</v>
      </c>
      <c r="D8468">
        <v>157</v>
      </c>
    </row>
    <row r="8469" spans="1:4" x14ac:dyDescent="0.25">
      <c r="C8469" t="s">
        <v>5931</v>
      </c>
    </row>
    <row r="8470" spans="1:4" x14ac:dyDescent="0.25">
      <c r="A8470" s="1">
        <v>44357</v>
      </c>
      <c r="B8470" t="s">
        <v>241</v>
      </c>
      <c r="C8470" t="s">
        <v>5932</v>
      </c>
      <c r="D8470">
        <v>336.25</v>
      </c>
    </row>
    <row r="8471" spans="1:4" x14ac:dyDescent="0.25">
      <c r="A8471" s="1">
        <v>44357</v>
      </c>
      <c r="B8471" t="s">
        <v>241</v>
      </c>
      <c r="C8471" t="s">
        <v>5933</v>
      </c>
      <c r="D8471">
        <v>88.88</v>
      </c>
    </row>
    <row r="8472" spans="1:4" x14ac:dyDescent="0.25">
      <c r="C8472" t="s">
        <v>5934</v>
      </c>
    </row>
    <row r="8473" spans="1:4" x14ac:dyDescent="0.25">
      <c r="A8473" s="1">
        <v>44357</v>
      </c>
      <c r="B8473" t="s">
        <v>241</v>
      </c>
      <c r="C8473" t="s">
        <v>5935</v>
      </c>
      <c r="D8473">
        <v>86</v>
      </c>
    </row>
    <row r="8474" spans="1:4" x14ac:dyDescent="0.25">
      <c r="A8474" s="1">
        <v>44357</v>
      </c>
      <c r="B8474" t="s">
        <v>288</v>
      </c>
      <c r="C8474" t="s">
        <v>1933</v>
      </c>
      <c r="D8474">
        <v>942.5</v>
      </c>
    </row>
    <row r="8475" spans="1:4" x14ac:dyDescent="0.25">
      <c r="A8475" s="1">
        <v>44357</v>
      </c>
      <c r="B8475" t="s">
        <v>1257</v>
      </c>
      <c r="C8475" t="s">
        <v>1008</v>
      </c>
      <c r="D8475">
        <v>999.29</v>
      </c>
    </row>
    <row r="8476" spans="1:4" x14ac:dyDescent="0.25">
      <c r="A8476" s="1">
        <v>44357</v>
      </c>
      <c r="B8476" t="s">
        <v>1257</v>
      </c>
      <c r="C8476" t="s">
        <v>5936</v>
      </c>
      <c r="D8476" s="2">
        <v>7500</v>
      </c>
    </row>
    <row r="8477" spans="1:4" x14ac:dyDescent="0.25">
      <c r="A8477" s="1">
        <v>44357</v>
      </c>
      <c r="B8477" t="s">
        <v>1623</v>
      </c>
      <c r="C8477" t="s">
        <v>5937</v>
      </c>
      <c r="D8477">
        <v>64.38</v>
      </c>
    </row>
    <row r="8478" spans="1:4" x14ac:dyDescent="0.25">
      <c r="A8478" s="1">
        <v>44357</v>
      </c>
      <c r="B8478" t="s">
        <v>149</v>
      </c>
      <c r="C8478" t="s">
        <v>47</v>
      </c>
      <c r="D8478">
        <v>607.01</v>
      </c>
    </row>
    <row r="8479" spans="1:4" x14ac:dyDescent="0.25">
      <c r="A8479" s="1">
        <v>44357</v>
      </c>
      <c r="B8479" t="s">
        <v>149</v>
      </c>
      <c r="C8479" t="s">
        <v>4641</v>
      </c>
      <c r="D8479">
        <v>164.22</v>
      </c>
    </row>
    <row r="8480" spans="1:4" x14ac:dyDescent="0.25">
      <c r="A8480" s="1">
        <v>44357</v>
      </c>
      <c r="B8480" t="s">
        <v>149</v>
      </c>
      <c r="C8480" t="s">
        <v>1477</v>
      </c>
      <c r="D8480">
        <v>239.23</v>
      </c>
    </row>
    <row r="8481" spans="1:4" x14ac:dyDescent="0.25">
      <c r="A8481" s="1">
        <v>44357</v>
      </c>
      <c r="B8481" t="s">
        <v>5938</v>
      </c>
      <c r="C8481" t="s">
        <v>5868</v>
      </c>
      <c r="D8481">
        <v>500</v>
      </c>
    </row>
    <row r="8482" spans="1:4" x14ac:dyDescent="0.25">
      <c r="A8482" s="1">
        <v>44357</v>
      </c>
      <c r="B8482" t="s">
        <v>246</v>
      </c>
      <c r="C8482" t="s">
        <v>247</v>
      </c>
      <c r="D8482">
        <v>138.5</v>
      </c>
    </row>
    <row r="8483" spans="1:4" x14ac:dyDescent="0.25">
      <c r="A8483" s="1">
        <v>44357</v>
      </c>
      <c r="B8483" t="s">
        <v>246</v>
      </c>
      <c r="C8483" t="s">
        <v>247</v>
      </c>
      <c r="D8483">
        <v>319.98</v>
      </c>
    </row>
    <row r="8484" spans="1:4" x14ac:dyDescent="0.25">
      <c r="A8484" s="1">
        <v>44357</v>
      </c>
      <c r="B8484" t="s">
        <v>5939</v>
      </c>
      <c r="C8484" t="s">
        <v>5868</v>
      </c>
      <c r="D8484">
        <v>500</v>
      </c>
    </row>
    <row r="8485" spans="1:4" x14ac:dyDescent="0.25">
      <c r="A8485" s="1">
        <v>44357</v>
      </c>
      <c r="B8485" t="s">
        <v>65</v>
      </c>
      <c r="C8485" t="s">
        <v>47</v>
      </c>
      <c r="D8485" s="2">
        <v>1458.3</v>
      </c>
    </row>
    <row r="8486" spans="1:4" x14ac:dyDescent="0.25">
      <c r="A8486" s="1">
        <v>44357</v>
      </c>
      <c r="B8486" t="s">
        <v>3113</v>
      </c>
      <c r="C8486" t="s">
        <v>1954</v>
      </c>
      <c r="D8486">
        <v>480</v>
      </c>
    </row>
    <row r="8487" spans="1:4" x14ac:dyDescent="0.25">
      <c r="C8487" t="s">
        <v>5940</v>
      </c>
    </row>
    <row r="8488" spans="1:4" x14ac:dyDescent="0.25">
      <c r="A8488" s="1">
        <v>44357</v>
      </c>
      <c r="B8488" t="s">
        <v>2109</v>
      </c>
      <c r="C8488" t="s">
        <v>5941</v>
      </c>
      <c r="D8488">
        <v>702</v>
      </c>
    </row>
    <row r="8489" spans="1:4" x14ac:dyDescent="0.25">
      <c r="A8489" s="1">
        <v>44357</v>
      </c>
      <c r="B8489" t="s">
        <v>2109</v>
      </c>
      <c r="C8489" t="s">
        <v>5942</v>
      </c>
      <c r="D8489">
        <v>702</v>
      </c>
    </row>
    <row r="8490" spans="1:4" x14ac:dyDescent="0.25">
      <c r="A8490" s="1">
        <v>44357</v>
      </c>
      <c r="B8490" t="s">
        <v>159</v>
      </c>
      <c r="C8490" t="s">
        <v>5943</v>
      </c>
      <c r="D8490">
        <v>126.7</v>
      </c>
    </row>
    <row r="8491" spans="1:4" x14ac:dyDescent="0.25">
      <c r="C8491" t="s">
        <v>5944</v>
      </c>
    </row>
    <row r="8492" spans="1:4" x14ac:dyDescent="0.25">
      <c r="A8492" s="1">
        <v>44357</v>
      </c>
      <c r="B8492" t="s">
        <v>1007</v>
      </c>
      <c r="C8492" t="s">
        <v>1008</v>
      </c>
      <c r="D8492" s="2">
        <v>1743.4</v>
      </c>
    </row>
    <row r="8493" spans="1:4" x14ac:dyDescent="0.25">
      <c r="A8493" s="1">
        <v>44357</v>
      </c>
      <c r="B8493" t="s">
        <v>254</v>
      </c>
      <c r="C8493" t="s">
        <v>219</v>
      </c>
      <c r="D8493">
        <v>84.67</v>
      </c>
    </row>
    <row r="8494" spans="1:4" x14ac:dyDescent="0.25">
      <c r="A8494" s="1">
        <v>44357</v>
      </c>
      <c r="B8494" t="s">
        <v>5945</v>
      </c>
      <c r="C8494" t="s">
        <v>5946</v>
      </c>
      <c r="D8494" s="2">
        <v>2741.6</v>
      </c>
    </row>
    <row r="8495" spans="1:4" x14ac:dyDescent="0.25">
      <c r="A8495" s="1">
        <v>44357</v>
      </c>
      <c r="B8495" t="s">
        <v>5947</v>
      </c>
      <c r="C8495" t="s">
        <v>5868</v>
      </c>
      <c r="D8495">
        <v>500</v>
      </c>
    </row>
    <row r="8496" spans="1:4" x14ac:dyDescent="0.25">
      <c r="A8496" s="1">
        <v>44357</v>
      </c>
      <c r="B8496" t="s">
        <v>5948</v>
      </c>
      <c r="C8496" t="s">
        <v>5868</v>
      </c>
      <c r="D8496" s="2">
        <v>1000</v>
      </c>
    </row>
    <row r="8497" spans="1:4" x14ac:dyDescent="0.25">
      <c r="A8497" s="1">
        <v>44357</v>
      </c>
      <c r="B8497" t="s">
        <v>5949</v>
      </c>
      <c r="C8497" t="s">
        <v>5950</v>
      </c>
      <c r="D8497">
        <v>35.35</v>
      </c>
    </row>
    <row r="8498" spans="1:4" x14ac:dyDescent="0.25">
      <c r="A8498" s="1">
        <v>44357</v>
      </c>
      <c r="B8498" t="s">
        <v>71</v>
      </c>
      <c r="C8498" t="s">
        <v>5344</v>
      </c>
      <c r="D8498">
        <v>26.99</v>
      </c>
    </row>
    <row r="8499" spans="1:4" x14ac:dyDescent="0.25">
      <c r="A8499" s="1">
        <v>44357</v>
      </c>
      <c r="B8499" t="s">
        <v>71</v>
      </c>
      <c r="C8499" t="s">
        <v>5344</v>
      </c>
      <c r="D8499">
        <v>14.95</v>
      </c>
    </row>
    <row r="8500" spans="1:4" x14ac:dyDescent="0.25">
      <c r="A8500" s="1">
        <v>44357</v>
      </c>
      <c r="B8500" t="s">
        <v>5951</v>
      </c>
      <c r="C8500" t="s">
        <v>5868</v>
      </c>
      <c r="D8500">
        <v>500</v>
      </c>
    </row>
    <row r="8501" spans="1:4" x14ac:dyDescent="0.25">
      <c r="A8501" s="1">
        <v>44357</v>
      </c>
      <c r="B8501" t="s">
        <v>281</v>
      </c>
      <c r="C8501" t="s">
        <v>70</v>
      </c>
      <c r="D8501" s="2">
        <v>7642.89</v>
      </c>
    </row>
    <row r="8502" spans="1:4" x14ac:dyDescent="0.25">
      <c r="A8502" s="1">
        <v>44357</v>
      </c>
      <c r="B8502" t="s">
        <v>536</v>
      </c>
      <c r="C8502" t="s">
        <v>5653</v>
      </c>
      <c r="D8502">
        <v>300</v>
      </c>
    </row>
    <row r="8503" spans="1:4" x14ac:dyDescent="0.25">
      <c r="C8503" t="s">
        <v>5952</v>
      </c>
    </row>
    <row r="8504" spans="1:4" x14ac:dyDescent="0.25">
      <c r="A8504" s="1">
        <v>44357</v>
      </c>
      <c r="B8504" t="s">
        <v>536</v>
      </c>
      <c r="C8504" t="s">
        <v>4726</v>
      </c>
      <c r="D8504" s="2">
        <v>2941.5</v>
      </c>
    </row>
    <row r="8505" spans="1:4" x14ac:dyDescent="0.25">
      <c r="C8505" t="s">
        <v>4036</v>
      </c>
    </row>
    <row r="8506" spans="1:4" x14ac:dyDescent="0.25">
      <c r="A8506" s="1">
        <v>44357</v>
      </c>
      <c r="B8506" t="s">
        <v>5953</v>
      </c>
      <c r="C8506" t="s">
        <v>5954</v>
      </c>
      <c r="D8506" s="2">
        <v>6260</v>
      </c>
    </row>
    <row r="8507" spans="1:4" x14ac:dyDescent="0.25">
      <c r="A8507" s="1">
        <v>44357</v>
      </c>
      <c r="B8507" t="s">
        <v>1170</v>
      </c>
      <c r="C8507" t="s">
        <v>5955</v>
      </c>
      <c r="D8507">
        <v>543.75</v>
      </c>
    </row>
    <row r="8508" spans="1:4" x14ac:dyDescent="0.25">
      <c r="A8508" s="1">
        <v>44357</v>
      </c>
      <c r="B8508" t="s">
        <v>1170</v>
      </c>
      <c r="C8508" t="s">
        <v>5956</v>
      </c>
      <c r="D8508" s="2">
        <v>2925</v>
      </c>
    </row>
    <row r="8509" spans="1:4" x14ac:dyDescent="0.25">
      <c r="C8509" t="s">
        <v>4173</v>
      </c>
    </row>
    <row r="8510" spans="1:4" x14ac:dyDescent="0.25">
      <c r="A8510" s="1">
        <v>44357</v>
      </c>
      <c r="B8510" t="s">
        <v>1817</v>
      </c>
      <c r="C8510" t="s">
        <v>1818</v>
      </c>
      <c r="D8510">
        <v>50</v>
      </c>
    </row>
    <row r="8511" spans="1:4" x14ac:dyDescent="0.25">
      <c r="A8511" s="1">
        <v>44357</v>
      </c>
      <c r="B8511" t="s">
        <v>1817</v>
      </c>
      <c r="C8511" t="s">
        <v>5957</v>
      </c>
      <c r="D8511">
        <v>158</v>
      </c>
    </row>
    <row r="8512" spans="1:4" x14ac:dyDescent="0.25">
      <c r="A8512" s="1">
        <v>44357</v>
      </c>
      <c r="B8512" t="s">
        <v>5958</v>
      </c>
      <c r="C8512" t="s">
        <v>5959</v>
      </c>
      <c r="D8512">
        <v>235.2</v>
      </c>
    </row>
    <row r="8513" spans="1:4" x14ac:dyDescent="0.25">
      <c r="A8513" s="1">
        <v>44357</v>
      </c>
      <c r="B8513" t="s">
        <v>805</v>
      </c>
      <c r="C8513" t="s">
        <v>5960</v>
      </c>
      <c r="D8513">
        <v>117</v>
      </c>
    </row>
    <row r="8514" spans="1:4" x14ac:dyDescent="0.25">
      <c r="A8514" s="1">
        <v>44357</v>
      </c>
      <c r="B8514" t="s">
        <v>4858</v>
      </c>
      <c r="C8514" t="s">
        <v>1954</v>
      </c>
      <c r="D8514">
        <v>400</v>
      </c>
    </row>
    <row r="8515" spans="1:4" x14ac:dyDescent="0.25">
      <c r="C8515" t="s">
        <v>5961</v>
      </c>
    </row>
    <row r="8516" spans="1:4" x14ac:dyDescent="0.25">
      <c r="A8516" s="1">
        <v>44357</v>
      </c>
      <c r="B8516" t="s">
        <v>5638</v>
      </c>
      <c r="C8516" t="s">
        <v>5639</v>
      </c>
      <c r="D8516">
        <v>626.53</v>
      </c>
    </row>
    <row r="8517" spans="1:4" x14ac:dyDescent="0.25">
      <c r="C8517" t="s">
        <v>5640</v>
      </c>
    </row>
    <row r="8518" spans="1:4" x14ac:dyDescent="0.25">
      <c r="A8518" s="1">
        <v>44357</v>
      </c>
      <c r="B8518" t="s">
        <v>434</v>
      </c>
      <c r="C8518" t="s">
        <v>5962</v>
      </c>
      <c r="D8518" s="2">
        <v>12214</v>
      </c>
    </row>
    <row r="8519" spans="1:4" x14ac:dyDescent="0.25">
      <c r="A8519" s="1">
        <v>44357</v>
      </c>
      <c r="B8519" t="s">
        <v>5963</v>
      </c>
      <c r="C8519" t="s">
        <v>5868</v>
      </c>
      <c r="D8519">
        <v>500</v>
      </c>
    </row>
    <row r="8520" spans="1:4" x14ac:dyDescent="0.25">
      <c r="A8520" s="1">
        <v>44357</v>
      </c>
      <c r="B8520" t="s">
        <v>810</v>
      </c>
      <c r="C8520" t="s">
        <v>5964</v>
      </c>
      <c r="D8520">
        <v>139</v>
      </c>
    </row>
    <row r="8521" spans="1:4" x14ac:dyDescent="0.25">
      <c r="A8521" s="1">
        <v>44357</v>
      </c>
      <c r="B8521" t="s">
        <v>810</v>
      </c>
      <c r="C8521" t="s">
        <v>5964</v>
      </c>
      <c r="D8521">
        <v>225</v>
      </c>
    </row>
    <row r="8522" spans="1:4" x14ac:dyDescent="0.25">
      <c r="A8522" s="1">
        <v>44357</v>
      </c>
      <c r="B8522" t="s">
        <v>1035</v>
      </c>
      <c r="C8522" t="s">
        <v>5965</v>
      </c>
      <c r="D8522">
        <v>710.9</v>
      </c>
    </row>
    <row r="8523" spans="1:4" x14ac:dyDescent="0.25">
      <c r="A8523" s="1">
        <v>44357</v>
      </c>
      <c r="B8523" t="s">
        <v>699</v>
      </c>
      <c r="C8523" t="s">
        <v>5966</v>
      </c>
      <c r="D8523">
        <v>222.86</v>
      </c>
    </row>
    <row r="8524" spans="1:4" x14ac:dyDescent="0.25">
      <c r="A8524" s="1">
        <v>44357</v>
      </c>
      <c r="B8524" t="s">
        <v>5651</v>
      </c>
      <c r="C8524" t="s">
        <v>5967</v>
      </c>
      <c r="D8524">
        <v>465</v>
      </c>
    </row>
    <row r="8525" spans="1:4" x14ac:dyDescent="0.25">
      <c r="A8525" s="1">
        <v>44357</v>
      </c>
      <c r="B8525" t="s">
        <v>5651</v>
      </c>
      <c r="C8525" t="s">
        <v>5967</v>
      </c>
      <c r="D8525">
        <v>365</v>
      </c>
    </row>
    <row r="8526" spans="1:4" x14ac:dyDescent="0.25">
      <c r="A8526" s="1">
        <v>44357</v>
      </c>
      <c r="B8526" t="s">
        <v>452</v>
      </c>
      <c r="C8526" t="s">
        <v>5968</v>
      </c>
      <c r="D8526">
        <v>47.93</v>
      </c>
    </row>
    <row r="8527" spans="1:4" x14ac:dyDescent="0.25">
      <c r="A8527" s="1">
        <v>44357</v>
      </c>
      <c r="B8527" t="s">
        <v>268</v>
      </c>
      <c r="C8527" t="s">
        <v>5969</v>
      </c>
      <c r="D8527" s="2">
        <v>5000</v>
      </c>
    </row>
    <row r="8528" spans="1:4" x14ac:dyDescent="0.25">
      <c r="C8528" t="s">
        <v>5970</v>
      </c>
    </row>
    <row r="8529" spans="1:4" x14ac:dyDescent="0.25">
      <c r="C8529" t="s">
        <v>5971</v>
      </c>
    </row>
    <row r="8530" spans="1:4" x14ac:dyDescent="0.25">
      <c r="A8530" s="1">
        <v>44357</v>
      </c>
      <c r="B8530" t="s">
        <v>5972</v>
      </c>
      <c r="C8530" t="s">
        <v>325</v>
      </c>
      <c r="D8530">
        <v>587.38</v>
      </c>
    </row>
    <row r="8531" spans="1:4" x14ac:dyDescent="0.25">
      <c r="A8531" s="1">
        <v>44357</v>
      </c>
      <c r="B8531" t="s">
        <v>5973</v>
      </c>
      <c r="C8531" t="s">
        <v>70</v>
      </c>
      <c r="D8531">
        <v>716.75</v>
      </c>
    </row>
    <row r="8532" spans="1:4" x14ac:dyDescent="0.25">
      <c r="A8532" s="1">
        <v>44357</v>
      </c>
      <c r="B8532" t="s">
        <v>5973</v>
      </c>
      <c r="C8532" t="s">
        <v>70</v>
      </c>
      <c r="D8532">
        <v>430.65</v>
      </c>
    </row>
    <row r="8533" spans="1:4" x14ac:dyDescent="0.25">
      <c r="A8533" s="1">
        <v>44357</v>
      </c>
      <c r="B8533" t="s">
        <v>275</v>
      </c>
      <c r="C8533" t="s">
        <v>47</v>
      </c>
      <c r="D8533">
        <v>23.22</v>
      </c>
    </row>
    <row r="8534" spans="1:4" x14ac:dyDescent="0.25">
      <c r="A8534" s="1">
        <v>44357</v>
      </c>
      <c r="B8534" t="s">
        <v>102</v>
      </c>
      <c r="C8534" t="s">
        <v>2145</v>
      </c>
      <c r="D8534" s="2">
        <v>1220</v>
      </c>
    </row>
    <row r="8535" spans="1:4" x14ac:dyDescent="0.25">
      <c r="C8535" t="s">
        <v>5974</v>
      </c>
    </row>
    <row r="8536" spans="1:4" x14ac:dyDescent="0.25">
      <c r="C8536" s="1">
        <v>44352</v>
      </c>
    </row>
    <row r="8537" spans="1:4" x14ac:dyDescent="0.25">
      <c r="A8537" s="1">
        <v>44357</v>
      </c>
      <c r="B8537" t="s">
        <v>106</v>
      </c>
      <c r="C8537" t="s">
        <v>107</v>
      </c>
      <c r="D8537">
        <v>612.48</v>
      </c>
    </row>
    <row r="8538" spans="1:4" x14ac:dyDescent="0.25">
      <c r="A8538" s="1">
        <v>44357</v>
      </c>
      <c r="B8538" t="s">
        <v>5975</v>
      </c>
      <c r="C8538" t="s">
        <v>5976</v>
      </c>
      <c r="D8538" s="2">
        <v>2683.5</v>
      </c>
    </row>
    <row r="8539" spans="1:4" x14ac:dyDescent="0.25">
      <c r="A8539" s="1">
        <v>44357</v>
      </c>
      <c r="B8539" t="s">
        <v>3701</v>
      </c>
      <c r="C8539" t="s">
        <v>1954</v>
      </c>
      <c r="D8539">
        <v>200</v>
      </c>
    </row>
    <row r="8540" spans="1:4" x14ac:dyDescent="0.25">
      <c r="C8540" t="s">
        <v>5977</v>
      </c>
    </row>
    <row r="8541" spans="1:4" x14ac:dyDescent="0.25">
      <c r="A8541" s="1">
        <v>44357</v>
      </c>
      <c r="B8541" t="s">
        <v>3701</v>
      </c>
      <c r="C8541" t="s">
        <v>5978</v>
      </c>
      <c r="D8541">
        <v>510</v>
      </c>
    </row>
    <row r="8542" spans="1:4" x14ac:dyDescent="0.25">
      <c r="A8542" s="1">
        <v>44357</v>
      </c>
      <c r="B8542" t="s">
        <v>3622</v>
      </c>
      <c r="C8542" t="s">
        <v>1954</v>
      </c>
      <c r="D8542">
        <v>80</v>
      </c>
    </row>
    <row r="8543" spans="1:4" x14ac:dyDescent="0.25">
      <c r="C8543" t="s">
        <v>5979</v>
      </c>
    </row>
    <row r="8544" spans="1:4" x14ac:dyDescent="0.25">
      <c r="A8544" s="1">
        <v>44357</v>
      </c>
      <c r="B8544" t="s">
        <v>5980</v>
      </c>
      <c r="C8544" t="s">
        <v>5981</v>
      </c>
      <c r="D8544" s="2">
        <v>12337.79</v>
      </c>
    </row>
    <row r="8545" spans="1:4" x14ac:dyDescent="0.25">
      <c r="A8545" s="1">
        <v>44357</v>
      </c>
      <c r="B8545" t="s">
        <v>3301</v>
      </c>
      <c r="C8545" t="s">
        <v>5982</v>
      </c>
      <c r="D8545">
        <v>158.05000000000001</v>
      </c>
    </row>
    <row r="8546" spans="1:4" x14ac:dyDescent="0.25">
      <c r="A8546" s="1">
        <v>44357</v>
      </c>
      <c r="B8546" t="s">
        <v>5983</v>
      </c>
      <c r="C8546" t="s">
        <v>5984</v>
      </c>
      <c r="D8546" s="2">
        <v>2427.0700000000002</v>
      </c>
    </row>
    <row r="8547" spans="1:4" x14ac:dyDescent="0.25">
      <c r="A8547" s="1">
        <v>44357</v>
      </c>
      <c r="B8547" t="s">
        <v>1851</v>
      </c>
      <c r="C8547" t="s">
        <v>5985</v>
      </c>
      <c r="D8547">
        <v>49.8</v>
      </c>
    </row>
    <row r="8548" spans="1:4" x14ac:dyDescent="0.25">
      <c r="A8548" s="1">
        <v>44357</v>
      </c>
      <c r="B8548" t="s">
        <v>113</v>
      </c>
      <c r="C8548" t="s">
        <v>5986</v>
      </c>
      <c r="D8548" s="2">
        <v>10693.62</v>
      </c>
    </row>
    <row r="8549" spans="1:4" x14ac:dyDescent="0.25">
      <c r="A8549" s="1">
        <v>44357</v>
      </c>
      <c r="B8549" t="s">
        <v>830</v>
      </c>
      <c r="C8549" t="s">
        <v>5987</v>
      </c>
      <c r="D8549" s="2">
        <v>2474.1</v>
      </c>
    </row>
    <row r="8550" spans="1:4" x14ac:dyDescent="0.25">
      <c r="A8550" s="1">
        <v>44357</v>
      </c>
      <c r="B8550" t="s">
        <v>722</v>
      </c>
      <c r="C8550" t="s">
        <v>5988</v>
      </c>
      <c r="D8550">
        <v>50</v>
      </c>
    </row>
    <row r="8551" spans="1:4" x14ac:dyDescent="0.25">
      <c r="A8551" s="1">
        <v>44357</v>
      </c>
      <c r="B8551" t="s">
        <v>722</v>
      </c>
      <c r="C8551" t="s">
        <v>5989</v>
      </c>
      <c r="D8551">
        <v>27</v>
      </c>
    </row>
    <row r="8552" spans="1:4" x14ac:dyDescent="0.25">
      <c r="A8552" s="1">
        <v>44357</v>
      </c>
      <c r="B8552" t="s">
        <v>722</v>
      </c>
      <c r="C8552" t="s">
        <v>5556</v>
      </c>
      <c r="D8552">
        <v>46</v>
      </c>
    </row>
    <row r="8553" spans="1:4" x14ac:dyDescent="0.25">
      <c r="A8553" s="1">
        <v>44357</v>
      </c>
      <c r="B8553" t="s">
        <v>722</v>
      </c>
      <c r="C8553" t="s">
        <v>325</v>
      </c>
      <c r="D8553">
        <v>233.62</v>
      </c>
    </row>
    <row r="8554" spans="1:4" x14ac:dyDescent="0.25">
      <c r="A8554" s="1">
        <v>44363</v>
      </c>
      <c r="B8554" t="s">
        <v>177</v>
      </c>
      <c r="C8554" t="s">
        <v>5990</v>
      </c>
      <c r="D8554">
        <v>443.82</v>
      </c>
    </row>
    <row r="8555" spans="1:4" x14ac:dyDescent="0.25">
      <c r="A8555" s="1">
        <v>44363</v>
      </c>
      <c r="B8555" t="s">
        <v>177</v>
      </c>
      <c r="C8555" t="s">
        <v>5991</v>
      </c>
      <c r="D8555">
        <v>325</v>
      </c>
    </row>
    <row r="8556" spans="1:4" x14ac:dyDescent="0.25">
      <c r="A8556" s="1">
        <v>44363</v>
      </c>
      <c r="B8556" t="s">
        <v>5992</v>
      </c>
      <c r="C8556" t="s">
        <v>482</v>
      </c>
      <c r="D8556">
        <v>750</v>
      </c>
    </row>
    <row r="8557" spans="1:4" x14ac:dyDescent="0.25">
      <c r="A8557" s="1">
        <v>44363</v>
      </c>
      <c r="B8557" t="s">
        <v>117</v>
      </c>
      <c r="C8557" t="s">
        <v>5993</v>
      </c>
      <c r="D8557">
        <v>713.65</v>
      </c>
    </row>
    <row r="8558" spans="1:4" x14ac:dyDescent="0.25">
      <c r="C8558" t="s">
        <v>5994</v>
      </c>
    </row>
    <row r="8559" spans="1:4" x14ac:dyDescent="0.25">
      <c r="A8559" s="1">
        <v>44363</v>
      </c>
      <c r="B8559" t="s">
        <v>902</v>
      </c>
      <c r="C8559" t="s">
        <v>5995</v>
      </c>
      <c r="D8559">
        <v>419.4</v>
      </c>
    </row>
    <row r="8560" spans="1:4" x14ac:dyDescent="0.25">
      <c r="A8560" s="1">
        <v>44363</v>
      </c>
      <c r="B8560" t="s">
        <v>902</v>
      </c>
      <c r="C8560" t="s">
        <v>5996</v>
      </c>
      <c r="D8560">
        <v>139.19999999999999</v>
      </c>
    </row>
    <row r="8561" spans="1:4" x14ac:dyDescent="0.25">
      <c r="A8561" s="1">
        <v>44363</v>
      </c>
      <c r="B8561" t="s">
        <v>121</v>
      </c>
      <c r="C8561" t="s">
        <v>70</v>
      </c>
      <c r="D8561">
        <v>41.8</v>
      </c>
    </row>
    <row r="8562" spans="1:4" x14ac:dyDescent="0.25">
      <c r="A8562" s="1">
        <v>44363</v>
      </c>
      <c r="B8562" t="s">
        <v>121</v>
      </c>
      <c r="C8562" t="s">
        <v>70</v>
      </c>
      <c r="D8562">
        <v>100</v>
      </c>
    </row>
    <row r="8563" spans="1:4" x14ac:dyDescent="0.25">
      <c r="A8563" s="1">
        <v>44363</v>
      </c>
      <c r="B8563" t="s">
        <v>197</v>
      </c>
      <c r="C8563" t="s">
        <v>1703</v>
      </c>
      <c r="D8563">
        <v>37.5</v>
      </c>
    </row>
    <row r="8564" spans="1:4" x14ac:dyDescent="0.25">
      <c r="A8564" s="1">
        <v>44363</v>
      </c>
      <c r="B8564" t="s">
        <v>5997</v>
      </c>
      <c r="C8564" t="s">
        <v>5998</v>
      </c>
      <c r="D8564" s="2">
        <v>2379</v>
      </c>
    </row>
    <row r="8565" spans="1:4" x14ac:dyDescent="0.25">
      <c r="A8565" s="1">
        <v>44363</v>
      </c>
      <c r="B8565" t="s">
        <v>124</v>
      </c>
      <c r="C8565" t="s">
        <v>47</v>
      </c>
      <c r="D8565">
        <v>1.72</v>
      </c>
    </row>
    <row r="8566" spans="1:4" x14ac:dyDescent="0.25">
      <c r="A8566" s="1">
        <v>44363</v>
      </c>
      <c r="B8566" t="s">
        <v>125</v>
      </c>
      <c r="C8566" t="s">
        <v>5999</v>
      </c>
      <c r="D8566">
        <v>222.63</v>
      </c>
    </row>
    <row r="8567" spans="1:4" x14ac:dyDescent="0.25">
      <c r="C8567" t="s">
        <v>6000</v>
      </c>
    </row>
    <row r="8568" spans="1:4" x14ac:dyDescent="0.25">
      <c r="A8568" s="1">
        <v>44363</v>
      </c>
      <c r="B8568" t="s">
        <v>125</v>
      </c>
      <c r="C8568" t="s">
        <v>6001</v>
      </c>
      <c r="D8568" s="2">
        <v>3352.71</v>
      </c>
    </row>
    <row r="8569" spans="1:4" x14ac:dyDescent="0.25">
      <c r="C8569" t="s">
        <v>363</v>
      </c>
    </row>
    <row r="8570" spans="1:4" x14ac:dyDescent="0.25">
      <c r="C8570" t="s">
        <v>364</v>
      </c>
    </row>
    <row r="8571" spans="1:4" x14ac:dyDescent="0.25">
      <c r="C8571" t="s">
        <v>365</v>
      </c>
    </row>
    <row r="8572" spans="1:4" x14ac:dyDescent="0.25">
      <c r="C8572" t="s">
        <v>366</v>
      </c>
    </row>
    <row r="8573" spans="1:4" x14ac:dyDescent="0.25">
      <c r="A8573" s="1">
        <v>44363</v>
      </c>
      <c r="B8573" t="s">
        <v>6002</v>
      </c>
      <c r="C8573" t="s">
        <v>6003</v>
      </c>
      <c r="D8573">
        <v>409.75</v>
      </c>
    </row>
    <row r="8574" spans="1:4" x14ac:dyDescent="0.25">
      <c r="C8574" s="1">
        <v>44238</v>
      </c>
    </row>
    <row r="8575" spans="1:4" x14ac:dyDescent="0.25">
      <c r="A8575" s="1">
        <v>44363</v>
      </c>
      <c r="B8575" t="s">
        <v>6004</v>
      </c>
      <c r="C8575" t="s">
        <v>6005</v>
      </c>
      <c r="D8575">
        <v>400</v>
      </c>
    </row>
    <row r="8576" spans="1:4" x14ac:dyDescent="0.25">
      <c r="C8576">
        <v>2021</v>
      </c>
    </row>
    <row r="8577" spans="1:4" x14ac:dyDescent="0.25">
      <c r="A8577" s="1">
        <v>44363</v>
      </c>
      <c r="B8577" t="s">
        <v>4233</v>
      </c>
      <c r="C8577" t="s">
        <v>6006</v>
      </c>
      <c r="D8577">
        <v>36.950000000000003</v>
      </c>
    </row>
    <row r="8578" spans="1:4" x14ac:dyDescent="0.25">
      <c r="A8578" s="1">
        <v>44363</v>
      </c>
      <c r="B8578" t="s">
        <v>33</v>
      </c>
      <c r="C8578" t="s">
        <v>6007</v>
      </c>
      <c r="D8578" s="2">
        <v>1100</v>
      </c>
    </row>
    <row r="8579" spans="1:4" x14ac:dyDescent="0.25">
      <c r="C8579" t="s">
        <v>6008</v>
      </c>
    </row>
    <row r="8580" spans="1:4" x14ac:dyDescent="0.25">
      <c r="C8580" t="s">
        <v>6009</v>
      </c>
    </row>
    <row r="8581" spans="1:4" x14ac:dyDescent="0.25">
      <c r="C8581" t="s">
        <v>6010</v>
      </c>
    </row>
    <row r="8582" spans="1:4" x14ac:dyDescent="0.25">
      <c r="C8582" t="s">
        <v>6011</v>
      </c>
    </row>
    <row r="8583" spans="1:4" x14ac:dyDescent="0.25">
      <c r="A8583" s="1">
        <v>44363</v>
      </c>
      <c r="B8583" t="s">
        <v>33</v>
      </c>
      <c r="C8583" t="s">
        <v>6007</v>
      </c>
      <c r="D8583" s="2">
        <v>3925</v>
      </c>
    </row>
    <row r="8584" spans="1:4" x14ac:dyDescent="0.25">
      <c r="C8584" t="s">
        <v>6008</v>
      </c>
    </row>
    <row r="8585" spans="1:4" x14ac:dyDescent="0.25">
      <c r="C8585" t="s">
        <v>6009</v>
      </c>
    </row>
    <row r="8586" spans="1:4" x14ac:dyDescent="0.25">
      <c r="C8586" t="s">
        <v>6010</v>
      </c>
    </row>
    <row r="8587" spans="1:4" x14ac:dyDescent="0.25">
      <c r="C8587" t="s">
        <v>6011</v>
      </c>
    </row>
    <row r="8588" spans="1:4" x14ac:dyDescent="0.25">
      <c r="A8588" s="1">
        <v>44363</v>
      </c>
      <c r="B8588" t="s">
        <v>33</v>
      </c>
      <c r="C8588" t="s">
        <v>1551</v>
      </c>
      <c r="D8588" s="2">
        <v>1501</v>
      </c>
    </row>
    <row r="8589" spans="1:4" x14ac:dyDescent="0.25">
      <c r="C8589" t="s">
        <v>1552</v>
      </c>
    </row>
    <row r="8590" spans="1:4" x14ac:dyDescent="0.25">
      <c r="A8590" s="1">
        <v>44363</v>
      </c>
      <c r="B8590" t="s">
        <v>33</v>
      </c>
      <c r="C8590" t="s">
        <v>1551</v>
      </c>
      <c r="D8590" s="2">
        <v>1501</v>
      </c>
    </row>
    <row r="8591" spans="1:4" x14ac:dyDescent="0.25">
      <c r="C8591" t="s">
        <v>1552</v>
      </c>
    </row>
    <row r="8592" spans="1:4" x14ac:dyDescent="0.25">
      <c r="A8592" s="1">
        <v>44363</v>
      </c>
      <c r="B8592" t="s">
        <v>33</v>
      </c>
      <c r="C8592" t="s">
        <v>1551</v>
      </c>
      <c r="D8592" s="2">
        <v>1264</v>
      </c>
    </row>
    <row r="8593" spans="1:4" x14ac:dyDescent="0.25">
      <c r="C8593" t="s">
        <v>1552</v>
      </c>
    </row>
    <row r="8594" spans="1:4" x14ac:dyDescent="0.25">
      <c r="A8594" s="1">
        <v>44363</v>
      </c>
      <c r="B8594" t="s">
        <v>33</v>
      </c>
      <c r="C8594" t="s">
        <v>6012</v>
      </c>
      <c r="D8594">
        <v>25</v>
      </c>
    </row>
    <row r="8595" spans="1:4" x14ac:dyDescent="0.25">
      <c r="A8595" s="1">
        <v>44363</v>
      </c>
      <c r="B8595" t="s">
        <v>33</v>
      </c>
      <c r="C8595" t="s">
        <v>6013</v>
      </c>
      <c r="D8595">
        <v>75</v>
      </c>
    </row>
    <row r="8596" spans="1:4" x14ac:dyDescent="0.25">
      <c r="A8596" s="1">
        <v>44363</v>
      </c>
      <c r="B8596" t="s">
        <v>33</v>
      </c>
      <c r="C8596" t="s">
        <v>1551</v>
      </c>
      <c r="D8596">
        <v>110</v>
      </c>
    </row>
    <row r="8597" spans="1:4" x14ac:dyDescent="0.25">
      <c r="C8597" t="s">
        <v>1552</v>
      </c>
    </row>
    <row r="8598" spans="1:4" x14ac:dyDescent="0.25">
      <c r="A8598" s="1">
        <v>44363</v>
      </c>
      <c r="B8598" t="s">
        <v>33</v>
      </c>
      <c r="C8598" t="s">
        <v>6014</v>
      </c>
      <c r="D8598" s="2">
        <v>3750</v>
      </c>
    </row>
    <row r="8599" spans="1:4" x14ac:dyDescent="0.25">
      <c r="C8599" t="s">
        <v>6015</v>
      </c>
    </row>
    <row r="8600" spans="1:4" x14ac:dyDescent="0.25">
      <c r="C8600" t="s">
        <v>6016</v>
      </c>
    </row>
    <row r="8601" spans="1:4" x14ac:dyDescent="0.25">
      <c r="A8601" s="1">
        <v>44363</v>
      </c>
      <c r="B8601" t="s">
        <v>33</v>
      </c>
      <c r="C8601" t="s">
        <v>5903</v>
      </c>
      <c r="D8601" s="2">
        <v>11000</v>
      </c>
    </row>
    <row r="8602" spans="1:4" x14ac:dyDescent="0.25">
      <c r="C8602" t="s">
        <v>6017</v>
      </c>
    </row>
    <row r="8603" spans="1:4" x14ac:dyDescent="0.25">
      <c r="C8603" t="s">
        <v>6018</v>
      </c>
    </row>
    <row r="8604" spans="1:4" x14ac:dyDescent="0.25">
      <c r="C8604" t="s">
        <v>4285</v>
      </c>
    </row>
    <row r="8605" spans="1:4" x14ac:dyDescent="0.25">
      <c r="C8605" t="s">
        <v>6019</v>
      </c>
    </row>
    <row r="8606" spans="1:4" x14ac:dyDescent="0.25">
      <c r="A8606" s="1">
        <v>44363</v>
      </c>
      <c r="B8606" t="s">
        <v>566</v>
      </c>
      <c r="C8606" t="s">
        <v>6020</v>
      </c>
      <c r="D8606" s="2">
        <v>1400</v>
      </c>
    </row>
    <row r="8607" spans="1:4" x14ac:dyDescent="0.25">
      <c r="A8607" s="1">
        <v>44363</v>
      </c>
      <c r="B8607" t="s">
        <v>141</v>
      </c>
      <c r="C8607" t="s">
        <v>47</v>
      </c>
      <c r="D8607">
        <v>194.84</v>
      </c>
    </row>
    <row r="8608" spans="1:4" x14ac:dyDescent="0.25">
      <c r="A8608" s="1">
        <v>44363</v>
      </c>
      <c r="B8608" t="s">
        <v>141</v>
      </c>
      <c r="C8608" t="s">
        <v>47</v>
      </c>
      <c r="D8608">
        <v>560</v>
      </c>
    </row>
    <row r="8609" spans="1:4" x14ac:dyDescent="0.25">
      <c r="A8609" s="1">
        <v>44363</v>
      </c>
      <c r="B8609" t="s">
        <v>141</v>
      </c>
      <c r="C8609" t="s">
        <v>47</v>
      </c>
      <c r="D8609">
        <v>652.53</v>
      </c>
    </row>
    <row r="8610" spans="1:4" x14ac:dyDescent="0.25">
      <c r="A8610" s="1">
        <v>44363</v>
      </c>
      <c r="B8610" t="s">
        <v>142</v>
      </c>
      <c r="C8610" t="s">
        <v>47</v>
      </c>
      <c r="D8610">
        <v>494</v>
      </c>
    </row>
    <row r="8611" spans="1:4" x14ac:dyDescent="0.25">
      <c r="A8611" s="1">
        <v>44363</v>
      </c>
      <c r="B8611" t="s">
        <v>142</v>
      </c>
      <c r="C8611" t="s">
        <v>47</v>
      </c>
      <c r="D8611">
        <v>500</v>
      </c>
    </row>
    <row r="8612" spans="1:4" x14ac:dyDescent="0.25">
      <c r="A8612" s="1">
        <v>44363</v>
      </c>
      <c r="B8612" t="s">
        <v>382</v>
      </c>
      <c r="C8612" t="s">
        <v>6021</v>
      </c>
      <c r="D8612">
        <v>274.11</v>
      </c>
    </row>
    <row r="8613" spans="1:4" x14ac:dyDescent="0.25">
      <c r="A8613" s="1">
        <v>44363</v>
      </c>
      <c r="B8613" t="s">
        <v>4240</v>
      </c>
      <c r="C8613" t="s">
        <v>741</v>
      </c>
      <c r="D8613">
        <v>442.5</v>
      </c>
    </row>
    <row r="8614" spans="1:4" x14ac:dyDescent="0.25">
      <c r="A8614" s="1">
        <v>44363</v>
      </c>
      <c r="B8614" t="s">
        <v>144</v>
      </c>
      <c r="C8614" t="s">
        <v>47</v>
      </c>
      <c r="D8614">
        <v>338.28</v>
      </c>
    </row>
    <row r="8615" spans="1:4" x14ac:dyDescent="0.25">
      <c r="A8615" s="1">
        <v>44363</v>
      </c>
      <c r="B8615" t="s">
        <v>772</v>
      </c>
      <c r="C8615" t="s">
        <v>325</v>
      </c>
      <c r="D8615">
        <v>485.52</v>
      </c>
    </row>
    <row r="8616" spans="1:4" x14ac:dyDescent="0.25">
      <c r="A8616" s="1">
        <v>44363</v>
      </c>
      <c r="B8616" t="s">
        <v>6022</v>
      </c>
      <c r="C8616" t="s">
        <v>6023</v>
      </c>
      <c r="D8616">
        <v>835.62</v>
      </c>
    </row>
    <row r="8617" spans="1:4" x14ac:dyDescent="0.25">
      <c r="C8617" t="s">
        <v>6024</v>
      </c>
    </row>
    <row r="8618" spans="1:4" x14ac:dyDescent="0.25">
      <c r="A8618" s="1">
        <v>44363</v>
      </c>
      <c r="B8618" t="s">
        <v>2087</v>
      </c>
      <c r="C8618" t="s">
        <v>6025</v>
      </c>
      <c r="D8618" s="2">
        <v>4145.68</v>
      </c>
    </row>
    <row r="8619" spans="1:4" x14ac:dyDescent="0.25">
      <c r="A8619" s="1">
        <v>44363</v>
      </c>
      <c r="B8619" t="s">
        <v>773</v>
      </c>
      <c r="C8619" t="s">
        <v>6026</v>
      </c>
      <c r="D8619" s="2">
        <v>3209</v>
      </c>
    </row>
    <row r="8620" spans="1:4" x14ac:dyDescent="0.25">
      <c r="A8620" s="1">
        <v>44363</v>
      </c>
      <c r="B8620" t="s">
        <v>1563</v>
      </c>
      <c r="C8620" t="s">
        <v>6027</v>
      </c>
      <c r="D8620" s="2">
        <v>1739.75</v>
      </c>
    </row>
    <row r="8621" spans="1:4" x14ac:dyDescent="0.25">
      <c r="A8621" s="1">
        <v>44363</v>
      </c>
      <c r="B8621" t="s">
        <v>2094</v>
      </c>
      <c r="C8621" t="s">
        <v>6028</v>
      </c>
      <c r="D8621">
        <v>680</v>
      </c>
    </row>
    <row r="8622" spans="1:4" x14ac:dyDescent="0.25">
      <c r="A8622" s="1">
        <v>44363</v>
      </c>
      <c r="B8622" t="s">
        <v>782</v>
      </c>
      <c r="C8622" t="s">
        <v>2970</v>
      </c>
      <c r="D8622" s="2">
        <v>2533.5500000000002</v>
      </c>
    </row>
    <row r="8623" spans="1:4" x14ac:dyDescent="0.25">
      <c r="A8623" s="1">
        <v>44363</v>
      </c>
      <c r="B8623" t="s">
        <v>986</v>
      </c>
      <c r="C8623" t="s">
        <v>47</v>
      </c>
      <c r="D8623">
        <v>149.24</v>
      </c>
    </row>
    <row r="8624" spans="1:4" x14ac:dyDescent="0.25">
      <c r="A8624" s="1">
        <v>44363</v>
      </c>
      <c r="B8624" t="s">
        <v>290</v>
      </c>
      <c r="C8624" t="s">
        <v>4423</v>
      </c>
      <c r="D8624">
        <v>115.84</v>
      </c>
    </row>
    <row r="8625" spans="1:4" x14ac:dyDescent="0.25">
      <c r="A8625" s="1">
        <v>44363</v>
      </c>
      <c r="B8625" t="s">
        <v>6029</v>
      </c>
      <c r="C8625" t="s">
        <v>5981</v>
      </c>
      <c r="D8625">
        <v>531.51</v>
      </c>
    </row>
    <row r="8626" spans="1:4" x14ac:dyDescent="0.25">
      <c r="A8626" s="1">
        <v>44363</v>
      </c>
      <c r="B8626" t="s">
        <v>6030</v>
      </c>
      <c r="C8626" t="s">
        <v>6031</v>
      </c>
      <c r="D8626" s="2">
        <v>2412.2399999999998</v>
      </c>
    </row>
    <row r="8627" spans="1:4" x14ac:dyDescent="0.25">
      <c r="A8627" s="1">
        <v>44363</v>
      </c>
      <c r="B8627" t="s">
        <v>156</v>
      </c>
      <c r="C8627" t="s">
        <v>157</v>
      </c>
      <c r="D8627">
        <v>240</v>
      </c>
    </row>
    <row r="8628" spans="1:4" x14ac:dyDescent="0.25">
      <c r="A8628" s="1">
        <v>44363</v>
      </c>
      <c r="B8628" t="s">
        <v>6032</v>
      </c>
      <c r="C8628" t="s">
        <v>6005</v>
      </c>
      <c r="D8628">
        <v>400</v>
      </c>
    </row>
    <row r="8629" spans="1:4" x14ac:dyDescent="0.25">
      <c r="C8629">
        <v>2021</v>
      </c>
    </row>
    <row r="8630" spans="1:4" x14ac:dyDescent="0.25">
      <c r="A8630" s="1">
        <v>44363</v>
      </c>
      <c r="B8630" t="s">
        <v>6033</v>
      </c>
      <c r="C8630" t="s">
        <v>6034</v>
      </c>
      <c r="D8630">
        <v>180.02</v>
      </c>
    </row>
    <row r="8631" spans="1:4" x14ac:dyDescent="0.25">
      <c r="C8631" t="s">
        <v>6035</v>
      </c>
    </row>
    <row r="8632" spans="1:4" x14ac:dyDescent="0.25">
      <c r="C8632" t="s">
        <v>6036</v>
      </c>
    </row>
    <row r="8633" spans="1:4" x14ac:dyDescent="0.25">
      <c r="A8633" s="1">
        <v>44363</v>
      </c>
      <c r="B8633" t="s">
        <v>6037</v>
      </c>
      <c r="C8633" t="s">
        <v>6038</v>
      </c>
      <c r="D8633">
        <v>180</v>
      </c>
    </row>
    <row r="8634" spans="1:4" x14ac:dyDescent="0.25">
      <c r="C8634" t="s">
        <v>6039</v>
      </c>
    </row>
    <row r="8635" spans="1:4" x14ac:dyDescent="0.25">
      <c r="A8635" s="1">
        <v>44363</v>
      </c>
      <c r="B8635" t="s">
        <v>6040</v>
      </c>
      <c r="C8635" t="s">
        <v>6041</v>
      </c>
      <c r="D8635">
        <v>582.04</v>
      </c>
    </row>
    <row r="8636" spans="1:4" x14ac:dyDescent="0.25">
      <c r="C8636" t="s">
        <v>6042</v>
      </c>
    </row>
    <row r="8637" spans="1:4" x14ac:dyDescent="0.25">
      <c r="A8637" s="1">
        <v>44363</v>
      </c>
      <c r="B8637" t="s">
        <v>6043</v>
      </c>
      <c r="C8637" t="s">
        <v>6005</v>
      </c>
      <c r="D8637">
        <v>650</v>
      </c>
    </row>
    <row r="8638" spans="1:4" x14ac:dyDescent="0.25">
      <c r="C8638">
        <v>2021</v>
      </c>
    </row>
    <row r="8639" spans="1:4" x14ac:dyDescent="0.25">
      <c r="A8639" s="1">
        <v>44363</v>
      </c>
      <c r="B8639" t="s">
        <v>6044</v>
      </c>
      <c r="C8639" t="s">
        <v>6045</v>
      </c>
      <c r="D8639">
        <v>872.1</v>
      </c>
    </row>
    <row r="8640" spans="1:4" x14ac:dyDescent="0.25">
      <c r="A8640" s="1">
        <v>44363</v>
      </c>
      <c r="B8640" t="s">
        <v>254</v>
      </c>
      <c r="C8640" t="s">
        <v>6046</v>
      </c>
      <c r="D8640">
        <v>86.64</v>
      </c>
    </row>
    <row r="8641" spans="1:4" x14ac:dyDescent="0.25">
      <c r="A8641" s="1">
        <v>44363</v>
      </c>
      <c r="B8641" t="s">
        <v>254</v>
      </c>
      <c r="C8641" t="s">
        <v>6046</v>
      </c>
      <c r="D8641">
        <v>15.47</v>
      </c>
    </row>
    <row r="8642" spans="1:4" x14ac:dyDescent="0.25">
      <c r="A8642" s="1">
        <v>44363</v>
      </c>
      <c r="B8642" t="s">
        <v>254</v>
      </c>
      <c r="C8642" t="s">
        <v>6047</v>
      </c>
      <c r="D8642">
        <v>402</v>
      </c>
    </row>
    <row r="8643" spans="1:4" x14ac:dyDescent="0.25">
      <c r="A8643" s="1">
        <v>44363</v>
      </c>
      <c r="B8643" t="s">
        <v>254</v>
      </c>
      <c r="C8643" t="s">
        <v>6047</v>
      </c>
      <c r="D8643">
        <v>185.99</v>
      </c>
    </row>
    <row r="8644" spans="1:4" x14ac:dyDescent="0.25">
      <c r="A8644" s="1">
        <v>44363</v>
      </c>
      <c r="B8644" t="s">
        <v>254</v>
      </c>
      <c r="C8644" t="s">
        <v>322</v>
      </c>
      <c r="D8644">
        <v>7.49</v>
      </c>
    </row>
    <row r="8645" spans="1:4" x14ac:dyDescent="0.25">
      <c r="A8645" s="1">
        <v>44363</v>
      </c>
      <c r="B8645" t="s">
        <v>254</v>
      </c>
      <c r="C8645" t="s">
        <v>322</v>
      </c>
      <c r="D8645">
        <v>23.79</v>
      </c>
    </row>
    <row r="8646" spans="1:4" x14ac:dyDescent="0.25">
      <c r="A8646" s="1">
        <v>44363</v>
      </c>
      <c r="B8646" t="s">
        <v>254</v>
      </c>
      <c r="C8646" t="s">
        <v>322</v>
      </c>
      <c r="D8646">
        <v>25.68</v>
      </c>
    </row>
    <row r="8647" spans="1:4" x14ac:dyDescent="0.25">
      <c r="A8647" s="1">
        <v>44363</v>
      </c>
      <c r="B8647" t="s">
        <v>254</v>
      </c>
      <c r="C8647" t="s">
        <v>322</v>
      </c>
      <c r="D8647">
        <v>36.950000000000003</v>
      </c>
    </row>
    <row r="8648" spans="1:4" x14ac:dyDescent="0.25">
      <c r="A8648" s="1">
        <v>44363</v>
      </c>
      <c r="B8648" t="s">
        <v>5945</v>
      </c>
      <c r="C8648" t="s">
        <v>6048</v>
      </c>
      <c r="D8648" s="2">
        <v>1460.45</v>
      </c>
    </row>
    <row r="8649" spans="1:4" x14ac:dyDescent="0.25">
      <c r="A8649" s="1">
        <v>44363</v>
      </c>
      <c r="B8649" t="s">
        <v>6049</v>
      </c>
      <c r="C8649" t="s">
        <v>6050</v>
      </c>
      <c r="D8649">
        <v>225</v>
      </c>
    </row>
    <row r="8650" spans="1:4" x14ac:dyDescent="0.25">
      <c r="C8650">
        <v>2021</v>
      </c>
    </row>
    <row r="8651" spans="1:4" x14ac:dyDescent="0.25">
      <c r="A8651" s="1">
        <v>44363</v>
      </c>
      <c r="B8651" t="s">
        <v>4815</v>
      </c>
      <c r="C8651" t="s">
        <v>741</v>
      </c>
      <c r="D8651" s="2">
        <v>7805</v>
      </c>
    </row>
    <row r="8652" spans="1:4" x14ac:dyDescent="0.25">
      <c r="A8652" s="1">
        <v>44363</v>
      </c>
      <c r="B8652" t="s">
        <v>4815</v>
      </c>
      <c r="C8652" t="s">
        <v>6051</v>
      </c>
      <c r="D8652">
        <v>748.35</v>
      </c>
    </row>
    <row r="8653" spans="1:4" x14ac:dyDescent="0.25">
      <c r="C8653" t="s">
        <v>6052</v>
      </c>
    </row>
    <row r="8654" spans="1:4" x14ac:dyDescent="0.25">
      <c r="A8654" s="1">
        <v>44363</v>
      </c>
      <c r="B8654" t="s">
        <v>293</v>
      </c>
      <c r="C8654" t="s">
        <v>6053</v>
      </c>
      <c r="D8654">
        <v>70</v>
      </c>
    </row>
    <row r="8655" spans="1:4" x14ac:dyDescent="0.25">
      <c r="C8655" t="s">
        <v>6054</v>
      </c>
    </row>
    <row r="8656" spans="1:4" x14ac:dyDescent="0.25">
      <c r="C8656" t="s">
        <v>6055</v>
      </c>
    </row>
    <row r="8657" spans="1:4" x14ac:dyDescent="0.25">
      <c r="C8657" t="s">
        <v>6056</v>
      </c>
    </row>
    <row r="8658" spans="1:4" x14ac:dyDescent="0.25">
      <c r="A8658" s="1">
        <v>44363</v>
      </c>
      <c r="B8658" t="s">
        <v>6057</v>
      </c>
      <c r="C8658" t="s">
        <v>6005</v>
      </c>
      <c r="D8658">
        <v>400</v>
      </c>
    </row>
    <row r="8659" spans="1:4" x14ac:dyDescent="0.25">
      <c r="C8659">
        <v>2021</v>
      </c>
    </row>
    <row r="8660" spans="1:4" x14ac:dyDescent="0.25">
      <c r="A8660" s="1">
        <v>44363</v>
      </c>
      <c r="B8660" t="s">
        <v>1025</v>
      </c>
      <c r="C8660" t="s">
        <v>1026</v>
      </c>
      <c r="D8660">
        <v>225.25</v>
      </c>
    </row>
    <row r="8661" spans="1:4" x14ac:dyDescent="0.25">
      <c r="A8661" s="1">
        <v>44363</v>
      </c>
      <c r="B8661" t="s">
        <v>3423</v>
      </c>
      <c r="C8661" t="s">
        <v>6058</v>
      </c>
      <c r="D8661">
        <v>629.44000000000005</v>
      </c>
    </row>
    <row r="8662" spans="1:4" x14ac:dyDescent="0.25">
      <c r="C8662" t="s">
        <v>6059</v>
      </c>
    </row>
    <row r="8663" spans="1:4" x14ac:dyDescent="0.25">
      <c r="C8663" t="s">
        <v>6060</v>
      </c>
    </row>
    <row r="8664" spans="1:4" x14ac:dyDescent="0.25">
      <c r="C8664" t="s">
        <v>6061</v>
      </c>
    </row>
    <row r="8665" spans="1:4" x14ac:dyDescent="0.25">
      <c r="C8665" s="1">
        <v>45077</v>
      </c>
    </row>
    <row r="8666" spans="1:4" x14ac:dyDescent="0.25">
      <c r="A8666" s="1">
        <v>44363</v>
      </c>
      <c r="B8666" t="s">
        <v>4624</v>
      </c>
      <c r="C8666" t="s">
        <v>2639</v>
      </c>
      <c r="D8666">
        <v>477.85</v>
      </c>
    </row>
    <row r="8667" spans="1:4" x14ac:dyDescent="0.25">
      <c r="A8667" s="1">
        <v>44363</v>
      </c>
      <c r="B8667" t="s">
        <v>167</v>
      </c>
      <c r="C8667" t="s">
        <v>70</v>
      </c>
      <c r="D8667">
        <v>70.11</v>
      </c>
    </row>
    <row r="8668" spans="1:4" x14ac:dyDescent="0.25">
      <c r="A8668" s="1">
        <v>44363</v>
      </c>
      <c r="B8668" t="s">
        <v>168</v>
      </c>
      <c r="C8668" t="s">
        <v>47</v>
      </c>
      <c r="D8668">
        <v>40</v>
      </c>
    </row>
    <row r="8669" spans="1:4" x14ac:dyDescent="0.25">
      <c r="A8669" s="1">
        <v>44363</v>
      </c>
      <c r="B8669" t="s">
        <v>456</v>
      </c>
      <c r="C8669" t="s">
        <v>6062</v>
      </c>
      <c r="D8669">
        <v>357</v>
      </c>
    </row>
    <row r="8670" spans="1:4" x14ac:dyDescent="0.25">
      <c r="A8670" s="1">
        <v>44363</v>
      </c>
      <c r="B8670" t="s">
        <v>456</v>
      </c>
      <c r="C8670" t="s">
        <v>6062</v>
      </c>
      <c r="D8670">
        <v>357</v>
      </c>
    </row>
    <row r="8671" spans="1:4" x14ac:dyDescent="0.25">
      <c r="A8671" s="1">
        <v>44363</v>
      </c>
      <c r="B8671" t="s">
        <v>6063</v>
      </c>
      <c r="C8671" t="s">
        <v>6064</v>
      </c>
      <c r="D8671">
        <v>500</v>
      </c>
    </row>
    <row r="8672" spans="1:4" x14ac:dyDescent="0.25">
      <c r="C8672" t="s">
        <v>6065</v>
      </c>
    </row>
    <row r="8673" spans="1:4" x14ac:dyDescent="0.25">
      <c r="C8673" t="s">
        <v>6066</v>
      </c>
    </row>
    <row r="8674" spans="1:4" x14ac:dyDescent="0.25">
      <c r="A8674" s="1">
        <v>44363</v>
      </c>
      <c r="B8674" t="s">
        <v>6067</v>
      </c>
      <c r="C8674" t="s">
        <v>6068</v>
      </c>
      <c r="D8674">
        <v>500</v>
      </c>
    </row>
    <row r="8675" spans="1:4" x14ac:dyDescent="0.25">
      <c r="C8675" t="s">
        <v>6069</v>
      </c>
    </row>
    <row r="8676" spans="1:4" x14ac:dyDescent="0.25">
      <c r="C8676" t="s">
        <v>6070</v>
      </c>
    </row>
    <row r="8677" spans="1:4" x14ac:dyDescent="0.25">
      <c r="A8677" s="1">
        <v>44363</v>
      </c>
      <c r="B8677" t="s">
        <v>6067</v>
      </c>
      <c r="C8677" t="s">
        <v>6068</v>
      </c>
      <c r="D8677">
        <v>500</v>
      </c>
    </row>
    <row r="8678" spans="1:4" x14ac:dyDescent="0.25">
      <c r="C8678" t="s">
        <v>6071</v>
      </c>
    </row>
    <row r="8679" spans="1:4" x14ac:dyDescent="0.25">
      <c r="C8679" t="s">
        <v>6072</v>
      </c>
    </row>
    <row r="8680" spans="1:4" x14ac:dyDescent="0.25">
      <c r="A8680" s="1">
        <v>44363</v>
      </c>
      <c r="B8680" t="s">
        <v>6067</v>
      </c>
      <c r="C8680" t="s">
        <v>6068</v>
      </c>
      <c r="D8680">
        <v>500</v>
      </c>
    </row>
    <row r="8681" spans="1:4" x14ac:dyDescent="0.25">
      <c r="C8681" t="s">
        <v>6073</v>
      </c>
    </row>
    <row r="8682" spans="1:4" x14ac:dyDescent="0.25">
      <c r="C8682" t="s">
        <v>6074</v>
      </c>
    </row>
    <row r="8683" spans="1:4" x14ac:dyDescent="0.25">
      <c r="A8683" s="1">
        <v>44363</v>
      </c>
      <c r="B8683" t="s">
        <v>6067</v>
      </c>
      <c r="C8683" t="s">
        <v>6068</v>
      </c>
      <c r="D8683">
        <v>500</v>
      </c>
    </row>
    <row r="8684" spans="1:4" x14ac:dyDescent="0.25">
      <c r="C8684" t="s">
        <v>6075</v>
      </c>
    </row>
    <row r="8685" spans="1:4" x14ac:dyDescent="0.25">
      <c r="C8685" t="s">
        <v>6076</v>
      </c>
    </row>
    <row r="8686" spans="1:4" x14ac:dyDescent="0.25">
      <c r="A8686" s="1">
        <v>44363</v>
      </c>
      <c r="B8686" t="s">
        <v>171</v>
      </c>
      <c r="C8686" t="s">
        <v>47</v>
      </c>
      <c r="D8686" s="2">
        <v>1692.24</v>
      </c>
    </row>
    <row r="8687" spans="1:4" x14ac:dyDescent="0.25">
      <c r="A8687" s="1">
        <v>44363</v>
      </c>
      <c r="B8687" t="s">
        <v>171</v>
      </c>
      <c r="C8687" t="s">
        <v>47</v>
      </c>
      <c r="D8687">
        <v>792.75</v>
      </c>
    </row>
    <row r="8688" spans="1:4" x14ac:dyDescent="0.25">
      <c r="A8688" s="1">
        <v>44363</v>
      </c>
      <c r="B8688" t="s">
        <v>2787</v>
      </c>
      <c r="C8688" t="s">
        <v>5091</v>
      </c>
      <c r="D8688">
        <v>88.3</v>
      </c>
    </row>
    <row r="8689" spans="1:4" x14ac:dyDescent="0.25">
      <c r="A8689" s="1">
        <v>44363</v>
      </c>
      <c r="B8689" t="s">
        <v>172</v>
      </c>
      <c r="C8689" t="s">
        <v>1989</v>
      </c>
      <c r="D8689">
        <v>101.46</v>
      </c>
    </row>
    <row r="8690" spans="1:4" x14ac:dyDescent="0.25">
      <c r="A8690" s="1">
        <v>44363</v>
      </c>
      <c r="B8690" t="s">
        <v>6077</v>
      </c>
      <c r="C8690" t="s">
        <v>6078</v>
      </c>
      <c r="D8690">
        <v>400</v>
      </c>
    </row>
    <row r="8691" spans="1:4" x14ac:dyDescent="0.25">
      <c r="C8691" t="s">
        <v>6079</v>
      </c>
    </row>
    <row r="8692" spans="1:4" x14ac:dyDescent="0.25">
      <c r="A8692" s="1">
        <v>44363</v>
      </c>
      <c r="B8692" t="s">
        <v>6080</v>
      </c>
      <c r="C8692" t="s">
        <v>6081</v>
      </c>
      <c r="D8692">
        <v>150</v>
      </c>
    </row>
    <row r="8693" spans="1:4" x14ac:dyDescent="0.25">
      <c r="A8693" s="1">
        <v>44363</v>
      </c>
      <c r="B8693" t="s">
        <v>106</v>
      </c>
      <c r="C8693" t="s">
        <v>70</v>
      </c>
      <c r="D8693" s="2">
        <v>1010.04</v>
      </c>
    </row>
    <row r="8694" spans="1:4" x14ac:dyDescent="0.25">
      <c r="A8694" s="1">
        <v>44363</v>
      </c>
      <c r="B8694" t="s">
        <v>4635</v>
      </c>
      <c r="C8694" t="s">
        <v>70</v>
      </c>
      <c r="D8694" s="2">
        <v>32141.15</v>
      </c>
    </row>
    <row r="8695" spans="1:4" x14ac:dyDescent="0.25">
      <c r="A8695" s="1">
        <v>44363</v>
      </c>
      <c r="B8695" t="s">
        <v>3701</v>
      </c>
      <c r="C8695" t="s">
        <v>6082</v>
      </c>
      <c r="D8695">
        <v>365</v>
      </c>
    </row>
    <row r="8696" spans="1:4" x14ac:dyDescent="0.25">
      <c r="A8696" s="1">
        <v>44363</v>
      </c>
      <c r="B8696" t="s">
        <v>6083</v>
      </c>
      <c r="C8696" t="s">
        <v>6068</v>
      </c>
      <c r="D8696">
        <v>500</v>
      </c>
    </row>
    <row r="8697" spans="1:4" x14ac:dyDescent="0.25">
      <c r="C8697" t="s">
        <v>6084</v>
      </c>
    </row>
    <row r="8698" spans="1:4" x14ac:dyDescent="0.25">
      <c r="C8698" t="s">
        <v>6085</v>
      </c>
    </row>
    <row r="8699" spans="1:4" x14ac:dyDescent="0.25">
      <c r="A8699" s="1">
        <v>44363</v>
      </c>
      <c r="B8699" t="s">
        <v>488</v>
      </c>
      <c r="C8699" t="s">
        <v>506</v>
      </c>
      <c r="D8699">
        <v>117.05</v>
      </c>
    </row>
    <row r="8700" spans="1:4" x14ac:dyDescent="0.25">
      <c r="C8700" t="s">
        <v>6086</v>
      </c>
    </row>
    <row r="8701" spans="1:4" x14ac:dyDescent="0.25">
      <c r="A8701" s="1">
        <v>44363</v>
      </c>
      <c r="B8701" t="s">
        <v>488</v>
      </c>
      <c r="C8701" t="s">
        <v>6086</v>
      </c>
      <c r="D8701">
        <v>252.49</v>
      </c>
    </row>
    <row r="8702" spans="1:4" x14ac:dyDescent="0.25">
      <c r="C8702" t="s">
        <v>503</v>
      </c>
    </row>
    <row r="8703" spans="1:4" x14ac:dyDescent="0.25">
      <c r="A8703" s="1">
        <v>44363</v>
      </c>
      <c r="B8703" t="s">
        <v>488</v>
      </c>
      <c r="C8703" t="s">
        <v>489</v>
      </c>
      <c r="D8703">
        <v>104.99</v>
      </c>
    </row>
    <row r="8704" spans="1:4" x14ac:dyDescent="0.25">
      <c r="C8704" t="s">
        <v>490</v>
      </c>
    </row>
    <row r="8705" spans="1:4" x14ac:dyDescent="0.25">
      <c r="C8705" t="s">
        <v>5919</v>
      </c>
    </row>
    <row r="8706" spans="1:4" x14ac:dyDescent="0.25">
      <c r="A8706" s="1">
        <v>44363</v>
      </c>
      <c r="B8706" t="s">
        <v>488</v>
      </c>
      <c r="C8706" t="s">
        <v>6087</v>
      </c>
      <c r="D8706">
        <v>33.82</v>
      </c>
    </row>
    <row r="8707" spans="1:4" x14ac:dyDescent="0.25">
      <c r="C8707" t="s">
        <v>501</v>
      </c>
    </row>
    <row r="8708" spans="1:4" x14ac:dyDescent="0.25">
      <c r="A8708" s="1">
        <v>44363</v>
      </c>
      <c r="B8708" t="s">
        <v>488</v>
      </c>
      <c r="C8708" t="s">
        <v>498</v>
      </c>
      <c r="D8708" s="2">
        <v>3749.48</v>
      </c>
    </row>
    <row r="8709" spans="1:4" x14ac:dyDescent="0.25">
      <c r="C8709" t="s">
        <v>499</v>
      </c>
    </row>
    <row r="8710" spans="1:4" x14ac:dyDescent="0.25">
      <c r="C8710" t="s">
        <v>5919</v>
      </c>
    </row>
    <row r="8711" spans="1:4" x14ac:dyDescent="0.25">
      <c r="A8711" s="1">
        <v>44363</v>
      </c>
      <c r="B8711" t="s">
        <v>488</v>
      </c>
      <c r="C8711" t="s">
        <v>493</v>
      </c>
      <c r="D8711">
        <v>5.26</v>
      </c>
    </row>
    <row r="8712" spans="1:4" x14ac:dyDescent="0.25">
      <c r="C8712" t="s">
        <v>494</v>
      </c>
    </row>
    <row r="8713" spans="1:4" x14ac:dyDescent="0.25">
      <c r="C8713" t="s">
        <v>5919</v>
      </c>
    </row>
    <row r="8714" spans="1:4" x14ac:dyDescent="0.25">
      <c r="A8714" s="1">
        <v>44363</v>
      </c>
      <c r="B8714" t="s">
        <v>488</v>
      </c>
      <c r="C8714" t="s">
        <v>492</v>
      </c>
      <c r="D8714">
        <v>6.78</v>
      </c>
    </row>
    <row r="8715" spans="1:4" x14ac:dyDescent="0.25">
      <c r="C8715" t="s">
        <v>5919</v>
      </c>
    </row>
    <row r="8716" spans="1:4" x14ac:dyDescent="0.25">
      <c r="A8716" s="1">
        <v>44363</v>
      </c>
      <c r="B8716" t="s">
        <v>488</v>
      </c>
      <c r="C8716" t="s">
        <v>495</v>
      </c>
      <c r="D8716">
        <v>54.01</v>
      </c>
    </row>
    <row r="8717" spans="1:4" x14ac:dyDescent="0.25">
      <c r="C8717" t="s">
        <v>496</v>
      </c>
    </row>
    <row r="8718" spans="1:4" x14ac:dyDescent="0.25">
      <c r="C8718" t="s">
        <v>5193</v>
      </c>
    </row>
    <row r="8719" spans="1:4" x14ac:dyDescent="0.25">
      <c r="A8719" s="1">
        <v>44363</v>
      </c>
      <c r="B8719" t="s">
        <v>176</v>
      </c>
      <c r="C8719" t="s">
        <v>47</v>
      </c>
      <c r="D8719">
        <v>386.95</v>
      </c>
    </row>
    <row r="8720" spans="1:4" x14ac:dyDescent="0.25">
      <c r="A8720" s="1">
        <v>44357</v>
      </c>
      <c r="B8720" t="s">
        <v>1444</v>
      </c>
      <c r="C8720" t="s">
        <v>6088</v>
      </c>
      <c r="D8720">
        <v>193.33</v>
      </c>
    </row>
    <row r="8721" spans="1:4" x14ac:dyDescent="0.25">
      <c r="C8721" t="s">
        <v>6089</v>
      </c>
    </row>
    <row r="8722" spans="1:4" x14ac:dyDescent="0.25">
      <c r="C8722" t="s">
        <v>6090</v>
      </c>
    </row>
    <row r="8723" spans="1:4" x14ac:dyDescent="0.25">
      <c r="C8723" t="s">
        <v>6091</v>
      </c>
    </row>
    <row r="8724" spans="1:4" x14ac:dyDescent="0.25">
      <c r="A8724" s="1">
        <v>44357</v>
      </c>
      <c r="B8724" t="s">
        <v>1444</v>
      </c>
      <c r="C8724" t="s">
        <v>4868</v>
      </c>
      <c r="D8724">
        <v>109</v>
      </c>
    </row>
    <row r="8725" spans="1:4" x14ac:dyDescent="0.25">
      <c r="A8725" s="1">
        <v>44357</v>
      </c>
      <c r="B8725" t="s">
        <v>1444</v>
      </c>
      <c r="C8725" t="s">
        <v>2701</v>
      </c>
      <c r="D8725" s="2">
        <v>2568.56</v>
      </c>
    </row>
    <row r="8726" spans="1:4" x14ac:dyDescent="0.25">
      <c r="A8726" s="1">
        <v>44357</v>
      </c>
      <c r="B8726" t="s">
        <v>1444</v>
      </c>
      <c r="C8726" t="s">
        <v>741</v>
      </c>
      <c r="D8726" s="2">
        <v>2032.85</v>
      </c>
    </row>
    <row r="8727" spans="1:4" x14ac:dyDescent="0.25">
      <c r="A8727" s="1">
        <v>44357</v>
      </c>
      <c r="B8727" t="s">
        <v>1444</v>
      </c>
      <c r="C8727" t="s">
        <v>1468</v>
      </c>
      <c r="D8727" s="2">
        <v>3561.02</v>
      </c>
    </row>
    <row r="8728" spans="1:4" x14ac:dyDescent="0.25">
      <c r="A8728" s="1">
        <v>44357</v>
      </c>
      <c r="B8728" t="s">
        <v>1444</v>
      </c>
      <c r="C8728" t="s">
        <v>6092</v>
      </c>
      <c r="D8728">
        <v>630</v>
      </c>
    </row>
    <row r="8729" spans="1:4" x14ac:dyDescent="0.25">
      <c r="A8729" s="1">
        <v>44357</v>
      </c>
      <c r="B8729" t="s">
        <v>1444</v>
      </c>
      <c r="C8729" t="s">
        <v>741</v>
      </c>
      <c r="D8729">
        <v>278.72000000000003</v>
      </c>
    </row>
    <row r="8730" spans="1:4" x14ac:dyDescent="0.25">
      <c r="A8730" s="1">
        <v>44357</v>
      </c>
      <c r="B8730" t="s">
        <v>1444</v>
      </c>
      <c r="C8730" t="s">
        <v>741</v>
      </c>
      <c r="D8730" s="2">
        <v>1302.95</v>
      </c>
    </row>
    <row r="8731" spans="1:4" x14ac:dyDescent="0.25">
      <c r="A8731" s="1">
        <v>44357</v>
      </c>
      <c r="B8731" t="s">
        <v>1444</v>
      </c>
      <c r="C8731" t="s">
        <v>3213</v>
      </c>
      <c r="D8731">
        <v>640</v>
      </c>
    </row>
    <row r="8732" spans="1:4" x14ac:dyDescent="0.25">
      <c r="A8732" s="1">
        <v>44357</v>
      </c>
      <c r="B8732" t="s">
        <v>1444</v>
      </c>
      <c r="C8732" t="s">
        <v>6093</v>
      </c>
      <c r="D8732">
        <v>125</v>
      </c>
    </row>
    <row r="8733" spans="1:4" x14ac:dyDescent="0.25">
      <c r="C8733" t="s">
        <v>6094</v>
      </c>
    </row>
    <row r="8734" spans="1:4" x14ac:dyDescent="0.25">
      <c r="C8734" t="s">
        <v>6095</v>
      </c>
    </row>
    <row r="8735" spans="1:4" x14ac:dyDescent="0.25">
      <c r="C8735" t="s">
        <v>6096</v>
      </c>
    </row>
    <row r="8736" spans="1:4" x14ac:dyDescent="0.25">
      <c r="C8736" s="1">
        <v>44337</v>
      </c>
    </row>
    <row r="8737" spans="1:4" x14ac:dyDescent="0.25">
      <c r="A8737" s="1">
        <v>44357</v>
      </c>
      <c r="B8737" t="s">
        <v>1444</v>
      </c>
      <c r="C8737" t="s">
        <v>6097</v>
      </c>
      <c r="D8737">
        <v>500</v>
      </c>
    </row>
    <row r="8738" spans="1:4" x14ac:dyDescent="0.25">
      <c r="C8738" t="s">
        <v>6098</v>
      </c>
    </row>
    <row r="8739" spans="1:4" x14ac:dyDescent="0.25">
      <c r="C8739" t="s">
        <v>6099</v>
      </c>
    </row>
    <row r="8740" spans="1:4" x14ac:dyDescent="0.25">
      <c r="C8740" t="s">
        <v>6100</v>
      </c>
    </row>
    <row r="8741" spans="1:4" x14ac:dyDescent="0.25">
      <c r="A8741" s="1">
        <v>44357</v>
      </c>
      <c r="B8741" t="s">
        <v>1444</v>
      </c>
      <c r="C8741" t="s">
        <v>6101</v>
      </c>
      <c r="D8741">
        <v>125</v>
      </c>
    </row>
    <row r="8742" spans="1:4" x14ac:dyDescent="0.25">
      <c r="C8742" t="s">
        <v>6102</v>
      </c>
    </row>
    <row r="8743" spans="1:4" x14ac:dyDescent="0.25">
      <c r="C8743" s="3">
        <v>44338</v>
      </c>
    </row>
    <row r="8744" spans="1:4" x14ac:dyDescent="0.25">
      <c r="A8744" s="1">
        <v>44357</v>
      </c>
      <c r="B8744" t="s">
        <v>1444</v>
      </c>
      <c r="C8744" t="s">
        <v>3899</v>
      </c>
      <c r="D8744">
        <v>407.72</v>
      </c>
    </row>
    <row r="8745" spans="1:4" x14ac:dyDescent="0.25">
      <c r="C8745" t="s">
        <v>6103</v>
      </c>
    </row>
    <row r="8746" spans="1:4" x14ac:dyDescent="0.25">
      <c r="C8746" t="s">
        <v>6104</v>
      </c>
    </row>
    <row r="8747" spans="1:4" x14ac:dyDescent="0.25">
      <c r="C8747" t="s">
        <v>6105</v>
      </c>
    </row>
    <row r="8748" spans="1:4" x14ac:dyDescent="0.25">
      <c r="C8748" t="s">
        <v>6106</v>
      </c>
    </row>
    <row r="8749" spans="1:4" x14ac:dyDescent="0.25">
      <c r="A8749" s="1">
        <v>44357</v>
      </c>
      <c r="B8749" t="s">
        <v>1444</v>
      </c>
      <c r="C8749" t="s">
        <v>1245</v>
      </c>
      <c r="D8749">
        <v>243.49</v>
      </c>
    </row>
    <row r="8750" spans="1:4" x14ac:dyDescent="0.25">
      <c r="A8750" s="1">
        <v>44357</v>
      </c>
      <c r="B8750" t="s">
        <v>1444</v>
      </c>
      <c r="C8750" t="s">
        <v>6107</v>
      </c>
      <c r="D8750">
        <v>120.76</v>
      </c>
    </row>
    <row r="8751" spans="1:4" x14ac:dyDescent="0.25">
      <c r="C8751" t="s">
        <v>6108</v>
      </c>
    </row>
    <row r="8752" spans="1:4" x14ac:dyDescent="0.25">
      <c r="C8752" t="s">
        <v>6109</v>
      </c>
    </row>
    <row r="8753" spans="1:4" x14ac:dyDescent="0.25">
      <c r="C8753" t="s">
        <v>6110</v>
      </c>
    </row>
    <row r="8754" spans="1:4" x14ac:dyDescent="0.25">
      <c r="A8754" s="1">
        <v>44357</v>
      </c>
      <c r="B8754" t="s">
        <v>1444</v>
      </c>
      <c r="C8754" t="s">
        <v>1245</v>
      </c>
      <c r="D8754">
        <v>187.31</v>
      </c>
    </row>
    <row r="8755" spans="1:4" x14ac:dyDescent="0.25">
      <c r="A8755" s="1">
        <v>44357</v>
      </c>
      <c r="B8755" t="s">
        <v>1444</v>
      </c>
      <c r="C8755" t="s">
        <v>3213</v>
      </c>
      <c r="D8755">
        <v>103.27</v>
      </c>
    </row>
    <row r="8756" spans="1:4" x14ac:dyDescent="0.25">
      <c r="A8756" s="1">
        <v>44357</v>
      </c>
      <c r="B8756" t="s">
        <v>1444</v>
      </c>
      <c r="C8756" t="s">
        <v>5018</v>
      </c>
      <c r="D8756">
        <v>432.94</v>
      </c>
    </row>
    <row r="8757" spans="1:4" x14ac:dyDescent="0.25">
      <c r="C8757" t="s">
        <v>5019</v>
      </c>
    </row>
    <row r="8758" spans="1:4" x14ac:dyDescent="0.25">
      <c r="C8758" t="s">
        <v>5016</v>
      </c>
    </row>
    <row r="8759" spans="1:4" x14ac:dyDescent="0.25">
      <c r="C8759" t="s">
        <v>5020</v>
      </c>
    </row>
    <row r="8760" spans="1:4" x14ac:dyDescent="0.25">
      <c r="A8760" s="1">
        <v>44357</v>
      </c>
      <c r="B8760" t="s">
        <v>1444</v>
      </c>
      <c r="C8760" t="s">
        <v>6088</v>
      </c>
      <c r="D8760">
        <v>138.22</v>
      </c>
    </row>
    <row r="8761" spans="1:4" x14ac:dyDescent="0.25">
      <c r="C8761" t="s">
        <v>4394</v>
      </c>
    </row>
    <row r="8762" spans="1:4" x14ac:dyDescent="0.25">
      <c r="C8762" t="s">
        <v>6111</v>
      </c>
    </row>
    <row r="8763" spans="1:4" x14ac:dyDescent="0.25">
      <c r="C8763" t="s">
        <v>6112</v>
      </c>
    </row>
    <row r="8764" spans="1:4" x14ac:dyDescent="0.25">
      <c r="C8764" t="s">
        <v>6113</v>
      </c>
    </row>
    <row r="8765" spans="1:4" x14ac:dyDescent="0.25">
      <c r="A8765" s="1">
        <v>44357</v>
      </c>
      <c r="B8765" t="s">
        <v>1444</v>
      </c>
      <c r="C8765" t="s">
        <v>1245</v>
      </c>
      <c r="D8765">
        <v>144.18</v>
      </c>
    </row>
    <row r="8766" spans="1:4" x14ac:dyDescent="0.25">
      <c r="A8766" s="1">
        <v>44357</v>
      </c>
      <c r="B8766" t="s">
        <v>1444</v>
      </c>
      <c r="C8766" t="s">
        <v>3110</v>
      </c>
      <c r="D8766">
        <v>45.97</v>
      </c>
    </row>
    <row r="8767" spans="1:4" x14ac:dyDescent="0.25">
      <c r="A8767" s="1">
        <v>44357</v>
      </c>
      <c r="B8767" t="s">
        <v>1444</v>
      </c>
      <c r="C8767" t="s">
        <v>47</v>
      </c>
      <c r="D8767">
        <v>197.22</v>
      </c>
    </row>
    <row r="8768" spans="1:4" x14ac:dyDescent="0.25">
      <c r="A8768" s="1">
        <v>44357</v>
      </c>
      <c r="B8768" t="s">
        <v>1444</v>
      </c>
      <c r="C8768" t="s">
        <v>6114</v>
      </c>
      <c r="D8768">
        <v>88.59</v>
      </c>
    </row>
    <row r="8769" spans="1:4" x14ac:dyDescent="0.25">
      <c r="C8769" t="s">
        <v>6115</v>
      </c>
    </row>
    <row r="8770" spans="1:4" x14ac:dyDescent="0.25">
      <c r="C8770" t="s">
        <v>6116</v>
      </c>
    </row>
    <row r="8771" spans="1:4" x14ac:dyDescent="0.25">
      <c r="C8771" t="s">
        <v>6117</v>
      </c>
    </row>
    <row r="8772" spans="1:4" x14ac:dyDescent="0.25">
      <c r="A8772" s="1">
        <v>44357</v>
      </c>
      <c r="B8772" t="s">
        <v>1444</v>
      </c>
      <c r="C8772" t="s">
        <v>6118</v>
      </c>
      <c r="D8772">
        <v>50</v>
      </c>
    </row>
    <row r="8773" spans="1:4" x14ac:dyDescent="0.25">
      <c r="C8773" t="s">
        <v>34</v>
      </c>
    </row>
    <row r="8774" spans="1:4" x14ac:dyDescent="0.25">
      <c r="A8774" s="1">
        <v>44357</v>
      </c>
      <c r="B8774" t="s">
        <v>1444</v>
      </c>
      <c r="C8774" t="s">
        <v>6119</v>
      </c>
      <c r="D8774">
        <v>77</v>
      </c>
    </row>
    <row r="8775" spans="1:4" x14ac:dyDescent="0.25">
      <c r="C8775" t="s">
        <v>6120</v>
      </c>
    </row>
    <row r="8776" spans="1:4" x14ac:dyDescent="0.25">
      <c r="A8776" s="1">
        <v>44357</v>
      </c>
      <c r="B8776" t="s">
        <v>1444</v>
      </c>
      <c r="C8776" t="s">
        <v>6121</v>
      </c>
      <c r="D8776">
        <v>35</v>
      </c>
    </row>
    <row r="8777" spans="1:4" x14ac:dyDescent="0.25">
      <c r="A8777" s="1">
        <v>44357</v>
      </c>
      <c r="B8777" t="s">
        <v>1444</v>
      </c>
      <c r="C8777" t="s">
        <v>6122</v>
      </c>
      <c r="D8777">
        <v>35</v>
      </c>
    </row>
    <row r="8778" spans="1:4" x14ac:dyDescent="0.25">
      <c r="C8778" s="1">
        <v>44330</v>
      </c>
    </row>
    <row r="8779" spans="1:4" x14ac:dyDescent="0.25">
      <c r="A8779" s="1">
        <v>44357</v>
      </c>
      <c r="B8779" t="s">
        <v>1444</v>
      </c>
      <c r="C8779" t="s">
        <v>6123</v>
      </c>
      <c r="D8779">
        <v>35</v>
      </c>
    </row>
    <row r="8780" spans="1:4" x14ac:dyDescent="0.25">
      <c r="A8780" s="1">
        <v>44357</v>
      </c>
      <c r="B8780" t="s">
        <v>1444</v>
      </c>
      <c r="C8780" t="s">
        <v>4721</v>
      </c>
      <c r="D8780">
        <v>677.86</v>
      </c>
    </row>
    <row r="8781" spans="1:4" x14ac:dyDescent="0.25">
      <c r="A8781" s="1">
        <v>44357</v>
      </c>
      <c r="B8781" t="s">
        <v>1444</v>
      </c>
      <c r="C8781" t="s">
        <v>6124</v>
      </c>
      <c r="D8781">
        <v>109</v>
      </c>
    </row>
    <row r="8782" spans="1:4" x14ac:dyDescent="0.25">
      <c r="C8782" t="s">
        <v>6125</v>
      </c>
    </row>
    <row r="8783" spans="1:4" x14ac:dyDescent="0.25">
      <c r="C8783" t="s">
        <v>6126</v>
      </c>
    </row>
    <row r="8784" spans="1:4" x14ac:dyDescent="0.25">
      <c r="C8784" t="s">
        <v>6127</v>
      </c>
    </row>
    <row r="8785" spans="1:4" x14ac:dyDescent="0.25">
      <c r="C8785" t="s">
        <v>6128</v>
      </c>
    </row>
    <row r="8786" spans="1:4" x14ac:dyDescent="0.25">
      <c r="A8786" s="1">
        <v>44357</v>
      </c>
      <c r="B8786" t="s">
        <v>1444</v>
      </c>
      <c r="C8786" t="s">
        <v>6124</v>
      </c>
      <c r="D8786">
        <v>109</v>
      </c>
    </row>
    <row r="8787" spans="1:4" x14ac:dyDescent="0.25">
      <c r="C8787" t="s">
        <v>6129</v>
      </c>
    </row>
    <row r="8788" spans="1:4" x14ac:dyDescent="0.25">
      <c r="C8788" t="s">
        <v>6130</v>
      </c>
    </row>
    <row r="8789" spans="1:4" x14ac:dyDescent="0.25">
      <c r="C8789" t="s">
        <v>6131</v>
      </c>
    </row>
    <row r="8790" spans="1:4" x14ac:dyDescent="0.25">
      <c r="C8790" s="1">
        <v>44328</v>
      </c>
    </row>
    <row r="8791" spans="1:4" x14ac:dyDescent="0.25">
      <c r="A8791" s="1">
        <v>44357</v>
      </c>
      <c r="B8791" t="s">
        <v>1444</v>
      </c>
      <c r="C8791" t="s">
        <v>6132</v>
      </c>
      <c r="D8791">
        <v>109</v>
      </c>
    </row>
    <row r="8792" spans="1:4" x14ac:dyDescent="0.25">
      <c r="C8792" t="s">
        <v>6133</v>
      </c>
    </row>
    <row r="8793" spans="1:4" x14ac:dyDescent="0.25">
      <c r="C8793" t="s">
        <v>6134</v>
      </c>
    </row>
    <row r="8794" spans="1:4" x14ac:dyDescent="0.25">
      <c r="C8794" t="s">
        <v>6135</v>
      </c>
    </row>
    <row r="8795" spans="1:4" x14ac:dyDescent="0.25">
      <c r="C8795" t="s">
        <v>6128</v>
      </c>
    </row>
    <row r="8796" spans="1:4" x14ac:dyDescent="0.25">
      <c r="A8796" s="1">
        <v>44357</v>
      </c>
      <c r="B8796" t="s">
        <v>1444</v>
      </c>
      <c r="C8796" t="s">
        <v>6136</v>
      </c>
      <c r="D8796">
        <v>184.95</v>
      </c>
    </row>
    <row r="8797" spans="1:4" x14ac:dyDescent="0.25">
      <c r="A8797" s="1">
        <v>44357</v>
      </c>
      <c r="B8797" t="s">
        <v>1444</v>
      </c>
      <c r="C8797" t="s">
        <v>6137</v>
      </c>
      <c r="D8797">
        <v>20.11</v>
      </c>
    </row>
    <row r="8798" spans="1:4" x14ac:dyDescent="0.25">
      <c r="C8798" t="s">
        <v>6138</v>
      </c>
    </row>
    <row r="8799" spans="1:4" x14ac:dyDescent="0.25">
      <c r="A8799" s="1">
        <v>44357</v>
      </c>
      <c r="B8799" t="s">
        <v>1444</v>
      </c>
      <c r="C8799" t="s">
        <v>6139</v>
      </c>
      <c r="D8799" s="2">
        <v>2448.41</v>
      </c>
    </row>
    <row r="8800" spans="1:4" x14ac:dyDescent="0.25">
      <c r="C8800" t="s">
        <v>6140</v>
      </c>
    </row>
    <row r="8801" spans="1:4" x14ac:dyDescent="0.25">
      <c r="C8801" t="s">
        <v>6141</v>
      </c>
    </row>
    <row r="8802" spans="1:4" x14ac:dyDescent="0.25">
      <c r="C8802" t="s">
        <v>6142</v>
      </c>
    </row>
    <row r="8803" spans="1:4" x14ac:dyDescent="0.25">
      <c r="C8803" t="s">
        <v>6143</v>
      </c>
    </row>
    <row r="8804" spans="1:4" x14ac:dyDescent="0.25">
      <c r="A8804" s="1">
        <v>44357</v>
      </c>
      <c r="B8804" t="s">
        <v>1444</v>
      </c>
      <c r="C8804" t="s">
        <v>320</v>
      </c>
      <c r="D8804">
        <v>502.31</v>
      </c>
    </row>
    <row r="8805" spans="1:4" x14ac:dyDescent="0.25">
      <c r="C8805" t="s">
        <v>6144</v>
      </c>
    </row>
    <row r="8806" spans="1:4" x14ac:dyDescent="0.25">
      <c r="A8806" s="1">
        <v>44357</v>
      </c>
      <c r="B8806" t="s">
        <v>1444</v>
      </c>
      <c r="C8806" t="s">
        <v>6145</v>
      </c>
      <c r="D8806">
        <v>516.9</v>
      </c>
    </row>
    <row r="8807" spans="1:4" x14ac:dyDescent="0.25">
      <c r="C8807" t="s">
        <v>6146</v>
      </c>
    </row>
    <row r="8808" spans="1:4" x14ac:dyDescent="0.25">
      <c r="C8808" t="s">
        <v>6147</v>
      </c>
    </row>
    <row r="8809" spans="1:4" x14ac:dyDescent="0.25">
      <c r="C8809" t="s">
        <v>6148</v>
      </c>
    </row>
    <row r="8810" spans="1:4" x14ac:dyDescent="0.25">
      <c r="C8810" t="s">
        <v>6149</v>
      </c>
    </row>
    <row r="8811" spans="1:4" x14ac:dyDescent="0.25">
      <c r="C8811" s="1">
        <v>44315</v>
      </c>
    </row>
    <row r="8812" spans="1:4" x14ac:dyDescent="0.25">
      <c r="A8812" s="1">
        <v>44357</v>
      </c>
      <c r="B8812" t="s">
        <v>1444</v>
      </c>
      <c r="C8812" t="s">
        <v>6150</v>
      </c>
      <c r="D8812">
        <v>40.1</v>
      </c>
    </row>
    <row r="8813" spans="1:4" x14ac:dyDescent="0.25">
      <c r="C8813" t="s">
        <v>6151</v>
      </c>
    </row>
    <row r="8814" spans="1:4" x14ac:dyDescent="0.25">
      <c r="A8814" s="1">
        <v>44357</v>
      </c>
      <c r="B8814" t="s">
        <v>1444</v>
      </c>
      <c r="C8814" t="s">
        <v>6152</v>
      </c>
      <c r="D8814">
        <v>29.88</v>
      </c>
    </row>
    <row r="8815" spans="1:4" x14ac:dyDescent="0.25">
      <c r="A8815" s="1">
        <v>44357</v>
      </c>
      <c r="B8815" t="s">
        <v>1444</v>
      </c>
      <c r="C8815" t="s">
        <v>219</v>
      </c>
      <c r="D8815">
        <v>192.41</v>
      </c>
    </row>
    <row r="8816" spans="1:4" x14ac:dyDescent="0.25">
      <c r="A8816" s="1">
        <v>44357</v>
      </c>
      <c r="B8816" t="s">
        <v>1444</v>
      </c>
      <c r="C8816" t="s">
        <v>6153</v>
      </c>
      <c r="D8816">
        <v>27.92</v>
      </c>
    </row>
    <row r="8817" spans="1:4" x14ac:dyDescent="0.25">
      <c r="A8817" s="1">
        <v>44368</v>
      </c>
      <c r="B8817" t="s">
        <v>1476</v>
      </c>
      <c r="C8817" t="s">
        <v>6154</v>
      </c>
      <c r="D8817">
        <v>49.85</v>
      </c>
    </row>
    <row r="8818" spans="1:4" x14ac:dyDescent="0.25">
      <c r="C8818" t="s">
        <v>6155</v>
      </c>
    </row>
    <row r="8819" spans="1:4" x14ac:dyDescent="0.25">
      <c r="C8819" t="s">
        <v>3333</v>
      </c>
    </row>
    <row r="8820" spans="1:4" x14ac:dyDescent="0.25">
      <c r="C8820" t="s">
        <v>6156</v>
      </c>
    </row>
    <row r="8821" spans="1:4" x14ac:dyDescent="0.25">
      <c r="A8821" s="1">
        <v>44368</v>
      </c>
      <c r="B8821" t="s">
        <v>1476</v>
      </c>
      <c r="C8821" t="s">
        <v>6154</v>
      </c>
      <c r="D8821">
        <v>35.94</v>
      </c>
    </row>
    <row r="8822" spans="1:4" x14ac:dyDescent="0.25">
      <c r="C8822" t="s">
        <v>6155</v>
      </c>
    </row>
    <row r="8823" spans="1:4" x14ac:dyDescent="0.25">
      <c r="C8823" t="s">
        <v>3333</v>
      </c>
    </row>
    <row r="8824" spans="1:4" x14ac:dyDescent="0.25">
      <c r="C8824" t="s">
        <v>6156</v>
      </c>
    </row>
    <row r="8825" spans="1:4" x14ac:dyDescent="0.25">
      <c r="A8825" s="1">
        <v>44368</v>
      </c>
      <c r="B8825" t="s">
        <v>1476</v>
      </c>
      <c r="C8825" t="s">
        <v>6154</v>
      </c>
      <c r="D8825">
        <v>16.989999999999998</v>
      </c>
    </row>
    <row r="8826" spans="1:4" x14ac:dyDescent="0.25">
      <c r="C8826" t="s">
        <v>6155</v>
      </c>
    </row>
    <row r="8827" spans="1:4" x14ac:dyDescent="0.25">
      <c r="C8827" t="s">
        <v>3333</v>
      </c>
    </row>
    <row r="8828" spans="1:4" x14ac:dyDescent="0.25">
      <c r="C8828" t="s">
        <v>6156</v>
      </c>
    </row>
    <row r="8829" spans="1:4" x14ac:dyDescent="0.25">
      <c r="A8829" s="1">
        <v>44368</v>
      </c>
      <c r="B8829" t="s">
        <v>1476</v>
      </c>
      <c r="C8829" t="s">
        <v>1477</v>
      </c>
      <c r="D8829">
        <v>54.94</v>
      </c>
    </row>
    <row r="8830" spans="1:4" x14ac:dyDescent="0.25">
      <c r="A8830" s="1">
        <v>44357</v>
      </c>
      <c r="B8830" t="s">
        <v>722</v>
      </c>
      <c r="C8830" t="s">
        <v>6157</v>
      </c>
      <c r="D8830">
        <v>75</v>
      </c>
    </row>
    <row r="8831" spans="1:4" x14ac:dyDescent="0.25">
      <c r="A8831" s="1">
        <v>44370</v>
      </c>
      <c r="B8831" t="s">
        <v>902</v>
      </c>
      <c r="C8831" t="s">
        <v>1051</v>
      </c>
      <c r="D8831">
        <v>89.02</v>
      </c>
    </row>
    <row r="8832" spans="1:4" x14ac:dyDescent="0.25">
      <c r="A8832" s="1">
        <v>44370</v>
      </c>
      <c r="B8832" t="s">
        <v>902</v>
      </c>
      <c r="C8832" t="s">
        <v>6158</v>
      </c>
      <c r="D8832" s="2">
        <v>2183.12</v>
      </c>
    </row>
    <row r="8833" spans="1:4" x14ac:dyDescent="0.25">
      <c r="A8833" s="1">
        <v>44370</v>
      </c>
      <c r="B8833" t="s">
        <v>4693</v>
      </c>
      <c r="C8833" t="s">
        <v>6159</v>
      </c>
      <c r="D8833" s="2">
        <v>3365</v>
      </c>
    </row>
    <row r="8834" spans="1:4" x14ac:dyDescent="0.25">
      <c r="A8834" s="1">
        <v>44370</v>
      </c>
      <c r="B8834" t="s">
        <v>122</v>
      </c>
      <c r="C8834" t="s">
        <v>70</v>
      </c>
      <c r="D8834">
        <v>280.10000000000002</v>
      </c>
    </row>
    <row r="8835" spans="1:4" x14ac:dyDescent="0.25">
      <c r="A8835" s="1">
        <v>44370</v>
      </c>
      <c r="B8835" t="s">
        <v>122</v>
      </c>
      <c r="C8835" t="s">
        <v>70</v>
      </c>
      <c r="D8835">
        <v>500</v>
      </c>
    </row>
    <row r="8836" spans="1:4" x14ac:dyDescent="0.25">
      <c r="A8836" s="1">
        <v>44370</v>
      </c>
      <c r="B8836" t="s">
        <v>740</v>
      </c>
      <c r="C8836" t="s">
        <v>6160</v>
      </c>
      <c r="D8836" s="2">
        <v>2287.5</v>
      </c>
    </row>
    <row r="8837" spans="1:4" x14ac:dyDescent="0.25">
      <c r="A8837" s="1">
        <v>44370</v>
      </c>
      <c r="B8837" t="s">
        <v>740</v>
      </c>
      <c r="C8837" t="s">
        <v>6161</v>
      </c>
      <c r="D8837">
        <v>204</v>
      </c>
    </row>
    <row r="8838" spans="1:4" x14ac:dyDescent="0.25">
      <c r="A8838" s="1">
        <v>44370</v>
      </c>
      <c r="B8838" t="s">
        <v>3986</v>
      </c>
      <c r="C8838" t="s">
        <v>6162</v>
      </c>
      <c r="D8838">
        <v>824</v>
      </c>
    </row>
    <row r="8839" spans="1:4" x14ac:dyDescent="0.25">
      <c r="C8839" t="s">
        <v>6163</v>
      </c>
    </row>
    <row r="8840" spans="1:4" x14ac:dyDescent="0.25">
      <c r="C8840" t="s">
        <v>6164</v>
      </c>
    </row>
    <row r="8841" spans="1:4" x14ac:dyDescent="0.25">
      <c r="C8841" t="s">
        <v>6165</v>
      </c>
    </row>
    <row r="8842" spans="1:4" x14ac:dyDescent="0.25">
      <c r="A8842" s="1">
        <v>44370</v>
      </c>
      <c r="B8842" t="s">
        <v>6166</v>
      </c>
      <c r="C8842" t="s">
        <v>6167</v>
      </c>
      <c r="D8842">
        <v>322.5</v>
      </c>
    </row>
    <row r="8843" spans="1:4" x14ac:dyDescent="0.25">
      <c r="C8843" t="s">
        <v>6168</v>
      </c>
    </row>
    <row r="8844" spans="1:4" x14ac:dyDescent="0.25">
      <c r="C8844" s="1">
        <v>44364</v>
      </c>
    </row>
    <row r="8845" spans="1:4" x14ac:dyDescent="0.25">
      <c r="A8845" s="1">
        <v>44370</v>
      </c>
      <c r="B8845" t="s">
        <v>357</v>
      </c>
      <c r="C8845" t="s">
        <v>6169</v>
      </c>
      <c r="D8845">
        <v>328.7</v>
      </c>
    </row>
    <row r="8846" spans="1:4" x14ac:dyDescent="0.25">
      <c r="A8846" s="1">
        <v>44370</v>
      </c>
      <c r="B8846" t="s">
        <v>125</v>
      </c>
      <c r="C8846" t="s">
        <v>6170</v>
      </c>
      <c r="D8846" s="2">
        <v>4499.66</v>
      </c>
    </row>
    <row r="8847" spans="1:4" x14ac:dyDescent="0.25">
      <c r="C8847" t="s">
        <v>2374</v>
      </c>
    </row>
    <row r="8848" spans="1:4" x14ac:dyDescent="0.25">
      <c r="C8848" t="s">
        <v>2375</v>
      </c>
    </row>
    <row r="8849" spans="1:4" x14ac:dyDescent="0.25">
      <c r="C8849" t="s">
        <v>2376</v>
      </c>
    </row>
    <row r="8850" spans="1:4" x14ac:dyDescent="0.25">
      <c r="C8850" t="s">
        <v>3367</v>
      </c>
    </row>
    <row r="8851" spans="1:4" x14ac:dyDescent="0.25">
      <c r="C8851" t="s">
        <v>2377</v>
      </c>
    </row>
    <row r="8852" spans="1:4" x14ac:dyDescent="0.25">
      <c r="C8852" t="s">
        <v>2378</v>
      </c>
    </row>
    <row r="8853" spans="1:4" x14ac:dyDescent="0.25">
      <c r="C8853" t="s">
        <v>2379</v>
      </c>
    </row>
    <row r="8854" spans="1:4" x14ac:dyDescent="0.25">
      <c r="C8854" t="s">
        <v>2380</v>
      </c>
    </row>
    <row r="8855" spans="1:4" x14ac:dyDescent="0.25">
      <c r="C8855" t="s">
        <v>2381</v>
      </c>
    </row>
    <row r="8856" spans="1:4" x14ac:dyDescent="0.25">
      <c r="C8856" t="s">
        <v>2382</v>
      </c>
    </row>
    <row r="8857" spans="1:4" x14ac:dyDescent="0.25">
      <c r="C8857" t="s">
        <v>2383</v>
      </c>
    </row>
    <row r="8858" spans="1:4" x14ac:dyDescent="0.25">
      <c r="A8858" s="1">
        <v>44370</v>
      </c>
      <c r="B8858" t="s">
        <v>6171</v>
      </c>
      <c r="C8858" t="s">
        <v>6172</v>
      </c>
      <c r="D8858" s="2">
        <v>2706.8</v>
      </c>
    </row>
    <row r="8859" spans="1:4" x14ac:dyDescent="0.25">
      <c r="C8859" t="s">
        <v>6173</v>
      </c>
    </row>
    <row r="8860" spans="1:4" x14ac:dyDescent="0.25">
      <c r="A8860" s="1">
        <v>44370</v>
      </c>
      <c r="B8860" t="s">
        <v>6174</v>
      </c>
      <c r="C8860" t="s">
        <v>6175</v>
      </c>
      <c r="D8860">
        <v>76.5</v>
      </c>
    </row>
    <row r="8861" spans="1:4" x14ac:dyDescent="0.25">
      <c r="C8861" t="s">
        <v>6176</v>
      </c>
    </row>
    <row r="8862" spans="1:4" x14ac:dyDescent="0.25">
      <c r="A8862" s="1">
        <v>44370</v>
      </c>
      <c r="B8862" t="s">
        <v>6177</v>
      </c>
      <c r="C8862" t="s">
        <v>1630</v>
      </c>
      <c r="D8862">
        <v>780</v>
      </c>
    </row>
    <row r="8863" spans="1:4" x14ac:dyDescent="0.25">
      <c r="A8863" s="1">
        <v>44370</v>
      </c>
      <c r="B8863" t="s">
        <v>6177</v>
      </c>
      <c r="C8863" t="s">
        <v>6178</v>
      </c>
      <c r="D8863">
        <v>472.5</v>
      </c>
    </row>
    <row r="8864" spans="1:4" x14ac:dyDescent="0.25">
      <c r="C8864" t="s">
        <v>6179</v>
      </c>
    </row>
    <row r="8865" spans="1:4" x14ac:dyDescent="0.25">
      <c r="A8865" s="1">
        <v>44370</v>
      </c>
      <c r="B8865" t="s">
        <v>31</v>
      </c>
      <c r="C8865" t="s">
        <v>3346</v>
      </c>
      <c r="D8865">
        <v>797.65</v>
      </c>
    </row>
    <row r="8866" spans="1:4" x14ac:dyDescent="0.25">
      <c r="A8866" s="1">
        <v>44370</v>
      </c>
      <c r="B8866" t="s">
        <v>31</v>
      </c>
      <c r="C8866" t="s">
        <v>185</v>
      </c>
      <c r="D8866" s="2">
        <v>1216.08</v>
      </c>
    </row>
    <row r="8867" spans="1:4" x14ac:dyDescent="0.25">
      <c r="A8867" s="1">
        <v>44370</v>
      </c>
      <c r="B8867" t="s">
        <v>218</v>
      </c>
      <c r="C8867" t="s">
        <v>325</v>
      </c>
      <c r="D8867">
        <v>609.55999999999995</v>
      </c>
    </row>
    <row r="8868" spans="1:4" x14ac:dyDescent="0.25">
      <c r="A8868" s="1">
        <v>44370</v>
      </c>
      <c r="B8868" t="s">
        <v>218</v>
      </c>
      <c r="C8868" t="s">
        <v>185</v>
      </c>
      <c r="D8868">
        <v>360.31</v>
      </c>
    </row>
    <row r="8869" spans="1:4" x14ac:dyDescent="0.25">
      <c r="A8869" s="1">
        <v>44370</v>
      </c>
      <c r="B8869" t="s">
        <v>218</v>
      </c>
      <c r="C8869" t="s">
        <v>219</v>
      </c>
      <c r="D8869">
        <v>361.86</v>
      </c>
    </row>
    <row r="8870" spans="1:4" x14ac:dyDescent="0.25">
      <c r="A8870" s="1">
        <v>44370</v>
      </c>
      <c r="B8870" t="s">
        <v>218</v>
      </c>
      <c r="C8870" t="s">
        <v>6180</v>
      </c>
      <c r="D8870">
        <v>91.01</v>
      </c>
    </row>
    <row r="8871" spans="1:4" x14ac:dyDescent="0.25">
      <c r="C8871" t="s">
        <v>6181</v>
      </c>
    </row>
    <row r="8872" spans="1:4" x14ac:dyDescent="0.25">
      <c r="A8872" s="1">
        <v>44370</v>
      </c>
      <c r="B8872" t="s">
        <v>649</v>
      </c>
      <c r="C8872" t="s">
        <v>5541</v>
      </c>
      <c r="D8872">
        <v>134.06</v>
      </c>
    </row>
    <row r="8873" spans="1:4" x14ac:dyDescent="0.25">
      <c r="A8873" s="1">
        <v>44370</v>
      </c>
      <c r="B8873" t="s">
        <v>649</v>
      </c>
      <c r="C8873" t="s">
        <v>5541</v>
      </c>
      <c r="D8873">
        <v>313.89999999999998</v>
      </c>
    </row>
    <row r="8874" spans="1:4" x14ac:dyDescent="0.25">
      <c r="A8874" s="1">
        <v>44370</v>
      </c>
      <c r="B8874" t="s">
        <v>6182</v>
      </c>
      <c r="C8874" t="s">
        <v>6183</v>
      </c>
      <c r="D8874">
        <v>578.79999999999995</v>
      </c>
    </row>
    <row r="8875" spans="1:4" x14ac:dyDescent="0.25">
      <c r="C8875" t="s">
        <v>6184</v>
      </c>
    </row>
    <row r="8876" spans="1:4" x14ac:dyDescent="0.25">
      <c r="A8876" s="1">
        <v>44370</v>
      </c>
      <c r="B8876" t="s">
        <v>6182</v>
      </c>
      <c r="C8876" t="s">
        <v>6183</v>
      </c>
      <c r="D8876">
        <v>129.91999999999999</v>
      </c>
    </row>
    <row r="8877" spans="1:4" x14ac:dyDescent="0.25">
      <c r="C8877" t="s">
        <v>6185</v>
      </c>
    </row>
    <row r="8878" spans="1:4" x14ac:dyDescent="0.25">
      <c r="A8878" s="1">
        <v>44370</v>
      </c>
      <c r="B8878" t="s">
        <v>5596</v>
      </c>
      <c r="C8878" t="s">
        <v>6186</v>
      </c>
      <c r="D8878">
        <v>935</v>
      </c>
    </row>
    <row r="8879" spans="1:4" x14ac:dyDescent="0.25">
      <c r="C8879" t="s">
        <v>6187</v>
      </c>
    </row>
    <row r="8880" spans="1:4" x14ac:dyDescent="0.25">
      <c r="A8880" s="1">
        <v>44370</v>
      </c>
      <c r="B8880" t="s">
        <v>6188</v>
      </c>
      <c r="C8880" t="s">
        <v>6189</v>
      </c>
      <c r="D8880">
        <v>322.5</v>
      </c>
    </row>
    <row r="8881" spans="1:4" x14ac:dyDescent="0.25">
      <c r="C8881" t="s">
        <v>6190</v>
      </c>
    </row>
    <row r="8882" spans="1:4" x14ac:dyDescent="0.25">
      <c r="C8882" t="s">
        <v>6191</v>
      </c>
    </row>
    <row r="8883" spans="1:4" x14ac:dyDescent="0.25">
      <c r="A8883" s="1">
        <v>44370</v>
      </c>
      <c r="B8883" t="s">
        <v>2087</v>
      </c>
      <c r="C8883" t="s">
        <v>4706</v>
      </c>
      <c r="D8883" s="2">
        <v>2161.4</v>
      </c>
    </row>
    <row r="8884" spans="1:4" x14ac:dyDescent="0.25">
      <c r="A8884" s="1">
        <v>44370</v>
      </c>
      <c r="B8884" t="s">
        <v>1138</v>
      </c>
      <c r="C8884" t="s">
        <v>6192</v>
      </c>
      <c r="D8884">
        <v>322.5</v>
      </c>
    </row>
    <row r="8885" spans="1:4" x14ac:dyDescent="0.25">
      <c r="C8885" t="s">
        <v>6193</v>
      </c>
    </row>
    <row r="8886" spans="1:4" x14ac:dyDescent="0.25">
      <c r="C8886" s="1">
        <v>44364</v>
      </c>
    </row>
    <row r="8887" spans="1:4" x14ac:dyDescent="0.25">
      <c r="A8887" s="1">
        <v>44370</v>
      </c>
      <c r="B8887" t="s">
        <v>3553</v>
      </c>
      <c r="C8887" t="s">
        <v>6194</v>
      </c>
      <c r="D8887" s="2">
        <v>2860</v>
      </c>
    </row>
    <row r="8888" spans="1:4" x14ac:dyDescent="0.25">
      <c r="C8888" t="s">
        <v>6195</v>
      </c>
    </row>
    <row r="8889" spans="1:4" x14ac:dyDescent="0.25">
      <c r="C8889" t="s">
        <v>6196</v>
      </c>
    </row>
    <row r="8890" spans="1:4" x14ac:dyDescent="0.25">
      <c r="A8890" s="1">
        <v>44370</v>
      </c>
      <c r="B8890" t="s">
        <v>6197</v>
      </c>
      <c r="C8890" t="s">
        <v>6198</v>
      </c>
      <c r="D8890" s="2">
        <v>2550.38</v>
      </c>
    </row>
    <row r="8891" spans="1:4" x14ac:dyDescent="0.25">
      <c r="C8891" t="s">
        <v>3732</v>
      </c>
    </row>
    <row r="8892" spans="1:4" x14ac:dyDescent="0.25">
      <c r="C8892" t="s">
        <v>6199</v>
      </c>
    </row>
    <row r="8893" spans="1:4" x14ac:dyDescent="0.25">
      <c r="C8893" t="s">
        <v>219</v>
      </c>
    </row>
    <row r="8894" spans="1:4" x14ac:dyDescent="0.25">
      <c r="A8894" s="1">
        <v>44370</v>
      </c>
      <c r="B8894" t="s">
        <v>6200</v>
      </c>
      <c r="C8894" t="s">
        <v>6201</v>
      </c>
      <c r="D8894">
        <v>322.5</v>
      </c>
    </row>
    <row r="8895" spans="1:4" x14ac:dyDescent="0.25">
      <c r="C8895" t="s">
        <v>6202</v>
      </c>
    </row>
    <row r="8896" spans="1:4" x14ac:dyDescent="0.25">
      <c r="C8896" s="1">
        <v>44364</v>
      </c>
    </row>
    <row r="8897" spans="1:4" x14ac:dyDescent="0.25">
      <c r="A8897" s="1">
        <v>44370</v>
      </c>
      <c r="B8897" t="s">
        <v>6203</v>
      </c>
      <c r="C8897" t="s">
        <v>6204</v>
      </c>
      <c r="D8897">
        <v>298</v>
      </c>
    </row>
    <row r="8898" spans="1:4" x14ac:dyDescent="0.25">
      <c r="A8898" s="1">
        <v>44370</v>
      </c>
      <c r="B8898" t="s">
        <v>420</v>
      </c>
      <c r="C8898" t="s">
        <v>6205</v>
      </c>
      <c r="D8898">
        <v>326.85000000000002</v>
      </c>
    </row>
    <row r="8899" spans="1:4" x14ac:dyDescent="0.25">
      <c r="A8899" s="1">
        <v>44370</v>
      </c>
      <c r="B8899" t="s">
        <v>254</v>
      </c>
      <c r="C8899" t="s">
        <v>6206</v>
      </c>
      <c r="D8899">
        <v>119.99</v>
      </c>
    </row>
    <row r="8900" spans="1:4" x14ac:dyDescent="0.25">
      <c r="A8900" s="1">
        <v>44370</v>
      </c>
      <c r="B8900" t="s">
        <v>254</v>
      </c>
      <c r="C8900" t="s">
        <v>6207</v>
      </c>
      <c r="D8900">
        <v>171.46</v>
      </c>
    </row>
    <row r="8901" spans="1:4" x14ac:dyDescent="0.25">
      <c r="C8901" t="s">
        <v>6208</v>
      </c>
    </row>
    <row r="8902" spans="1:4" x14ac:dyDescent="0.25">
      <c r="C8902" t="s">
        <v>6209</v>
      </c>
    </row>
    <row r="8903" spans="1:4" x14ac:dyDescent="0.25">
      <c r="A8903" s="1">
        <v>44370</v>
      </c>
      <c r="B8903" t="s">
        <v>6210</v>
      </c>
      <c r="C8903" t="s">
        <v>6211</v>
      </c>
      <c r="D8903">
        <v>824.04</v>
      </c>
    </row>
    <row r="8904" spans="1:4" x14ac:dyDescent="0.25">
      <c r="C8904" t="s">
        <v>6212</v>
      </c>
    </row>
    <row r="8905" spans="1:4" x14ac:dyDescent="0.25">
      <c r="C8905" t="s">
        <v>6213</v>
      </c>
    </row>
    <row r="8906" spans="1:4" x14ac:dyDescent="0.25">
      <c r="C8906" t="s">
        <v>6214</v>
      </c>
    </row>
    <row r="8907" spans="1:4" x14ac:dyDescent="0.25">
      <c r="A8907" s="1">
        <v>44370</v>
      </c>
      <c r="B8907" t="s">
        <v>161</v>
      </c>
      <c r="C8907" t="s">
        <v>6215</v>
      </c>
      <c r="D8907">
        <v>57.44</v>
      </c>
    </row>
    <row r="8908" spans="1:4" x14ac:dyDescent="0.25">
      <c r="C8908" t="s">
        <v>5369</v>
      </c>
    </row>
    <row r="8909" spans="1:4" x14ac:dyDescent="0.25">
      <c r="A8909" s="1">
        <v>44370</v>
      </c>
      <c r="B8909" t="s">
        <v>5225</v>
      </c>
      <c r="C8909" t="s">
        <v>6216</v>
      </c>
      <c r="D8909">
        <v>150</v>
      </c>
    </row>
    <row r="8910" spans="1:4" x14ac:dyDescent="0.25">
      <c r="C8910" t="s">
        <v>6217</v>
      </c>
    </row>
    <row r="8911" spans="1:4" x14ac:dyDescent="0.25">
      <c r="C8911" t="s">
        <v>6218</v>
      </c>
    </row>
    <row r="8912" spans="1:4" x14ac:dyDescent="0.25">
      <c r="C8912" t="s">
        <v>6219</v>
      </c>
    </row>
    <row r="8913" spans="1:4" x14ac:dyDescent="0.25">
      <c r="A8913" s="1">
        <v>44370</v>
      </c>
      <c r="B8913" t="s">
        <v>1584</v>
      </c>
      <c r="C8913" t="s">
        <v>6220</v>
      </c>
      <c r="D8913">
        <v>204.6</v>
      </c>
    </row>
    <row r="8914" spans="1:4" x14ac:dyDescent="0.25">
      <c r="A8914" s="1">
        <v>44370</v>
      </c>
      <c r="B8914" t="s">
        <v>71</v>
      </c>
      <c r="C8914" t="s">
        <v>2756</v>
      </c>
      <c r="D8914">
        <v>853.18</v>
      </c>
    </row>
    <row r="8915" spans="1:4" x14ac:dyDescent="0.25">
      <c r="A8915" s="1">
        <v>44370</v>
      </c>
      <c r="B8915" t="s">
        <v>4162</v>
      </c>
      <c r="C8915" t="s">
        <v>6221</v>
      </c>
      <c r="D8915">
        <v>160</v>
      </c>
    </row>
    <row r="8916" spans="1:4" x14ac:dyDescent="0.25">
      <c r="C8916" t="s">
        <v>6222</v>
      </c>
    </row>
    <row r="8917" spans="1:4" x14ac:dyDescent="0.25">
      <c r="A8917" s="1">
        <v>44370</v>
      </c>
      <c r="B8917" t="s">
        <v>4162</v>
      </c>
      <c r="C8917" t="s">
        <v>6223</v>
      </c>
      <c r="D8917">
        <v>160</v>
      </c>
    </row>
    <row r="8918" spans="1:4" x14ac:dyDescent="0.25">
      <c r="A8918" s="1">
        <v>44370</v>
      </c>
      <c r="B8918" t="s">
        <v>2453</v>
      </c>
      <c r="C8918" t="s">
        <v>6224</v>
      </c>
      <c r="D8918" s="2">
        <v>6365</v>
      </c>
    </row>
    <row r="8919" spans="1:4" x14ac:dyDescent="0.25">
      <c r="C8919" t="s">
        <v>6225</v>
      </c>
    </row>
    <row r="8920" spans="1:4" x14ac:dyDescent="0.25">
      <c r="A8920" s="1">
        <v>44370</v>
      </c>
      <c r="B8920" t="s">
        <v>295</v>
      </c>
      <c r="C8920" t="s">
        <v>6226</v>
      </c>
      <c r="D8920">
        <v>878.16</v>
      </c>
    </row>
    <row r="8921" spans="1:4" x14ac:dyDescent="0.25">
      <c r="C8921" t="s">
        <v>6227</v>
      </c>
    </row>
    <row r="8922" spans="1:4" x14ac:dyDescent="0.25">
      <c r="C8922" t="s">
        <v>6228</v>
      </c>
    </row>
    <row r="8923" spans="1:4" x14ac:dyDescent="0.25">
      <c r="A8923" s="1">
        <v>44370</v>
      </c>
      <c r="B8923" t="s">
        <v>810</v>
      </c>
      <c r="C8923" t="s">
        <v>6229</v>
      </c>
      <c r="D8923">
        <v>145</v>
      </c>
    </row>
    <row r="8924" spans="1:4" x14ac:dyDescent="0.25">
      <c r="A8924" s="1">
        <v>44370</v>
      </c>
      <c r="B8924" t="s">
        <v>810</v>
      </c>
      <c r="C8924" t="s">
        <v>3599</v>
      </c>
      <c r="D8924">
        <v>200</v>
      </c>
    </row>
    <row r="8925" spans="1:4" x14ac:dyDescent="0.25">
      <c r="A8925" s="1">
        <v>44370</v>
      </c>
      <c r="B8925" t="s">
        <v>6230</v>
      </c>
      <c r="C8925" t="s">
        <v>6231</v>
      </c>
      <c r="D8925">
        <v>267</v>
      </c>
    </row>
    <row r="8926" spans="1:4" x14ac:dyDescent="0.25">
      <c r="C8926" t="s">
        <v>6232</v>
      </c>
    </row>
    <row r="8927" spans="1:4" x14ac:dyDescent="0.25">
      <c r="C8927" t="s">
        <v>6233</v>
      </c>
    </row>
    <row r="8928" spans="1:4" x14ac:dyDescent="0.25">
      <c r="A8928" s="1">
        <v>44370</v>
      </c>
      <c r="B8928" t="s">
        <v>447</v>
      </c>
      <c r="C8928" t="s">
        <v>6234</v>
      </c>
      <c r="D8928">
        <v>22</v>
      </c>
    </row>
    <row r="8929" spans="1:4" x14ac:dyDescent="0.25">
      <c r="C8929" t="s">
        <v>6235</v>
      </c>
    </row>
    <row r="8930" spans="1:4" x14ac:dyDescent="0.25">
      <c r="C8930" t="s">
        <v>6236</v>
      </c>
    </row>
    <row r="8931" spans="1:4" x14ac:dyDescent="0.25">
      <c r="A8931" s="1">
        <v>44370</v>
      </c>
      <c r="B8931" t="s">
        <v>97</v>
      </c>
      <c r="C8931" t="s">
        <v>919</v>
      </c>
      <c r="D8931">
        <v>20</v>
      </c>
    </row>
    <row r="8932" spans="1:4" x14ac:dyDescent="0.25">
      <c r="A8932" s="1">
        <v>44370</v>
      </c>
      <c r="B8932" t="s">
        <v>3827</v>
      </c>
      <c r="C8932" t="s">
        <v>3764</v>
      </c>
      <c r="D8932" s="2">
        <v>2500</v>
      </c>
    </row>
    <row r="8933" spans="1:4" x14ac:dyDescent="0.25">
      <c r="C8933" t="s">
        <v>6237</v>
      </c>
    </row>
    <row r="8934" spans="1:4" x14ac:dyDescent="0.25">
      <c r="A8934" s="1">
        <v>44370</v>
      </c>
      <c r="B8934" t="s">
        <v>1844</v>
      </c>
      <c r="C8934" t="s">
        <v>6238</v>
      </c>
      <c r="D8934">
        <v>175</v>
      </c>
    </row>
    <row r="8935" spans="1:4" x14ac:dyDescent="0.25">
      <c r="A8935" s="1">
        <v>44370</v>
      </c>
      <c r="B8935" t="s">
        <v>1844</v>
      </c>
      <c r="C8935" t="s">
        <v>6239</v>
      </c>
      <c r="D8935">
        <v>700</v>
      </c>
    </row>
    <row r="8936" spans="1:4" x14ac:dyDescent="0.25">
      <c r="A8936" s="1">
        <v>44370</v>
      </c>
      <c r="B8936" t="s">
        <v>115</v>
      </c>
      <c r="C8936" t="s">
        <v>70</v>
      </c>
      <c r="D8936">
        <v>187</v>
      </c>
    </row>
    <row r="8937" spans="1:4" x14ac:dyDescent="0.25">
      <c r="A8937" s="1">
        <v>44370</v>
      </c>
      <c r="B8937" t="s">
        <v>115</v>
      </c>
      <c r="C8937" t="s">
        <v>70</v>
      </c>
      <c r="D8937" s="2">
        <v>68000</v>
      </c>
    </row>
    <row r="8938" spans="1:4" x14ac:dyDescent="0.25">
      <c r="A8938" s="1">
        <v>44371</v>
      </c>
      <c r="B8938" t="s">
        <v>6240</v>
      </c>
      <c r="C8938" t="s">
        <v>6241</v>
      </c>
      <c r="D8938">
        <v>900</v>
      </c>
    </row>
    <row r="8939" spans="1:4" x14ac:dyDescent="0.25">
      <c r="A8939" s="1">
        <v>44371</v>
      </c>
      <c r="B8939" t="s">
        <v>6242</v>
      </c>
      <c r="C8939" t="s">
        <v>6241</v>
      </c>
      <c r="D8939">
        <v>900</v>
      </c>
    </row>
    <row r="8940" spans="1:4" x14ac:dyDescent="0.25">
      <c r="A8940" s="1">
        <v>44371</v>
      </c>
      <c r="B8940" t="s">
        <v>316</v>
      </c>
      <c r="C8940" t="s">
        <v>5524</v>
      </c>
      <c r="D8940" s="2">
        <v>1337.43</v>
      </c>
    </row>
    <row r="8941" spans="1:4" x14ac:dyDescent="0.25">
      <c r="C8941" t="s">
        <v>5525</v>
      </c>
    </row>
    <row r="8942" spans="1:4" x14ac:dyDescent="0.25">
      <c r="C8942" t="s">
        <v>3961</v>
      </c>
    </row>
    <row r="8943" spans="1:4" x14ac:dyDescent="0.25">
      <c r="C8943" t="s">
        <v>5526</v>
      </c>
    </row>
    <row r="8944" spans="1:4" x14ac:dyDescent="0.25">
      <c r="C8944" t="s">
        <v>6243</v>
      </c>
    </row>
    <row r="8945" spans="1:4" x14ac:dyDescent="0.25">
      <c r="C8945" t="s">
        <v>6244</v>
      </c>
    </row>
    <row r="8946" spans="1:4" x14ac:dyDescent="0.25">
      <c r="C8946" t="s">
        <v>6245</v>
      </c>
    </row>
    <row r="8947" spans="1:4" x14ac:dyDescent="0.25">
      <c r="C8947" t="s">
        <v>6246</v>
      </c>
    </row>
    <row r="8948" spans="1:4" x14ac:dyDescent="0.25">
      <c r="C8948" t="s">
        <v>6247</v>
      </c>
    </row>
    <row r="8949" spans="1:4" x14ac:dyDescent="0.25">
      <c r="C8949">
        <v>499443467837</v>
      </c>
    </row>
    <row r="8950" spans="1:4" x14ac:dyDescent="0.25">
      <c r="A8950" s="1">
        <v>44371</v>
      </c>
      <c r="B8950" t="s">
        <v>316</v>
      </c>
      <c r="C8950" t="s">
        <v>6248</v>
      </c>
      <c r="D8950" s="2">
        <v>3701.32</v>
      </c>
    </row>
    <row r="8951" spans="1:4" x14ac:dyDescent="0.25">
      <c r="C8951" t="s">
        <v>6249</v>
      </c>
    </row>
    <row r="8952" spans="1:4" x14ac:dyDescent="0.25">
      <c r="C8952" t="s">
        <v>6250</v>
      </c>
    </row>
    <row r="8953" spans="1:4" x14ac:dyDescent="0.25">
      <c r="C8953" t="s">
        <v>6251</v>
      </c>
    </row>
    <row r="8954" spans="1:4" x14ac:dyDescent="0.25">
      <c r="C8954" t="s">
        <v>6252</v>
      </c>
    </row>
    <row r="8955" spans="1:4" x14ac:dyDescent="0.25">
      <c r="C8955" t="s">
        <v>6253</v>
      </c>
    </row>
    <row r="8956" spans="1:4" x14ac:dyDescent="0.25">
      <c r="A8956" s="1">
        <v>44371</v>
      </c>
      <c r="B8956" t="s">
        <v>316</v>
      </c>
      <c r="C8956" t="s">
        <v>6254</v>
      </c>
      <c r="D8956">
        <v>528.26</v>
      </c>
    </row>
    <row r="8957" spans="1:4" x14ac:dyDescent="0.25">
      <c r="C8957">
        <v>895553678847</v>
      </c>
    </row>
    <row r="8958" spans="1:4" x14ac:dyDescent="0.25">
      <c r="A8958" s="1">
        <v>44371</v>
      </c>
      <c r="B8958" t="s">
        <v>316</v>
      </c>
      <c r="C8958" t="s">
        <v>6255</v>
      </c>
      <c r="D8958">
        <v>264.22000000000003</v>
      </c>
    </row>
    <row r="8959" spans="1:4" x14ac:dyDescent="0.25">
      <c r="C8959" t="s">
        <v>6256</v>
      </c>
    </row>
    <row r="8960" spans="1:4" x14ac:dyDescent="0.25">
      <c r="A8960" s="1">
        <v>44371</v>
      </c>
      <c r="B8960" t="s">
        <v>316</v>
      </c>
      <c r="C8960" t="s">
        <v>6257</v>
      </c>
      <c r="D8960">
        <v>64.34</v>
      </c>
    </row>
    <row r="8961" spans="1:4" x14ac:dyDescent="0.25">
      <c r="C8961" t="s">
        <v>6258</v>
      </c>
    </row>
    <row r="8962" spans="1:4" x14ac:dyDescent="0.25">
      <c r="C8962">
        <v>833966463768</v>
      </c>
    </row>
    <row r="8963" spans="1:4" x14ac:dyDescent="0.25">
      <c r="A8963" s="1">
        <v>44371</v>
      </c>
      <c r="B8963" t="s">
        <v>316</v>
      </c>
      <c r="C8963" t="s">
        <v>6259</v>
      </c>
      <c r="D8963">
        <v>173.85</v>
      </c>
    </row>
    <row r="8964" spans="1:4" x14ac:dyDescent="0.25">
      <c r="C8964" t="s">
        <v>6260</v>
      </c>
    </row>
    <row r="8965" spans="1:4" x14ac:dyDescent="0.25">
      <c r="C8965">
        <v>643846679385</v>
      </c>
    </row>
    <row r="8966" spans="1:4" x14ac:dyDescent="0.25">
      <c r="A8966" s="1">
        <v>44371</v>
      </c>
      <c r="B8966" t="s">
        <v>316</v>
      </c>
      <c r="C8966" t="s">
        <v>6261</v>
      </c>
      <c r="D8966">
        <v>57.07</v>
      </c>
    </row>
    <row r="8967" spans="1:4" x14ac:dyDescent="0.25">
      <c r="C8967">
        <v>455587465583</v>
      </c>
    </row>
    <row r="8968" spans="1:4" x14ac:dyDescent="0.25">
      <c r="A8968" s="1">
        <v>44371</v>
      </c>
      <c r="B8968" t="s">
        <v>316</v>
      </c>
      <c r="C8968" t="s">
        <v>6262</v>
      </c>
      <c r="D8968">
        <v>327.05</v>
      </c>
    </row>
    <row r="8969" spans="1:4" x14ac:dyDescent="0.25">
      <c r="C8969">
        <v>473493385895</v>
      </c>
    </row>
    <row r="8970" spans="1:4" x14ac:dyDescent="0.25">
      <c r="A8970" s="1">
        <v>44371</v>
      </c>
      <c r="B8970" t="s">
        <v>316</v>
      </c>
      <c r="C8970" t="s">
        <v>6263</v>
      </c>
      <c r="D8970">
        <v>90.29</v>
      </c>
    </row>
    <row r="8971" spans="1:4" x14ac:dyDescent="0.25">
      <c r="C8971" t="s">
        <v>6264</v>
      </c>
    </row>
    <row r="8972" spans="1:4" x14ac:dyDescent="0.25">
      <c r="A8972" s="1">
        <v>44371</v>
      </c>
      <c r="B8972" t="s">
        <v>316</v>
      </c>
      <c r="C8972" t="s">
        <v>6265</v>
      </c>
      <c r="D8972" s="2">
        <v>2224.9899999999998</v>
      </c>
    </row>
    <row r="8973" spans="1:4" x14ac:dyDescent="0.25">
      <c r="C8973" t="s">
        <v>6266</v>
      </c>
    </row>
    <row r="8974" spans="1:4" x14ac:dyDescent="0.25">
      <c r="C8974" t="s">
        <v>6267</v>
      </c>
    </row>
    <row r="8975" spans="1:4" x14ac:dyDescent="0.25">
      <c r="C8975" t="s">
        <v>6268</v>
      </c>
    </row>
    <row r="8976" spans="1:4" x14ac:dyDescent="0.25">
      <c r="C8976" t="s">
        <v>6269</v>
      </c>
    </row>
    <row r="8977" spans="1:4" x14ac:dyDescent="0.25">
      <c r="A8977" s="1">
        <v>44371</v>
      </c>
      <c r="B8977" t="s">
        <v>316</v>
      </c>
      <c r="C8977" t="s">
        <v>6270</v>
      </c>
      <c r="D8977">
        <v>132.38999999999999</v>
      </c>
    </row>
    <row r="8978" spans="1:4" x14ac:dyDescent="0.25">
      <c r="C8978" t="s">
        <v>6271</v>
      </c>
    </row>
    <row r="8979" spans="1:4" x14ac:dyDescent="0.25">
      <c r="A8979" s="1">
        <v>44371</v>
      </c>
      <c r="B8979" t="s">
        <v>316</v>
      </c>
      <c r="C8979" t="s">
        <v>6272</v>
      </c>
      <c r="D8979">
        <v>222.67</v>
      </c>
    </row>
    <row r="8980" spans="1:4" x14ac:dyDescent="0.25">
      <c r="C8980" t="s">
        <v>6273</v>
      </c>
    </row>
    <row r="8981" spans="1:4" x14ac:dyDescent="0.25">
      <c r="C8981">
        <v>464469437563</v>
      </c>
    </row>
    <row r="8982" spans="1:4" x14ac:dyDescent="0.25">
      <c r="A8982" s="1">
        <v>44371</v>
      </c>
      <c r="B8982" t="s">
        <v>316</v>
      </c>
      <c r="C8982" t="s">
        <v>6274</v>
      </c>
      <c r="D8982">
        <v>418.99</v>
      </c>
    </row>
    <row r="8983" spans="1:4" x14ac:dyDescent="0.25">
      <c r="C8983" t="s">
        <v>6275</v>
      </c>
    </row>
    <row r="8984" spans="1:4" x14ac:dyDescent="0.25">
      <c r="C8984">
        <v>457933983737</v>
      </c>
    </row>
    <row r="8985" spans="1:4" x14ac:dyDescent="0.25">
      <c r="A8985" s="1">
        <v>44371</v>
      </c>
      <c r="B8985" t="s">
        <v>316</v>
      </c>
      <c r="C8985" t="s">
        <v>6276</v>
      </c>
      <c r="D8985">
        <v>934.71</v>
      </c>
    </row>
    <row r="8986" spans="1:4" x14ac:dyDescent="0.25">
      <c r="C8986" t="s">
        <v>6277</v>
      </c>
    </row>
    <row r="8987" spans="1:4" x14ac:dyDescent="0.25">
      <c r="C8987" t="s">
        <v>6278</v>
      </c>
    </row>
    <row r="8988" spans="1:4" x14ac:dyDescent="0.25">
      <c r="A8988" s="1">
        <v>44371</v>
      </c>
      <c r="B8988" t="s">
        <v>316</v>
      </c>
      <c r="C8988" t="s">
        <v>6279</v>
      </c>
      <c r="D8988" s="2">
        <v>1155.0999999999999</v>
      </c>
    </row>
    <row r="8989" spans="1:4" x14ac:dyDescent="0.25">
      <c r="C8989" t="s">
        <v>6280</v>
      </c>
    </row>
    <row r="8990" spans="1:4" x14ac:dyDescent="0.25">
      <c r="C8990" t="s">
        <v>6281</v>
      </c>
    </row>
    <row r="8991" spans="1:4" x14ac:dyDescent="0.25">
      <c r="C8991" t="s">
        <v>6282</v>
      </c>
    </row>
    <row r="8992" spans="1:4" x14ac:dyDescent="0.25">
      <c r="C8992" t="s">
        <v>6283</v>
      </c>
    </row>
    <row r="8993" spans="1:4" x14ac:dyDescent="0.25">
      <c r="A8993" s="1">
        <v>44371</v>
      </c>
      <c r="B8993" t="s">
        <v>316</v>
      </c>
      <c r="C8993" t="s">
        <v>6284</v>
      </c>
      <c r="D8993">
        <v>452.39</v>
      </c>
    </row>
    <row r="8994" spans="1:4" x14ac:dyDescent="0.25">
      <c r="C8994" t="s">
        <v>6285</v>
      </c>
    </row>
    <row r="8995" spans="1:4" x14ac:dyDescent="0.25">
      <c r="C8995" t="s">
        <v>3177</v>
      </c>
    </row>
    <row r="8996" spans="1:4" x14ac:dyDescent="0.25">
      <c r="A8996" s="1">
        <v>44371</v>
      </c>
      <c r="B8996" t="s">
        <v>316</v>
      </c>
      <c r="C8996" t="s">
        <v>6286</v>
      </c>
      <c r="D8996">
        <v>462.17</v>
      </c>
    </row>
    <row r="8997" spans="1:4" x14ac:dyDescent="0.25">
      <c r="A8997" s="1">
        <v>44371</v>
      </c>
      <c r="B8997" t="s">
        <v>316</v>
      </c>
      <c r="C8997" t="s">
        <v>47</v>
      </c>
      <c r="D8997">
        <v>271.45</v>
      </c>
    </row>
    <row r="8998" spans="1:4" x14ac:dyDescent="0.25">
      <c r="A8998" s="1">
        <v>44371</v>
      </c>
      <c r="B8998" t="s">
        <v>316</v>
      </c>
      <c r="C8998" t="s">
        <v>6287</v>
      </c>
      <c r="D8998">
        <v>781.14</v>
      </c>
    </row>
    <row r="8999" spans="1:4" x14ac:dyDescent="0.25">
      <c r="C8999" t="s">
        <v>6288</v>
      </c>
    </row>
    <row r="9000" spans="1:4" x14ac:dyDescent="0.25">
      <c r="C9000" t="s">
        <v>6289</v>
      </c>
    </row>
    <row r="9001" spans="1:4" x14ac:dyDescent="0.25">
      <c r="A9001" s="1">
        <v>44371</v>
      </c>
      <c r="B9001" t="s">
        <v>316</v>
      </c>
      <c r="C9001" t="s">
        <v>6290</v>
      </c>
      <c r="D9001">
        <v>981.16</v>
      </c>
    </row>
    <row r="9002" spans="1:4" x14ac:dyDescent="0.25">
      <c r="A9002" s="1">
        <v>44371</v>
      </c>
      <c r="B9002" t="s">
        <v>316</v>
      </c>
      <c r="C9002" t="s">
        <v>1854</v>
      </c>
      <c r="D9002">
        <v>249.99</v>
      </c>
    </row>
    <row r="9003" spans="1:4" x14ac:dyDescent="0.25">
      <c r="A9003" s="1">
        <v>44371</v>
      </c>
      <c r="B9003" t="s">
        <v>316</v>
      </c>
      <c r="C9003" t="s">
        <v>6291</v>
      </c>
      <c r="D9003" s="2">
        <v>1948.32</v>
      </c>
    </row>
    <row r="9004" spans="1:4" x14ac:dyDescent="0.25">
      <c r="A9004" s="1">
        <v>44371</v>
      </c>
      <c r="B9004" t="s">
        <v>316</v>
      </c>
      <c r="C9004" t="s">
        <v>6292</v>
      </c>
      <c r="D9004">
        <v>176.72</v>
      </c>
    </row>
    <row r="9005" spans="1:4" x14ac:dyDescent="0.25">
      <c r="A9005" s="1">
        <v>44371</v>
      </c>
      <c r="B9005" t="s">
        <v>316</v>
      </c>
      <c r="C9005" t="s">
        <v>6293</v>
      </c>
      <c r="D9005">
        <v>163.24</v>
      </c>
    </row>
    <row r="9006" spans="1:4" x14ac:dyDescent="0.25">
      <c r="A9006" s="1">
        <v>44371</v>
      </c>
      <c r="B9006" t="s">
        <v>316</v>
      </c>
      <c r="C9006" t="s">
        <v>6294</v>
      </c>
      <c r="D9006">
        <v>186.29</v>
      </c>
    </row>
    <row r="9007" spans="1:4" x14ac:dyDescent="0.25">
      <c r="A9007" s="1">
        <v>44371</v>
      </c>
      <c r="B9007" t="s">
        <v>316</v>
      </c>
      <c r="C9007" t="s">
        <v>6295</v>
      </c>
      <c r="D9007">
        <v>203.51</v>
      </c>
    </row>
    <row r="9008" spans="1:4" x14ac:dyDescent="0.25">
      <c r="A9008" s="1">
        <v>44371</v>
      </c>
      <c r="B9008" t="s">
        <v>316</v>
      </c>
      <c r="C9008" t="s">
        <v>1854</v>
      </c>
      <c r="D9008">
        <v>406.99</v>
      </c>
    </row>
    <row r="9009" spans="1:4" x14ac:dyDescent="0.25">
      <c r="A9009" s="1">
        <v>44371</v>
      </c>
      <c r="B9009" t="s">
        <v>316</v>
      </c>
      <c r="C9009" t="s">
        <v>6296</v>
      </c>
      <c r="D9009">
        <v>79.98</v>
      </c>
    </row>
    <row r="9010" spans="1:4" x14ac:dyDescent="0.25">
      <c r="A9010" s="1">
        <v>44371</v>
      </c>
      <c r="B9010" t="s">
        <v>316</v>
      </c>
      <c r="C9010" t="s">
        <v>6297</v>
      </c>
      <c r="D9010">
        <v>87.25</v>
      </c>
    </row>
    <row r="9011" spans="1:4" x14ac:dyDescent="0.25">
      <c r="C9011" t="s">
        <v>6298</v>
      </c>
    </row>
    <row r="9012" spans="1:4" x14ac:dyDescent="0.25">
      <c r="C9012" t="s">
        <v>6299</v>
      </c>
    </row>
    <row r="9013" spans="1:4" x14ac:dyDescent="0.25">
      <c r="C9013" t="s">
        <v>6300</v>
      </c>
    </row>
    <row r="9014" spans="1:4" x14ac:dyDescent="0.25">
      <c r="A9014" s="1">
        <v>44371</v>
      </c>
      <c r="B9014" t="s">
        <v>316</v>
      </c>
      <c r="C9014" t="s">
        <v>6301</v>
      </c>
      <c r="D9014">
        <v>347.43</v>
      </c>
    </row>
    <row r="9015" spans="1:4" x14ac:dyDescent="0.25">
      <c r="C9015" t="s">
        <v>6302</v>
      </c>
    </row>
    <row r="9016" spans="1:4" x14ac:dyDescent="0.25">
      <c r="C9016" t="s">
        <v>6303</v>
      </c>
    </row>
    <row r="9017" spans="1:4" x14ac:dyDescent="0.25">
      <c r="C9017" t="s">
        <v>6304</v>
      </c>
    </row>
    <row r="9018" spans="1:4" x14ac:dyDescent="0.25">
      <c r="A9018" s="1">
        <v>44371</v>
      </c>
      <c r="B9018" t="s">
        <v>316</v>
      </c>
      <c r="C9018" t="s">
        <v>6305</v>
      </c>
      <c r="D9018">
        <v>527.65</v>
      </c>
    </row>
    <row r="9019" spans="1:4" x14ac:dyDescent="0.25">
      <c r="C9019" t="s">
        <v>6306</v>
      </c>
    </row>
    <row r="9020" spans="1:4" x14ac:dyDescent="0.25">
      <c r="C9020" t="s">
        <v>6307</v>
      </c>
    </row>
    <row r="9021" spans="1:4" x14ac:dyDescent="0.25">
      <c r="C9021" t="s">
        <v>6308</v>
      </c>
    </row>
    <row r="9022" spans="1:4" x14ac:dyDescent="0.25">
      <c r="C9022" t="s">
        <v>6309</v>
      </c>
    </row>
    <row r="9023" spans="1:4" x14ac:dyDescent="0.25">
      <c r="C9023">
        <v>473383786786</v>
      </c>
    </row>
    <row r="9024" spans="1:4" x14ac:dyDescent="0.25">
      <c r="A9024" s="1">
        <v>44371</v>
      </c>
      <c r="B9024" t="s">
        <v>316</v>
      </c>
      <c r="C9024" t="s">
        <v>6310</v>
      </c>
      <c r="D9024">
        <v>403.23</v>
      </c>
    </row>
    <row r="9025" spans="1:4" x14ac:dyDescent="0.25">
      <c r="C9025" t="s">
        <v>6311</v>
      </c>
    </row>
    <row r="9026" spans="1:4" x14ac:dyDescent="0.25">
      <c r="C9026" t="s">
        <v>3333</v>
      </c>
    </row>
    <row r="9027" spans="1:4" x14ac:dyDescent="0.25">
      <c r="C9027" t="s">
        <v>6312</v>
      </c>
    </row>
    <row r="9028" spans="1:4" x14ac:dyDescent="0.25">
      <c r="C9028" t="s">
        <v>6313</v>
      </c>
    </row>
    <row r="9029" spans="1:4" x14ac:dyDescent="0.25">
      <c r="C9029" t="s">
        <v>6314</v>
      </c>
    </row>
    <row r="9030" spans="1:4" x14ac:dyDescent="0.25">
      <c r="C9030">
        <v>435766858958</v>
      </c>
    </row>
    <row r="9031" spans="1:4" x14ac:dyDescent="0.25">
      <c r="A9031" s="1">
        <v>44371</v>
      </c>
      <c r="B9031" t="s">
        <v>316</v>
      </c>
      <c r="C9031" t="s">
        <v>1843</v>
      </c>
      <c r="D9031">
        <v>34.950000000000003</v>
      </c>
    </row>
    <row r="9032" spans="1:4" x14ac:dyDescent="0.25">
      <c r="A9032" s="1">
        <v>44371</v>
      </c>
      <c r="B9032" t="s">
        <v>316</v>
      </c>
      <c r="C9032" t="s">
        <v>6315</v>
      </c>
      <c r="D9032">
        <v>119.99</v>
      </c>
    </row>
    <row r="9033" spans="1:4" x14ac:dyDescent="0.25">
      <c r="C9033" t="s">
        <v>6316</v>
      </c>
    </row>
    <row r="9034" spans="1:4" x14ac:dyDescent="0.25">
      <c r="C9034" t="s">
        <v>6317</v>
      </c>
    </row>
    <row r="9035" spans="1:4" x14ac:dyDescent="0.25">
      <c r="A9035" s="1">
        <v>44371</v>
      </c>
      <c r="B9035" t="s">
        <v>316</v>
      </c>
      <c r="C9035" t="s">
        <v>6318</v>
      </c>
      <c r="D9035">
        <v>60.7</v>
      </c>
    </row>
    <row r="9036" spans="1:4" x14ac:dyDescent="0.25">
      <c r="C9036" t="s">
        <v>6319</v>
      </c>
    </row>
    <row r="9037" spans="1:4" x14ac:dyDescent="0.25">
      <c r="C9037" t="s">
        <v>6320</v>
      </c>
    </row>
    <row r="9038" spans="1:4" x14ac:dyDescent="0.25">
      <c r="C9038" t="s">
        <v>6321</v>
      </c>
    </row>
    <row r="9039" spans="1:4" x14ac:dyDescent="0.25">
      <c r="A9039" s="1">
        <v>44371</v>
      </c>
      <c r="B9039" t="s">
        <v>316</v>
      </c>
      <c r="C9039" t="s">
        <v>6322</v>
      </c>
      <c r="D9039">
        <v>39</v>
      </c>
    </row>
    <row r="9040" spans="1:4" x14ac:dyDescent="0.25">
      <c r="A9040" s="1">
        <v>44371</v>
      </c>
      <c r="B9040" t="s">
        <v>316</v>
      </c>
      <c r="C9040" t="s">
        <v>6323</v>
      </c>
      <c r="D9040">
        <v>933.55</v>
      </c>
    </row>
    <row r="9041" spans="1:4" x14ac:dyDescent="0.25">
      <c r="C9041" t="s">
        <v>6324</v>
      </c>
    </row>
    <row r="9042" spans="1:4" x14ac:dyDescent="0.25">
      <c r="C9042" t="s">
        <v>3177</v>
      </c>
    </row>
    <row r="9043" spans="1:4" x14ac:dyDescent="0.25">
      <c r="A9043" s="1">
        <v>44371</v>
      </c>
      <c r="B9043" t="s">
        <v>316</v>
      </c>
      <c r="C9043" t="s">
        <v>6325</v>
      </c>
      <c r="D9043">
        <v>109.99</v>
      </c>
    </row>
    <row r="9044" spans="1:4" x14ac:dyDescent="0.25">
      <c r="C9044" t="s">
        <v>6326</v>
      </c>
    </row>
    <row r="9045" spans="1:4" x14ac:dyDescent="0.25">
      <c r="C9045" t="s">
        <v>6327</v>
      </c>
    </row>
    <row r="9046" spans="1:4" x14ac:dyDescent="0.25">
      <c r="C9046" t="s">
        <v>6328</v>
      </c>
    </row>
    <row r="9047" spans="1:4" x14ac:dyDescent="0.25">
      <c r="A9047" s="1">
        <v>44371</v>
      </c>
      <c r="B9047" t="s">
        <v>316</v>
      </c>
      <c r="C9047" t="s">
        <v>6329</v>
      </c>
      <c r="D9047">
        <v>614.26</v>
      </c>
    </row>
    <row r="9048" spans="1:4" x14ac:dyDescent="0.25">
      <c r="A9048" s="1">
        <v>44371</v>
      </c>
      <c r="B9048" t="s">
        <v>316</v>
      </c>
      <c r="C9048" t="s">
        <v>5505</v>
      </c>
      <c r="D9048">
        <v>532.96</v>
      </c>
    </row>
    <row r="9049" spans="1:4" x14ac:dyDescent="0.25">
      <c r="C9049" t="s">
        <v>6330</v>
      </c>
    </row>
    <row r="9050" spans="1:4" x14ac:dyDescent="0.25">
      <c r="C9050" t="s">
        <v>6331</v>
      </c>
    </row>
    <row r="9051" spans="1:4" x14ac:dyDescent="0.25">
      <c r="A9051" s="1">
        <v>44371</v>
      </c>
      <c r="B9051" t="s">
        <v>316</v>
      </c>
      <c r="C9051" t="s">
        <v>6332</v>
      </c>
      <c r="D9051">
        <v>11.99</v>
      </c>
    </row>
    <row r="9052" spans="1:4" x14ac:dyDescent="0.25">
      <c r="A9052" s="1">
        <v>44371</v>
      </c>
      <c r="B9052" t="s">
        <v>316</v>
      </c>
      <c r="C9052" t="s">
        <v>6333</v>
      </c>
      <c r="D9052">
        <v>132.54</v>
      </c>
    </row>
    <row r="9053" spans="1:4" x14ac:dyDescent="0.25">
      <c r="C9053" t="s">
        <v>6334</v>
      </c>
    </row>
    <row r="9054" spans="1:4" x14ac:dyDescent="0.25">
      <c r="A9054" s="1">
        <v>44371</v>
      </c>
      <c r="B9054" t="s">
        <v>316</v>
      </c>
      <c r="C9054" t="s">
        <v>4143</v>
      </c>
      <c r="D9054">
        <v>126.81</v>
      </c>
    </row>
    <row r="9055" spans="1:4" x14ac:dyDescent="0.25">
      <c r="A9055" s="1">
        <v>44371</v>
      </c>
      <c r="B9055" t="s">
        <v>316</v>
      </c>
      <c r="C9055" t="s">
        <v>47</v>
      </c>
      <c r="D9055">
        <v>-25.56</v>
      </c>
    </row>
    <row r="9056" spans="1:4" x14ac:dyDescent="0.25">
      <c r="A9056" s="1">
        <v>44371</v>
      </c>
      <c r="B9056" t="s">
        <v>1214</v>
      </c>
      <c r="C9056" t="s">
        <v>3881</v>
      </c>
      <c r="D9056">
        <v>283.45</v>
      </c>
    </row>
    <row r="9057" spans="1:4" x14ac:dyDescent="0.25">
      <c r="A9057" s="1">
        <v>44377</v>
      </c>
      <c r="B9057" t="s">
        <v>186</v>
      </c>
      <c r="C9057" t="s">
        <v>6335</v>
      </c>
      <c r="D9057" s="2">
        <v>2000</v>
      </c>
    </row>
    <row r="9058" spans="1:4" x14ac:dyDescent="0.25">
      <c r="C9058" t="s">
        <v>6336</v>
      </c>
    </row>
    <row r="9059" spans="1:4" x14ac:dyDescent="0.25">
      <c r="C9059" t="s">
        <v>6337</v>
      </c>
    </row>
    <row r="9060" spans="1:4" x14ac:dyDescent="0.25">
      <c r="A9060" s="1">
        <v>44377</v>
      </c>
      <c r="B9060" t="s">
        <v>186</v>
      </c>
      <c r="C9060" t="s">
        <v>6338</v>
      </c>
      <c r="D9060">
        <v>500</v>
      </c>
    </row>
    <row r="9061" spans="1:4" x14ac:dyDescent="0.25">
      <c r="C9061" t="s">
        <v>6339</v>
      </c>
    </row>
    <row r="9062" spans="1:4" x14ac:dyDescent="0.25">
      <c r="C9062" t="s">
        <v>6340</v>
      </c>
    </row>
    <row r="9063" spans="1:4" x14ac:dyDescent="0.25">
      <c r="C9063" t="s">
        <v>6341</v>
      </c>
    </row>
    <row r="9064" spans="1:4" x14ac:dyDescent="0.25">
      <c r="A9064" s="1">
        <v>44377</v>
      </c>
      <c r="B9064" t="s">
        <v>186</v>
      </c>
      <c r="C9064" t="s">
        <v>6338</v>
      </c>
      <c r="D9064" s="2">
        <v>8000</v>
      </c>
    </row>
    <row r="9065" spans="1:4" x14ac:dyDescent="0.25">
      <c r="C9065" t="s">
        <v>6339</v>
      </c>
    </row>
    <row r="9066" spans="1:4" x14ac:dyDescent="0.25">
      <c r="C9066" t="s">
        <v>6340</v>
      </c>
    </row>
    <row r="9067" spans="1:4" x14ac:dyDescent="0.25">
      <c r="C9067" t="s">
        <v>6342</v>
      </c>
    </row>
    <row r="9068" spans="1:4" x14ac:dyDescent="0.25">
      <c r="A9068" s="1">
        <v>44377</v>
      </c>
      <c r="B9068" t="s">
        <v>6343</v>
      </c>
      <c r="C9068" t="s">
        <v>6344</v>
      </c>
      <c r="D9068">
        <v>279.48</v>
      </c>
    </row>
    <row r="9069" spans="1:4" x14ac:dyDescent="0.25">
      <c r="C9069" t="s">
        <v>6345</v>
      </c>
    </row>
    <row r="9070" spans="1:4" x14ac:dyDescent="0.25">
      <c r="A9070" s="1">
        <v>44377</v>
      </c>
      <c r="B9070" t="s">
        <v>6174</v>
      </c>
      <c r="C9070" t="s">
        <v>6346</v>
      </c>
      <c r="D9070">
        <v>76.5</v>
      </c>
    </row>
    <row r="9071" spans="1:4" x14ac:dyDescent="0.25">
      <c r="C9071" s="1">
        <v>44370</v>
      </c>
    </row>
    <row r="9072" spans="1:4" x14ac:dyDescent="0.25">
      <c r="A9072" s="1">
        <v>44377</v>
      </c>
      <c r="B9072" t="s">
        <v>6347</v>
      </c>
      <c r="C9072" t="s">
        <v>6348</v>
      </c>
      <c r="D9072">
        <v>202.76</v>
      </c>
    </row>
    <row r="9073" spans="1:4" x14ac:dyDescent="0.25">
      <c r="C9073" t="s">
        <v>6349</v>
      </c>
    </row>
    <row r="9074" spans="1:4" x14ac:dyDescent="0.25">
      <c r="C9074" t="s">
        <v>219</v>
      </c>
    </row>
    <row r="9075" spans="1:4" x14ac:dyDescent="0.25">
      <c r="A9075" s="1">
        <v>44377</v>
      </c>
      <c r="B9075" t="s">
        <v>26</v>
      </c>
      <c r="C9075" t="s">
        <v>4566</v>
      </c>
      <c r="D9075">
        <v>147.5</v>
      </c>
    </row>
    <row r="9076" spans="1:4" x14ac:dyDescent="0.25">
      <c r="A9076" s="1">
        <v>44377</v>
      </c>
      <c r="B9076" t="s">
        <v>26</v>
      </c>
      <c r="C9076" t="s">
        <v>4566</v>
      </c>
      <c r="D9076">
        <v>149.35</v>
      </c>
    </row>
    <row r="9077" spans="1:4" x14ac:dyDescent="0.25">
      <c r="A9077" s="1">
        <v>44377</v>
      </c>
      <c r="B9077" t="s">
        <v>31</v>
      </c>
      <c r="C9077" t="s">
        <v>6350</v>
      </c>
      <c r="D9077" s="2">
        <v>3800</v>
      </c>
    </row>
    <row r="9078" spans="1:4" x14ac:dyDescent="0.25">
      <c r="A9078" s="1">
        <v>44377</v>
      </c>
      <c r="B9078" t="s">
        <v>6351</v>
      </c>
      <c r="C9078" t="s">
        <v>6352</v>
      </c>
      <c r="D9078">
        <v>349</v>
      </c>
    </row>
    <row r="9079" spans="1:4" x14ac:dyDescent="0.25">
      <c r="A9079" s="1">
        <v>44377</v>
      </c>
      <c r="B9079" t="s">
        <v>33</v>
      </c>
      <c r="C9079" t="s">
        <v>6353</v>
      </c>
      <c r="D9079">
        <v>100</v>
      </c>
    </row>
    <row r="9080" spans="1:4" x14ac:dyDescent="0.25">
      <c r="C9080" t="s">
        <v>6354</v>
      </c>
    </row>
    <row r="9081" spans="1:4" x14ac:dyDescent="0.25">
      <c r="A9081" s="1">
        <v>44377</v>
      </c>
      <c r="B9081" t="s">
        <v>33</v>
      </c>
      <c r="C9081" t="s">
        <v>6355</v>
      </c>
      <c r="D9081">
        <v>200</v>
      </c>
    </row>
    <row r="9082" spans="1:4" x14ac:dyDescent="0.25">
      <c r="C9082" t="s">
        <v>6356</v>
      </c>
    </row>
    <row r="9083" spans="1:4" x14ac:dyDescent="0.25">
      <c r="A9083" s="1">
        <v>44377</v>
      </c>
      <c r="B9083" t="s">
        <v>33</v>
      </c>
      <c r="C9083" t="s">
        <v>6357</v>
      </c>
      <c r="D9083">
        <v>125</v>
      </c>
    </row>
    <row r="9084" spans="1:4" x14ac:dyDescent="0.25">
      <c r="C9084" t="s">
        <v>2168</v>
      </c>
    </row>
    <row r="9085" spans="1:4" x14ac:dyDescent="0.25">
      <c r="A9085" s="1">
        <v>44377</v>
      </c>
      <c r="B9085" t="s">
        <v>33</v>
      </c>
      <c r="C9085" t="s">
        <v>6007</v>
      </c>
      <c r="D9085">
        <v>625</v>
      </c>
    </row>
    <row r="9086" spans="1:4" x14ac:dyDescent="0.25">
      <c r="C9086" t="s">
        <v>6008</v>
      </c>
    </row>
    <row r="9087" spans="1:4" x14ac:dyDescent="0.25">
      <c r="C9087" t="s">
        <v>6009</v>
      </c>
    </row>
    <row r="9088" spans="1:4" x14ac:dyDescent="0.25">
      <c r="C9088" t="s">
        <v>6010</v>
      </c>
    </row>
    <row r="9089" spans="1:4" x14ac:dyDescent="0.25">
      <c r="C9089" t="s">
        <v>6011</v>
      </c>
    </row>
    <row r="9090" spans="1:4" x14ac:dyDescent="0.25">
      <c r="A9090" s="1">
        <v>44377</v>
      </c>
      <c r="B9090" t="s">
        <v>33</v>
      </c>
      <c r="C9090" t="s">
        <v>1551</v>
      </c>
      <c r="D9090">
        <v>79</v>
      </c>
    </row>
    <row r="9091" spans="1:4" x14ac:dyDescent="0.25">
      <c r="C9091" t="s">
        <v>1552</v>
      </c>
    </row>
    <row r="9092" spans="1:4" x14ac:dyDescent="0.25">
      <c r="A9092" s="1">
        <v>44377</v>
      </c>
      <c r="B9092" t="s">
        <v>33</v>
      </c>
      <c r="C9092" t="s">
        <v>1551</v>
      </c>
      <c r="D9092">
        <v>40</v>
      </c>
    </row>
    <row r="9093" spans="1:4" x14ac:dyDescent="0.25">
      <c r="C9093" t="s">
        <v>1552</v>
      </c>
    </row>
    <row r="9094" spans="1:4" x14ac:dyDescent="0.25">
      <c r="A9094" s="1">
        <v>44377</v>
      </c>
      <c r="B9094" t="s">
        <v>33</v>
      </c>
      <c r="C9094" t="s">
        <v>6358</v>
      </c>
      <c r="D9094">
        <v>25</v>
      </c>
    </row>
    <row r="9095" spans="1:4" x14ac:dyDescent="0.25">
      <c r="C9095" t="s">
        <v>6222</v>
      </c>
    </row>
    <row r="9096" spans="1:4" x14ac:dyDescent="0.25">
      <c r="A9096" s="1">
        <v>44377</v>
      </c>
      <c r="B9096" t="s">
        <v>566</v>
      </c>
      <c r="C9096" t="s">
        <v>6359</v>
      </c>
      <c r="D9096">
        <v>200</v>
      </c>
    </row>
    <row r="9097" spans="1:4" x14ac:dyDescent="0.25">
      <c r="A9097" s="1">
        <v>44377</v>
      </c>
      <c r="B9097" t="s">
        <v>3663</v>
      </c>
      <c r="C9097" t="s">
        <v>47</v>
      </c>
      <c r="D9097" s="2">
        <v>1230.56</v>
      </c>
    </row>
    <row r="9098" spans="1:4" x14ac:dyDescent="0.25">
      <c r="A9098" s="1">
        <v>44377</v>
      </c>
      <c r="B9098" t="s">
        <v>643</v>
      </c>
      <c r="C9098" t="s">
        <v>70</v>
      </c>
      <c r="D9098" s="2">
        <v>1090</v>
      </c>
    </row>
    <row r="9099" spans="1:4" x14ac:dyDescent="0.25">
      <c r="A9099" s="1">
        <v>44377</v>
      </c>
      <c r="B9099" t="s">
        <v>218</v>
      </c>
      <c r="C9099" t="s">
        <v>2844</v>
      </c>
      <c r="D9099">
        <v>-154.24</v>
      </c>
    </row>
    <row r="9100" spans="1:4" x14ac:dyDescent="0.25">
      <c r="A9100" s="1">
        <v>44377</v>
      </c>
      <c r="B9100" t="s">
        <v>218</v>
      </c>
      <c r="C9100" t="s">
        <v>6360</v>
      </c>
      <c r="D9100">
        <v>623.55999999999995</v>
      </c>
    </row>
    <row r="9101" spans="1:4" x14ac:dyDescent="0.25">
      <c r="A9101" s="1">
        <v>44377</v>
      </c>
      <c r="B9101" t="s">
        <v>218</v>
      </c>
      <c r="C9101" t="s">
        <v>325</v>
      </c>
      <c r="D9101">
        <v>683.86</v>
      </c>
    </row>
    <row r="9102" spans="1:4" x14ac:dyDescent="0.25">
      <c r="A9102" s="1">
        <v>44377</v>
      </c>
      <c r="B9102" t="s">
        <v>218</v>
      </c>
      <c r="C9102" t="s">
        <v>6361</v>
      </c>
      <c r="D9102">
        <v>350</v>
      </c>
    </row>
    <row r="9103" spans="1:4" x14ac:dyDescent="0.25">
      <c r="A9103" s="1">
        <v>44377</v>
      </c>
      <c r="B9103" t="s">
        <v>218</v>
      </c>
      <c r="C9103" t="s">
        <v>6362</v>
      </c>
      <c r="D9103">
        <v>448.7</v>
      </c>
    </row>
    <row r="9104" spans="1:4" x14ac:dyDescent="0.25">
      <c r="A9104" s="1">
        <v>44377</v>
      </c>
      <c r="B9104" t="s">
        <v>218</v>
      </c>
      <c r="C9104" t="s">
        <v>6363</v>
      </c>
      <c r="D9104">
        <v>681.88</v>
      </c>
    </row>
    <row r="9105" spans="1:4" x14ac:dyDescent="0.25">
      <c r="A9105" s="1">
        <v>44377</v>
      </c>
      <c r="B9105" t="s">
        <v>218</v>
      </c>
      <c r="C9105" t="s">
        <v>6364</v>
      </c>
      <c r="D9105">
        <v>599.28</v>
      </c>
    </row>
    <row r="9106" spans="1:4" x14ac:dyDescent="0.25">
      <c r="A9106" s="1">
        <v>44377</v>
      </c>
      <c r="B9106" t="s">
        <v>218</v>
      </c>
      <c r="C9106" t="s">
        <v>6365</v>
      </c>
      <c r="D9106">
        <v>700</v>
      </c>
    </row>
    <row r="9107" spans="1:4" x14ac:dyDescent="0.25">
      <c r="A9107" s="1">
        <v>44377</v>
      </c>
      <c r="B9107" t="s">
        <v>218</v>
      </c>
      <c r="C9107" t="s">
        <v>325</v>
      </c>
      <c r="D9107">
        <v>117</v>
      </c>
    </row>
    <row r="9108" spans="1:4" x14ac:dyDescent="0.25">
      <c r="A9108" s="1">
        <v>44377</v>
      </c>
      <c r="B9108" t="s">
        <v>218</v>
      </c>
      <c r="C9108" t="s">
        <v>6366</v>
      </c>
      <c r="D9108">
        <v>91.35</v>
      </c>
    </row>
    <row r="9109" spans="1:4" x14ac:dyDescent="0.25">
      <c r="A9109" s="1">
        <v>44377</v>
      </c>
      <c r="B9109" t="s">
        <v>218</v>
      </c>
      <c r="C9109" t="s">
        <v>6367</v>
      </c>
      <c r="D9109">
        <v>107.11</v>
      </c>
    </row>
    <row r="9110" spans="1:4" x14ac:dyDescent="0.25">
      <c r="A9110" s="1">
        <v>44377</v>
      </c>
      <c r="B9110" t="s">
        <v>218</v>
      </c>
      <c r="C9110" t="s">
        <v>6368</v>
      </c>
      <c r="D9110">
        <v>700</v>
      </c>
    </row>
    <row r="9111" spans="1:4" x14ac:dyDescent="0.25">
      <c r="A9111" s="1">
        <v>44377</v>
      </c>
      <c r="B9111" t="s">
        <v>218</v>
      </c>
      <c r="C9111" t="s">
        <v>6369</v>
      </c>
      <c r="D9111">
        <v>146.33000000000001</v>
      </c>
    </row>
    <row r="9112" spans="1:4" x14ac:dyDescent="0.25">
      <c r="A9112" s="1">
        <v>44377</v>
      </c>
      <c r="B9112" t="s">
        <v>218</v>
      </c>
      <c r="C9112" t="s">
        <v>6370</v>
      </c>
      <c r="D9112">
        <v>107.11</v>
      </c>
    </row>
    <row r="9113" spans="1:4" x14ac:dyDescent="0.25">
      <c r="A9113" s="1">
        <v>44377</v>
      </c>
      <c r="B9113" t="s">
        <v>218</v>
      </c>
      <c r="C9113" t="s">
        <v>6371</v>
      </c>
      <c r="D9113">
        <v>417.89</v>
      </c>
    </row>
    <row r="9114" spans="1:4" x14ac:dyDescent="0.25">
      <c r="A9114" s="1">
        <v>44377</v>
      </c>
      <c r="B9114" t="s">
        <v>6372</v>
      </c>
      <c r="C9114" t="s">
        <v>6373</v>
      </c>
      <c r="D9114">
        <v>297</v>
      </c>
    </row>
    <row r="9115" spans="1:4" x14ac:dyDescent="0.25">
      <c r="A9115" s="1">
        <v>44377</v>
      </c>
      <c r="B9115" t="s">
        <v>2087</v>
      </c>
      <c r="C9115" t="s">
        <v>5801</v>
      </c>
      <c r="D9115">
        <v>23.95</v>
      </c>
    </row>
    <row r="9116" spans="1:4" x14ac:dyDescent="0.25">
      <c r="A9116" s="1">
        <v>44377</v>
      </c>
      <c r="B9116" t="s">
        <v>2087</v>
      </c>
      <c r="C9116" t="s">
        <v>3645</v>
      </c>
      <c r="D9116">
        <v>158</v>
      </c>
    </row>
    <row r="9117" spans="1:4" x14ac:dyDescent="0.25">
      <c r="A9117" s="1">
        <v>44377</v>
      </c>
      <c r="B9117" t="s">
        <v>6374</v>
      </c>
      <c r="C9117" t="s">
        <v>6375</v>
      </c>
      <c r="D9117" s="2">
        <v>1350</v>
      </c>
    </row>
    <row r="9118" spans="1:4" x14ac:dyDescent="0.25">
      <c r="A9118" s="1">
        <v>44377</v>
      </c>
      <c r="B9118" t="s">
        <v>6376</v>
      </c>
      <c r="C9118" t="s">
        <v>6377</v>
      </c>
      <c r="D9118">
        <v>152.77000000000001</v>
      </c>
    </row>
    <row r="9119" spans="1:4" x14ac:dyDescent="0.25">
      <c r="C9119" t="s">
        <v>6378</v>
      </c>
    </row>
    <row r="9120" spans="1:4" x14ac:dyDescent="0.25">
      <c r="A9120" s="1">
        <v>44377</v>
      </c>
      <c r="B9120" t="s">
        <v>53</v>
      </c>
      <c r="C9120" t="s">
        <v>6379</v>
      </c>
      <c r="D9120">
        <v>311.76</v>
      </c>
    </row>
    <row r="9121" spans="1:4" x14ac:dyDescent="0.25">
      <c r="C9121">
        <v>2021</v>
      </c>
    </row>
    <row r="9122" spans="1:4" x14ac:dyDescent="0.25">
      <c r="A9122" s="1">
        <v>44377</v>
      </c>
      <c r="B9122" t="s">
        <v>782</v>
      </c>
      <c r="C9122" t="s">
        <v>5363</v>
      </c>
      <c r="D9122">
        <v>12.99</v>
      </c>
    </row>
    <row r="9123" spans="1:4" x14ac:dyDescent="0.25">
      <c r="A9123" s="1">
        <v>44377</v>
      </c>
      <c r="B9123" t="s">
        <v>782</v>
      </c>
      <c r="C9123" t="s">
        <v>325</v>
      </c>
      <c r="D9123">
        <v>15</v>
      </c>
    </row>
    <row r="9124" spans="1:4" x14ac:dyDescent="0.25">
      <c r="A9124" s="1">
        <v>44377</v>
      </c>
      <c r="B9124" t="s">
        <v>782</v>
      </c>
      <c r="C9124" t="s">
        <v>671</v>
      </c>
      <c r="D9124">
        <v>118.99</v>
      </c>
    </row>
    <row r="9125" spans="1:4" x14ac:dyDescent="0.25">
      <c r="A9125" s="1">
        <v>44377</v>
      </c>
      <c r="B9125" t="s">
        <v>241</v>
      </c>
      <c r="C9125" t="s">
        <v>6380</v>
      </c>
      <c r="D9125">
        <v>188.5</v>
      </c>
    </row>
    <row r="9126" spans="1:4" x14ac:dyDescent="0.25">
      <c r="C9126" t="s">
        <v>6381</v>
      </c>
    </row>
    <row r="9127" spans="1:4" x14ac:dyDescent="0.25">
      <c r="A9127" s="1">
        <v>44377</v>
      </c>
      <c r="B9127" t="s">
        <v>248</v>
      </c>
      <c r="C9127" t="s">
        <v>6382</v>
      </c>
      <c r="D9127">
        <v>122.95</v>
      </c>
    </row>
    <row r="9128" spans="1:4" x14ac:dyDescent="0.25">
      <c r="A9128" s="1">
        <v>44377</v>
      </c>
      <c r="B9128" t="s">
        <v>65</v>
      </c>
      <c r="C9128" t="s">
        <v>66</v>
      </c>
      <c r="D9128" s="2">
        <v>6172.8</v>
      </c>
    </row>
    <row r="9129" spans="1:4" x14ac:dyDescent="0.25">
      <c r="A9129" s="1">
        <v>44377</v>
      </c>
      <c r="B9129" t="s">
        <v>155</v>
      </c>
      <c r="C9129" t="s">
        <v>47</v>
      </c>
      <c r="D9129">
        <v>59.84</v>
      </c>
    </row>
    <row r="9130" spans="1:4" x14ac:dyDescent="0.25">
      <c r="A9130" s="1">
        <v>44377</v>
      </c>
      <c r="B9130" t="s">
        <v>67</v>
      </c>
      <c r="C9130" t="s">
        <v>68</v>
      </c>
      <c r="D9130">
        <v>100.8</v>
      </c>
    </row>
    <row r="9131" spans="1:4" x14ac:dyDescent="0.25">
      <c r="A9131" s="1">
        <v>44377</v>
      </c>
      <c r="B9131" t="s">
        <v>5630</v>
      </c>
      <c r="C9131" t="s">
        <v>6383</v>
      </c>
      <c r="D9131" s="2">
        <v>4845</v>
      </c>
    </row>
    <row r="9132" spans="1:4" x14ac:dyDescent="0.25">
      <c r="C9132" t="s">
        <v>6384</v>
      </c>
    </row>
    <row r="9133" spans="1:4" x14ac:dyDescent="0.25">
      <c r="A9133" s="1">
        <v>44377</v>
      </c>
      <c r="B9133" t="s">
        <v>1166</v>
      </c>
      <c r="C9133" t="s">
        <v>47</v>
      </c>
      <c r="D9133">
        <v>273.12</v>
      </c>
    </row>
    <row r="9134" spans="1:4" x14ac:dyDescent="0.25">
      <c r="A9134" s="1">
        <v>44377</v>
      </c>
      <c r="B9134" t="s">
        <v>3423</v>
      </c>
      <c r="C9134" t="s">
        <v>6385</v>
      </c>
      <c r="D9134" s="2">
        <v>3060.04</v>
      </c>
    </row>
    <row r="9135" spans="1:4" x14ac:dyDescent="0.25">
      <c r="A9135" s="1">
        <v>44377</v>
      </c>
      <c r="B9135" t="s">
        <v>434</v>
      </c>
      <c r="C9135" t="s">
        <v>6386</v>
      </c>
      <c r="D9135">
        <v>266.39999999999998</v>
      </c>
    </row>
    <row r="9136" spans="1:4" x14ac:dyDescent="0.25">
      <c r="A9136" s="1">
        <v>44377</v>
      </c>
      <c r="B9136" t="s">
        <v>441</v>
      </c>
      <c r="C9136" t="s">
        <v>6387</v>
      </c>
      <c r="D9136" s="2">
        <v>6909</v>
      </c>
    </row>
    <row r="9137" spans="1:4" x14ac:dyDescent="0.25">
      <c r="A9137" s="1">
        <v>44377</v>
      </c>
      <c r="B9137" t="s">
        <v>810</v>
      </c>
      <c r="C9137" t="s">
        <v>1870</v>
      </c>
      <c r="D9137">
        <v>289</v>
      </c>
    </row>
    <row r="9138" spans="1:4" x14ac:dyDescent="0.25">
      <c r="A9138" s="1">
        <v>44377</v>
      </c>
      <c r="B9138" t="s">
        <v>577</v>
      </c>
      <c r="C9138" t="s">
        <v>6388</v>
      </c>
      <c r="D9138" s="2">
        <v>4010</v>
      </c>
    </row>
    <row r="9139" spans="1:4" x14ac:dyDescent="0.25">
      <c r="A9139" s="1">
        <v>44377</v>
      </c>
      <c r="B9139" t="s">
        <v>1185</v>
      </c>
      <c r="C9139" t="s">
        <v>6389</v>
      </c>
      <c r="D9139">
        <v>76</v>
      </c>
    </row>
    <row r="9140" spans="1:4" x14ac:dyDescent="0.25">
      <c r="A9140" s="1">
        <v>44377</v>
      </c>
      <c r="B9140" t="s">
        <v>1060</v>
      </c>
      <c r="C9140" t="s">
        <v>6390</v>
      </c>
      <c r="D9140">
        <v>108</v>
      </c>
    </row>
    <row r="9141" spans="1:4" x14ac:dyDescent="0.25">
      <c r="A9141" s="1">
        <v>44377</v>
      </c>
      <c r="B9141" t="s">
        <v>1060</v>
      </c>
      <c r="C9141" t="s">
        <v>6390</v>
      </c>
      <c r="D9141">
        <v>778.6</v>
      </c>
    </row>
    <row r="9142" spans="1:4" x14ac:dyDescent="0.25">
      <c r="A9142" s="1">
        <v>44377</v>
      </c>
      <c r="B9142" t="s">
        <v>1062</v>
      </c>
      <c r="C9142" t="s">
        <v>1063</v>
      </c>
      <c r="D9142">
        <v>882.82</v>
      </c>
    </row>
    <row r="9143" spans="1:4" x14ac:dyDescent="0.25">
      <c r="C9143" t="s">
        <v>6391</v>
      </c>
    </row>
    <row r="9144" spans="1:4" x14ac:dyDescent="0.25">
      <c r="A9144" s="1">
        <v>44377</v>
      </c>
      <c r="B9144" t="s">
        <v>113</v>
      </c>
      <c r="C9144" t="s">
        <v>6392</v>
      </c>
      <c r="D9144" s="2">
        <v>10693.62</v>
      </c>
    </row>
    <row r="9145" spans="1:4" x14ac:dyDescent="0.25">
      <c r="A9145" s="1">
        <v>44380</v>
      </c>
      <c r="B9145" t="s">
        <v>316</v>
      </c>
      <c r="C9145" t="s">
        <v>6393</v>
      </c>
      <c r="D9145">
        <v>188.52</v>
      </c>
    </row>
    <row r="9146" spans="1:4" x14ac:dyDescent="0.25">
      <c r="C9146" t="s">
        <v>517</v>
      </c>
    </row>
    <row r="9147" spans="1:4" x14ac:dyDescent="0.25">
      <c r="A9147" s="1">
        <v>44380</v>
      </c>
      <c r="B9147" t="s">
        <v>316</v>
      </c>
      <c r="C9147" t="s">
        <v>6394</v>
      </c>
      <c r="D9147">
        <v>64.900000000000006</v>
      </c>
    </row>
    <row r="9148" spans="1:4" x14ac:dyDescent="0.25">
      <c r="A9148" s="1">
        <v>44380</v>
      </c>
      <c r="B9148" t="s">
        <v>316</v>
      </c>
      <c r="C9148" t="s">
        <v>219</v>
      </c>
      <c r="D9148">
        <v>750.6</v>
      </c>
    </row>
    <row r="9149" spans="1:4" x14ac:dyDescent="0.25">
      <c r="A9149" s="1">
        <v>44380</v>
      </c>
      <c r="B9149" t="s">
        <v>316</v>
      </c>
      <c r="C9149" t="s">
        <v>6395</v>
      </c>
      <c r="D9149">
        <v>673.54</v>
      </c>
    </row>
    <row r="9150" spans="1:4" x14ac:dyDescent="0.25">
      <c r="C9150" t="s">
        <v>6396</v>
      </c>
    </row>
    <row r="9151" spans="1:4" x14ac:dyDescent="0.25">
      <c r="C9151" s="1">
        <v>44579</v>
      </c>
    </row>
    <row r="9152" spans="1:4" x14ac:dyDescent="0.25">
      <c r="A9152" s="1">
        <v>44380</v>
      </c>
      <c r="B9152" t="s">
        <v>316</v>
      </c>
      <c r="C9152" t="s">
        <v>6397</v>
      </c>
      <c r="D9152" s="2">
        <v>1834.92</v>
      </c>
    </row>
    <row r="9153" spans="1:4" x14ac:dyDescent="0.25">
      <c r="C9153" t="s">
        <v>4165</v>
      </c>
    </row>
    <row r="9154" spans="1:4" x14ac:dyDescent="0.25">
      <c r="A9154" s="1">
        <v>44380</v>
      </c>
      <c r="B9154" t="s">
        <v>316</v>
      </c>
      <c r="C9154" t="s">
        <v>6398</v>
      </c>
      <c r="D9154">
        <v>448.9</v>
      </c>
    </row>
    <row r="9155" spans="1:4" x14ac:dyDescent="0.25">
      <c r="A9155" s="1">
        <v>44380</v>
      </c>
      <c r="B9155" t="s">
        <v>316</v>
      </c>
      <c r="C9155" t="s">
        <v>6399</v>
      </c>
      <c r="D9155">
        <v>19.98</v>
      </c>
    </row>
    <row r="9156" spans="1:4" x14ac:dyDescent="0.25">
      <c r="A9156" s="1">
        <v>44384</v>
      </c>
      <c r="B9156" t="s">
        <v>585</v>
      </c>
      <c r="C9156" t="s">
        <v>6400</v>
      </c>
      <c r="D9156">
        <v>98</v>
      </c>
    </row>
    <row r="9157" spans="1:4" x14ac:dyDescent="0.25">
      <c r="C9157" t="s">
        <v>6401</v>
      </c>
    </row>
    <row r="9158" spans="1:4" x14ac:dyDescent="0.25">
      <c r="A9158" s="1">
        <v>44384</v>
      </c>
      <c r="B9158" t="s">
        <v>585</v>
      </c>
      <c r="C9158" t="s">
        <v>4317</v>
      </c>
      <c r="D9158">
        <v>55</v>
      </c>
    </row>
    <row r="9159" spans="1:4" x14ac:dyDescent="0.25">
      <c r="C9159" t="s">
        <v>6402</v>
      </c>
    </row>
    <row r="9160" spans="1:4" x14ac:dyDescent="0.25">
      <c r="A9160" s="1">
        <v>44384</v>
      </c>
      <c r="B9160" t="s">
        <v>6403</v>
      </c>
      <c r="C9160" t="s">
        <v>6404</v>
      </c>
      <c r="D9160" s="2">
        <v>1600</v>
      </c>
    </row>
    <row r="9161" spans="1:4" x14ac:dyDescent="0.25">
      <c r="A9161" s="1">
        <v>44384</v>
      </c>
      <c r="B9161" t="s">
        <v>119</v>
      </c>
      <c r="C9161" t="s">
        <v>6405</v>
      </c>
      <c r="D9161">
        <v>166.5</v>
      </c>
    </row>
    <row r="9162" spans="1:4" x14ac:dyDescent="0.25">
      <c r="C9162" t="s">
        <v>6406</v>
      </c>
    </row>
    <row r="9163" spans="1:4" x14ac:dyDescent="0.25">
      <c r="C9163">
        <v>2021</v>
      </c>
    </row>
    <row r="9164" spans="1:4" x14ac:dyDescent="0.25">
      <c r="A9164" s="1">
        <v>44384</v>
      </c>
      <c r="B9164" t="s">
        <v>119</v>
      </c>
      <c r="C9164" t="s">
        <v>47</v>
      </c>
      <c r="D9164">
        <v>49</v>
      </c>
    </row>
    <row r="9165" spans="1:4" x14ac:dyDescent="0.25">
      <c r="A9165" s="1">
        <v>44384</v>
      </c>
      <c r="B9165" t="s">
        <v>119</v>
      </c>
      <c r="C9165" t="s">
        <v>6407</v>
      </c>
      <c r="D9165">
        <v>79.489999999999995</v>
      </c>
    </row>
    <row r="9166" spans="1:4" x14ac:dyDescent="0.25">
      <c r="C9166" t="s">
        <v>2352</v>
      </c>
    </row>
    <row r="9167" spans="1:4" x14ac:dyDescent="0.25">
      <c r="A9167" s="1">
        <v>44384</v>
      </c>
      <c r="B9167" t="s">
        <v>119</v>
      </c>
      <c r="C9167" t="s">
        <v>6408</v>
      </c>
      <c r="D9167">
        <v>19</v>
      </c>
    </row>
    <row r="9168" spans="1:4" x14ac:dyDescent="0.25">
      <c r="C9168" t="s">
        <v>6409</v>
      </c>
    </row>
    <row r="9169" spans="1:4" x14ac:dyDescent="0.25">
      <c r="A9169" s="1">
        <v>44384</v>
      </c>
      <c r="B9169" t="s">
        <v>119</v>
      </c>
      <c r="C9169" t="s">
        <v>6410</v>
      </c>
      <c r="D9169">
        <v>50.96</v>
      </c>
    </row>
    <row r="9170" spans="1:4" x14ac:dyDescent="0.25">
      <c r="A9170" s="1">
        <v>44384</v>
      </c>
      <c r="B9170" t="s">
        <v>119</v>
      </c>
      <c r="C9170" t="s">
        <v>6411</v>
      </c>
      <c r="D9170">
        <v>53.47</v>
      </c>
    </row>
    <row r="9171" spans="1:4" x14ac:dyDescent="0.25">
      <c r="C9171" t="s">
        <v>6412</v>
      </c>
    </row>
    <row r="9172" spans="1:4" x14ac:dyDescent="0.25">
      <c r="A9172" s="1">
        <v>44384</v>
      </c>
      <c r="B9172" t="s">
        <v>119</v>
      </c>
      <c r="C9172" t="s">
        <v>6413</v>
      </c>
      <c r="D9172">
        <v>38</v>
      </c>
    </row>
    <row r="9173" spans="1:4" x14ac:dyDescent="0.25">
      <c r="A9173" s="1">
        <v>44384</v>
      </c>
      <c r="B9173" t="s">
        <v>186</v>
      </c>
      <c r="C9173" t="s">
        <v>6338</v>
      </c>
      <c r="D9173" s="2">
        <v>6000</v>
      </c>
    </row>
    <row r="9174" spans="1:4" x14ac:dyDescent="0.25">
      <c r="C9174" t="s">
        <v>6339</v>
      </c>
    </row>
    <row r="9175" spans="1:4" x14ac:dyDescent="0.25">
      <c r="C9175" t="s">
        <v>6340</v>
      </c>
    </row>
    <row r="9176" spans="1:4" x14ac:dyDescent="0.25">
      <c r="C9176" t="s">
        <v>6414</v>
      </c>
    </row>
    <row r="9177" spans="1:4" x14ac:dyDescent="0.25">
      <c r="C9177" t="s">
        <v>6415</v>
      </c>
    </row>
    <row r="9178" spans="1:4" x14ac:dyDescent="0.25">
      <c r="A9178" s="1">
        <v>44384</v>
      </c>
      <c r="B9178" t="s">
        <v>6416</v>
      </c>
      <c r="C9178" t="s">
        <v>6417</v>
      </c>
      <c r="D9178" s="2">
        <v>3500</v>
      </c>
    </row>
    <row r="9179" spans="1:4" x14ac:dyDescent="0.25">
      <c r="A9179" s="1">
        <v>44384</v>
      </c>
      <c r="B9179" t="s">
        <v>1214</v>
      </c>
      <c r="C9179" t="s">
        <v>3881</v>
      </c>
      <c r="D9179">
        <v>283.45</v>
      </c>
    </row>
    <row r="9180" spans="1:4" x14ac:dyDescent="0.25">
      <c r="A9180" s="1">
        <v>44384</v>
      </c>
      <c r="B9180" t="s">
        <v>3648</v>
      </c>
      <c r="C9180" t="s">
        <v>47</v>
      </c>
      <c r="D9180">
        <v>287.75</v>
      </c>
    </row>
    <row r="9181" spans="1:4" x14ac:dyDescent="0.25">
      <c r="A9181" s="1">
        <v>44384</v>
      </c>
      <c r="B9181" t="s">
        <v>740</v>
      </c>
      <c r="C9181" t="s">
        <v>6418</v>
      </c>
      <c r="D9181" s="2">
        <v>7269</v>
      </c>
    </row>
    <row r="9182" spans="1:4" x14ac:dyDescent="0.25">
      <c r="A9182" s="1">
        <v>44384</v>
      </c>
      <c r="B9182" t="s">
        <v>6166</v>
      </c>
      <c r="C9182" t="s">
        <v>6419</v>
      </c>
      <c r="D9182">
        <v>322.5</v>
      </c>
    </row>
    <row r="9183" spans="1:4" x14ac:dyDescent="0.25">
      <c r="C9183" t="s">
        <v>6420</v>
      </c>
    </row>
    <row r="9184" spans="1:4" x14ac:dyDescent="0.25">
      <c r="C9184" t="s">
        <v>6421</v>
      </c>
    </row>
    <row r="9185" spans="1:4" x14ac:dyDescent="0.25">
      <c r="A9185" s="1">
        <v>44384</v>
      </c>
      <c r="B9185" t="s">
        <v>124</v>
      </c>
      <c r="C9185" t="s">
        <v>1008</v>
      </c>
      <c r="D9185">
        <v>610.57000000000005</v>
      </c>
    </row>
    <row r="9186" spans="1:4" x14ac:dyDescent="0.25">
      <c r="A9186" s="1">
        <v>44384</v>
      </c>
      <c r="B9186" t="s">
        <v>125</v>
      </c>
      <c r="C9186" t="s">
        <v>6422</v>
      </c>
      <c r="D9186">
        <v>684.66</v>
      </c>
    </row>
    <row r="9187" spans="1:4" x14ac:dyDescent="0.25">
      <c r="C9187" t="s">
        <v>929</v>
      </c>
    </row>
    <row r="9188" spans="1:4" x14ac:dyDescent="0.25">
      <c r="C9188" t="s">
        <v>930</v>
      </c>
    </row>
    <row r="9189" spans="1:4" x14ac:dyDescent="0.25">
      <c r="C9189" t="s">
        <v>931</v>
      </c>
    </row>
    <row r="9190" spans="1:4" x14ac:dyDescent="0.25">
      <c r="A9190" s="1">
        <v>44384</v>
      </c>
      <c r="B9190" t="s">
        <v>6423</v>
      </c>
      <c r="C9190" t="s">
        <v>6424</v>
      </c>
      <c r="D9190" s="2">
        <v>1032.94</v>
      </c>
    </row>
    <row r="9191" spans="1:4" x14ac:dyDescent="0.25">
      <c r="A9191" s="1">
        <v>44384</v>
      </c>
      <c r="B9191" t="s">
        <v>2896</v>
      </c>
      <c r="C9191" t="s">
        <v>6425</v>
      </c>
      <c r="D9191" s="2">
        <v>1199</v>
      </c>
    </row>
    <row r="9192" spans="1:4" x14ac:dyDescent="0.25">
      <c r="A9192" s="1">
        <v>44384</v>
      </c>
      <c r="B9192" t="s">
        <v>26</v>
      </c>
      <c r="C9192" t="s">
        <v>28</v>
      </c>
      <c r="D9192">
        <v>62</v>
      </c>
    </row>
    <row r="9193" spans="1:4" x14ac:dyDescent="0.25">
      <c r="C9193" t="s">
        <v>6426</v>
      </c>
    </row>
    <row r="9194" spans="1:4" x14ac:dyDescent="0.25">
      <c r="A9194" s="1">
        <v>44384</v>
      </c>
      <c r="B9194" t="s">
        <v>26</v>
      </c>
      <c r="C9194" t="s">
        <v>28</v>
      </c>
      <c r="D9194">
        <v>62</v>
      </c>
    </row>
    <row r="9195" spans="1:4" x14ac:dyDescent="0.25">
      <c r="C9195" t="s">
        <v>6427</v>
      </c>
    </row>
    <row r="9196" spans="1:4" x14ac:dyDescent="0.25">
      <c r="A9196" s="1">
        <v>44384</v>
      </c>
      <c r="B9196" t="s">
        <v>26</v>
      </c>
      <c r="C9196" t="s">
        <v>6428</v>
      </c>
      <c r="D9196">
        <v>85.11</v>
      </c>
    </row>
    <row r="9197" spans="1:4" x14ac:dyDescent="0.25">
      <c r="C9197" t="s">
        <v>6429</v>
      </c>
    </row>
    <row r="9198" spans="1:4" x14ac:dyDescent="0.25">
      <c r="A9198" s="1">
        <v>44384</v>
      </c>
      <c r="B9198" t="s">
        <v>33</v>
      </c>
      <c r="C9198" t="s">
        <v>6430</v>
      </c>
      <c r="D9198">
        <v>40</v>
      </c>
    </row>
    <row r="9199" spans="1:4" x14ac:dyDescent="0.25">
      <c r="C9199" t="s">
        <v>6431</v>
      </c>
    </row>
    <row r="9200" spans="1:4" x14ac:dyDescent="0.25">
      <c r="A9200" s="1">
        <v>44384</v>
      </c>
      <c r="B9200" t="s">
        <v>6432</v>
      </c>
      <c r="C9200" t="s">
        <v>6433</v>
      </c>
      <c r="D9200">
        <v>654</v>
      </c>
    </row>
    <row r="9201" spans="1:4" x14ac:dyDescent="0.25">
      <c r="C9201" t="s">
        <v>6434</v>
      </c>
    </row>
    <row r="9202" spans="1:4" x14ac:dyDescent="0.25">
      <c r="C9202" t="s">
        <v>6435</v>
      </c>
    </row>
    <row r="9203" spans="1:4" x14ac:dyDescent="0.25">
      <c r="A9203" s="1">
        <v>44384</v>
      </c>
      <c r="B9203" t="s">
        <v>6432</v>
      </c>
      <c r="C9203" t="s">
        <v>6436</v>
      </c>
      <c r="D9203">
        <v>327</v>
      </c>
    </row>
    <row r="9204" spans="1:4" x14ac:dyDescent="0.25">
      <c r="C9204" t="s">
        <v>6434</v>
      </c>
    </row>
    <row r="9205" spans="1:4" x14ac:dyDescent="0.25">
      <c r="C9205" t="s">
        <v>6435</v>
      </c>
    </row>
    <row r="9206" spans="1:4" x14ac:dyDescent="0.25">
      <c r="A9206" s="1">
        <v>44384</v>
      </c>
      <c r="B9206" t="s">
        <v>6432</v>
      </c>
      <c r="C9206" t="s">
        <v>6437</v>
      </c>
      <c r="D9206">
        <v>327</v>
      </c>
    </row>
    <row r="9207" spans="1:4" x14ac:dyDescent="0.25">
      <c r="C9207" t="s">
        <v>6434</v>
      </c>
    </row>
    <row r="9208" spans="1:4" x14ac:dyDescent="0.25">
      <c r="C9208" t="s">
        <v>6435</v>
      </c>
    </row>
    <row r="9209" spans="1:4" x14ac:dyDescent="0.25">
      <c r="A9209" s="1">
        <v>44384</v>
      </c>
      <c r="B9209" t="s">
        <v>6432</v>
      </c>
      <c r="C9209" t="s">
        <v>6438</v>
      </c>
      <c r="D9209">
        <v>327</v>
      </c>
    </row>
    <row r="9210" spans="1:4" x14ac:dyDescent="0.25">
      <c r="C9210" t="s">
        <v>6439</v>
      </c>
    </row>
    <row r="9211" spans="1:4" x14ac:dyDescent="0.25">
      <c r="C9211" t="s">
        <v>6440</v>
      </c>
    </row>
    <row r="9212" spans="1:4" x14ac:dyDescent="0.25">
      <c r="A9212" s="1">
        <v>44384</v>
      </c>
      <c r="B9212" t="s">
        <v>6432</v>
      </c>
      <c r="C9212" t="s">
        <v>6441</v>
      </c>
      <c r="D9212">
        <v>327</v>
      </c>
    </row>
    <row r="9213" spans="1:4" x14ac:dyDescent="0.25">
      <c r="C9213" t="s">
        <v>6434</v>
      </c>
    </row>
    <row r="9214" spans="1:4" x14ac:dyDescent="0.25">
      <c r="C9214" t="s">
        <v>6435</v>
      </c>
    </row>
    <row r="9215" spans="1:4" x14ac:dyDescent="0.25">
      <c r="A9215" s="1">
        <v>44384</v>
      </c>
      <c r="B9215" t="s">
        <v>144</v>
      </c>
      <c r="C9215" t="s">
        <v>47</v>
      </c>
      <c r="D9215">
        <v>741.11</v>
      </c>
    </row>
    <row r="9216" spans="1:4" x14ac:dyDescent="0.25">
      <c r="A9216" s="1">
        <v>44384</v>
      </c>
      <c r="B9216" t="s">
        <v>6188</v>
      </c>
      <c r="C9216" t="s">
        <v>6419</v>
      </c>
      <c r="D9216">
        <v>322.5</v>
      </c>
    </row>
    <row r="9217" spans="1:4" x14ac:dyDescent="0.25">
      <c r="C9217" t="s">
        <v>6442</v>
      </c>
    </row>
    <row r="9218" spans="1:4" x14ac:dyDescent="0.25">
      <c r="C9218" t="s">
        <v>6443</v>
      </c>
    </row>
    <row r="9219" spans="1:4" x14ac:dyDescent="0.25">
      <c r="A9219" s="1">
        <v>44384</v>
      </c>
      <c r="B9219" t="s">
        <v>146</v>
      </c>
      <c r="C9219" t="s">
        <v>232</v>
      </c>
      <c r="D9219">
        <v>230.39</v>
      </c>
    </row>
    <row r="9220" spans="1:4" x14ac:dyDescent="0.25">
      <c r="C9220" t="s">
        <v>6444</v>
      </c>
    </row>
    <row r="9221" spans="1:4" x14ac:dyDescent="0.25">
      <c r="A9221" s="1">
        <v>44384</v>
      </c>
      <c r="B9221" t="s">
        <v>146</v>
      </c>
      <c r="C9221" t="s">
        <v>4015</v>
      </c>
      <c r="D9221">
        <v>29.74</v>
      </c>
    </row>
    <row r="9222" spans="1:4" x14ac:dyDescent="0.25">
      <c r="C9222" t="s">
        <v>6444</v>
      </c>
    </row>
    <row r="9223" spans="1:4" x14ac:dyDescent="0.25">
      <c r="A9223" s="1">
        <v>44384</v>
      </c>
      <c r="B9223" t="s">
        <v>146</v>
      </c>
      <c r="C9223" t="s">
        <v>5194</v>
      </c>
      <c r="D9223">
        <v>118.96</v>
      </c>
    </row>
    <row r="9224" spans="1:4" x14ac:dyDescent="0.25">
      <c r="C9224" t="s">
        <v>6445</v>
      </c>
    </row>
    <row r="9225" spans="1:4" x14ac:dyDescent="0.25">
      <c r="A9225" s="1">
        <v>44384</v>
      </c>
      <c r="B9225" t="s">
        <v>146</v>
      </c>
      <c r="C9225" t="s">
        <v>229</v>
      </c>
      <c r="D9225" s="2">
        <v>1103.3699999999999</v>
      </c>
    </row>
    <row r="9226" spans="1:4" x14ac:dyDescent="0.25">
      <c r="C9226" t="s">
        <v>6444</v>
      </c>
    </row>
    <row r="9227" spans="1:4" x14ac:dyDescent="0.25">
      <c r="A9227" s="1">
        <v>44384</v>
      </c>
      <c r="B9227" t="s">
        <v>146</v>
      </c>
      <c r="C9227" t="s">
        <v>231</v>
      </c>
      <c r="D9227">
        <v>170.73</v>
      </c>
    </row>
    <row r="9228" spans="1:4" x14ac:dyDescent="0.25">
      <c r="C9228" t="s">
        <v>6446</v>
      </c>
    </row>
    <row r="9229" spans="1:4" x14ac:dyDescent="0.25">
      <c r="A9229" s="1">
        <v>44384</v>
      </c>
      <c r="B9229" t="s">
        <v>146</v>
      </c>
      <c r="C9229" t="s">
        <v>70</v>
      </c>
      <c r="D9229">
        <v>779.8</v>
      </c>
    </row>
    <row r="9230" spans="1:4" x14ac:dyDescent="0.25">
      <c r="A9230" s="1">
        <v>44384</v>
      </c>
      <c r="B9230" t="s">
        <v>1138</v>
      </c>
      <c r="C9230" t="s">
        <v>6419</v>
      </c>
      <c r="D9230">
        <v>322.5</v>
      </c>
    </row>
    <row r="9231" spans="1:4" x14ac:dyDescent="0.25">
      <c r="C9231" t="s">
        <v>6447</v>
      </c>
    </row>
    <row r="9232" spans="1:4" x14ac:dyDescent="0.25">
      <c r="C9232" t="s">
        <v>6421</v>
      </c>
    </row>
    <row r="9233" spans="1:4" x14ac:dyDescent="0.25">
      <c r="A9233" s="1">
        <v>44384</v>
      </c>
      <c r="B9233" t="s">
        <v>1623</v>
      </c>
      <c r="C9233" t="s">
        <v>6448</v>
      </c>
      <c r="D9233">
        <v>34.979999999999997</v>
      </c>
    </row>
    <row r="9234" spans="1:4" x14ac:dyDescent="0.25">
      <c r="A9234" s="1">
        <v>44384</v>
      </c>
      <c r="B9234" t="s">
        <v>246</v>
      </c>
      <c r="C9234" t="s">
        <v>6449</v>
      </c>
      <c r="D9234">
        <v>224.69</v>
      </c>
    </row>
    <row r="9235" spans="1:4" x14ac:dyDescent="0.25">
      <c r="A9235" s="1">
        <v>44384</v>
      </c>
      <c r="B9235" t="s">
        <v>6200</v>
      </c>
      <c r="C9235" t="s">
        <v>6419</v>
      </c>
      <c r="D9235">
        <v>322.5</v>
      </c>
    </row>
    <row r="9236" spans="1:4" x14ac:dyDescent="0.25">
      <c r="C9236" t="s">
        <v>6450</v>
      </c>
    </row>
    <row r="9237" spans="1:4" x14ac:dyDescent="0.25">
      <c r="C9237" t="s">
        <v>6421</v>
      </c>
    </row>
    <row r="9238" spans="1:4" x14ac:dyDescent="0.25">
      <c r="A9238" s="1">
        <v>44384</v>
      </c>
      <c r="B9238" t="s">
        <v>65</v>
      </c>
      <c r="C9238" t="s">
        <v>47</v>
      </c>
      <c r="D9238" s="2">
        <v>2105.34</v>
      </c>
    </row>
    <row r="9239" spans="1:4" x14ac:dyDescent="0.25">
      <c r="A9239" s="1">
        <v>44384</v>
      </c>
      <c r="B9239" t="s">
        <v>1007</v>
      </c>
      <c r="C9239" t="s">
        <v>1008</v>
      </c>
      <c r="D9239">
        <v>551.16999999999996</v>
      </c>
    </row>
    <row r="9240" spans="1:4" x14ac:dyDescent="0.25">
      <c r="A9240" s="1">
        <v>44384</v>
      </c>
      <c r="B9240" t="s">
        <v>1017</v>
      </c>
      <c r="C9240" t="s">
        <v>1018</v>
      </c>
      <c r="D9240">
        <v>654.87</v>
      </c>
    </row>
    <row r="9241" spans="1:4" x14ac:dyDescent="0.25">
      <c r="A9241" s="1">
        <v>44384</v>
      </c>
      <c r="B9241" t="s">
        <v>1017</v>
      </c>
      <c r="C9241" t="s">
        <v>1018</v>
      </c>
      <c r="D9241">
        <v>215.19</v>
      </c>
    </row>
    <row r="9242" spans="1:4" x14ac:dyDescent="0.25">
      <c r="A9242" s="1">
        <v>44384</v>
      </c>
      <c r="B9242" t="s">
        <v>1017</v>
      </c>
      <c r="C9242" t="s">
        <v>2988</v>
      </c>
      <c r="D9242">
        <v>654.87</v>
      </c>
    </row>
    <row r="9243" spans="1:4" x14ac:dyDescent="0.25">
      <c r="A9243" s="1">
        <v>44384</v>
      </c>
      <c r="B9243" t="s">
        <v>1166</v>
      </c>
      <c r="C9243" t="s">
        <v>47</v>
      </c>
      <c r="D9243">
        <v>176.02</v>
      </c>
    </row>
    <row r="9244" spans="1:4" x14ac:dyDescent="0.25">
      <c r="A9244" s="1">
        <v>44384</v>
      </c>
      <c r="B9244" t="s">
        <v>1166</v>
      </c>
      <c r="C9244" t="s">
        <v>47</v>
      </c>
      <c r="D9244">
        <v>200</v>
      </c>
    </row>
    <row r="9245" spans="1:4" x14ac:dyDescent="0.25">
      <c r="A9245" s="1">
        <v>44384</v>
      </c>
      <c r="B9245" t="s">
        <v>1166</v>
      </c>
      <c r="C9245" t="s">
        <v>47</v>
      </c>
      <c r="D9245">
        <v>200</v>
      </c>
    </row>
    <row r="9246" spans="1:4" x14ac:dyDescent="0.25">
      <c r="A9246" s="1">
        <v>44384</v>
      </c>
      <c r="B9246" t="s">
        <v>1589</v>
      </c>
      <c r="C9246" t="s">
        <v>6451</v>
      </c>
      <c r="D9246" s="2">
        <v>14463.75</v>
      </c>
    </row>
    <row r="9247" spans="1:4" x14ac:dyDescent="0.25">
      <c r="C9247" t="s">
        <v>6452</v>
      </c>
    </row>
    <row r="9248" spans="1:4" x14ac:dyDescent="0.25">
      <c r="A9248" s="1">
        <v>44384</v>
      </c>
      <c r="B9248" t="s">
        <v>79</v>
      </c>
      <c r="C9248" t="s">
        <v>6453</v>
      </c>
      <c r="D9248" s="2">
        <v>1680</v>
      </c>
    </row>
    <row r="9249" spans="1:4" x14ac:dyDescent="0.25">
      <c r="C9249" t="s">
        <v>6454</v>
      </c>
    </row>
    <row r="9250" spans="1:4" x14ac:dyDescent="0.25">
      <c r="C9250" t="s">
        <v>3007</v>
      </c>
    </row>
    <row r="9251" spans="1:4" x14ac:dyDescent="0.25">
      <c r="A9251" s="1">
        <v>44384</v>
      </c>
      <c r="B9251" t="s">
        <v>267</v>
      </c>
      <c r="C9251" t="s">
        <v>70</v>
      </c>
      <c r="D9251" s="2">
        <v>2270</v>
      </c>
    </row>
    <row r="9252" spans="1:4" x14ac:dyDescent="0.25">
      <c r="A9252" s="1">
        <v>44384</v>
      </c>
      <c r="B9252" t="s">
        <v>106</v>
      </c>
      <c r="C9252" t="s">
        <v>107</v>
      </c>
      <c r="D9252">
        <v>731.88</v>
      </c>
    </row>
    <row r="9253" spans="1:4" x14ac:dyDescent="0.25">
      <c r="A9253" s="1">
        <v>44384</v>
      </c>
      <c r="B9253" t="s">
        <v>488</v>
      </c>
      <c r="C9253" t="s">
        <v>504</v>
      </c>
      <c r="D9253">
        <v>58.37</v>
      </c>
    </row>
    <row r="9254" spans="1:4" x14ac:dyDescent="0.25">
      <c r="C9254" t="s">
        <v>499</v>
      </c>
    </row>
    <row r="9255" spans="1:4" x14ac:dyDescent="0.25">
      <c r="C9255" t="s">
        <v>6455</v>
      </c>
    </row>
    <row r="9256" spans="1:4" x14ac:dyDescent="0.25">
      <c r="A9256" s="1">
        <v>44390</v>
      </c>
      <c r="B9256" t="s">
        <v>316</v>
      </c>
      <c r="C9256" t="s">
        <v>1372</v>
      </c>
      <c r="D9256">
        <v>111.41</v>
      </c>
    </row>
    <row r="9257" spans="1:4" x14ac:dyDescent="0.25">
      <c r="C9257" t="s">
        <v>6456</v>
      </c>
    </row>
    <row r="9258" spans="1:4" x14ac:dyDescent="0.25">
      <c r="A9258" s="1">
        <v>44390</v>
      </c>
      <c r="B9258" t="s">
        <v>316</v>
      </c>
      <c r="C9258" t="s">
        <v>6457</v>
      </c>
      <c r="D9258">
        <v>46.28</v>
      </c>
    </row>
    <row r="9259" spans="1:4" x14ac:dyDescent="0.25">
      <c r="C9259">
        <v>466344749495</v>
      </c>
    </row>
    <row r="9260" spans="1:4" x14ac:dyDescent="0.25">
      <c r="A9260" s="1">
        <v>44390</v>
      </c>
      <c r="B9260" t="s">
        <v>316</v>
      </c>
      <c r="C9260" t="s">
        <v>4963</v>
      </c>
      <c r="D9260">
        <v>31.97</v>
      </c>
    </row>
    <row r="9261" spans="1:4" x14ac:dyDescent="0.25">
      <c r="C9261" t="s">
        <v>4964</v>
      </c>
    </row>
    <row r="9262" spans="1:4" x14ac:dyDescent="0.25">
      <c r="C9262" t="s">
        <v>6458</v>
      </c>
    </row>
    <row r="9263" spans="1:4" x14ac:dyDescent="0.25">
      <c r="A9263" s="1">
        <v>44390</v>
      </c>
      <c r="B9263" t="s">
        <v>316</v>
      </c>
      <c r="C9263" t="s">
        <v>6459</v>
      </c>
      <c r="D9263">
        <v>424.65</v>
      </c>
    </row>
    <row r="9264" spans="1:4" x14ac:dyDescent="0.25">
      <c r="C9264">
        <v>459936877683</v>
      </c>
    </row>
    <row r="9265" spans="1:4" x14ac:dyDescent="0.25">
      <c r="A9265" s="1">
        <v>44390</v>
      </c>
      <c r="B9265" t="s">
        <v>316</v>
      </c>
      <c r="C9265" t="s">
        <v>6460</v>
      </c>
      <c r="D9265">
        <v>101.26</v>
      </c>
    </row>
    <row r="9266" spans="1:4" x14ac:dyDescent="0.25">
      <c r="C9266" t="s">
        <v>6461</v>
      </c>
    </row>
    <row r="9267" spans="1:4" x14ac:dyDescent="0.25">
      <c r="C9267" t="s">
        <v>3177</v>
      </c>
    </row>
    <row r="9268" spans="1:4" x14ac:dyDescent="0.25">
      <c r="C9268" t="s">
        <v>6462</v>
      </c>
    </row>
    <row r="9269" spans="1:4" x14ac:dyDescent="0.25">
      <c r="A9269" s="1">
        <v>44390</v>
      </c>
      <c r="B9269" t="s">
        <v>316</v>
      </c>
      <c r="C9269" t="s">
        <v>6463</v>
      </c>
      <c r="D9269">
        <v>444</v>
      </c>
    </row>
    <row r="9270" spans="1:4" x14ac:dyDescent="0.25">
      <c r="C9270" t="s">
        <v>6464</v>
      </c>
    </row>
    <row r="9271" spans="1:4" x14ac:dyDescent="0.25">
      <c r="A9271" s="1">
        <v>44390</v>
      </c>
      <c r="B9271" t="s">
        <v>316</v>
      </c>
      <c r="C9271" t="s">
        <v>6465</v>
      </c>
      <c r="D9271">
        <v>363.57</v>
      </c>
    </row>
    <row r="9272" spans="1:4" x14ac:dyDescent="0.25">
      <c r="C9272" t="s">
        <v>6466</v>
      </c>
    </row>
    <row r="9273" spans="1:4" x14ac:dyDescent="0.25">
      <c r="C9273">
        <v>498547756385</v>
      </c>
    </row>
    <row r="9274" spans="1:4" x14ac:dyDescent="0.25">
      <c r="A9274" s="1">
        <v>44390</v>
      </c>
      <c r="B9274" t="s">
        <v>316</v>
      </c>
      <c r="C9274" t="s">
        <v>6467</v>
      </c>
      <c r="D9274">
        <v>280.97000000000003</v>
      </c>
    </row>
    <row r="9275" spans="1:4" x14ac:dyDescent="0.25">
      <c r="C9275" t="s">
        <v>6468</v>
      </c>
    </row>
    <row r="9276" spans="1:4" x14ac:dyDescent="0.25">
      <c r="C9276">
        <v>597953549456</v>
      </c>
    </row>
    <row r="9277" spans="1:4" x14ac:dyDescent="0.25">
      <c r="A9277" s="1">
        <v>44390</v>
      </c>
      <c r="B9277" t="s">
        <v>316</v>
      </c>
      <c r="C9277" t="s">
        <v>2639</v>
      </c>
      <c r="D9277">
        <v>113.99</v>
      </c>
    </row>
    <row r="9278" spans="1:4" x14ac:dyDescent="0.25">
      <c r="A9278" s="1">
        <v>44390</v>
      </c>
      <c r="B9278" t="s">
        <v>316</v>
      </c>
      <c r="C9278" t="s">
        <v>320</v>
      </c>
      <c r="D9278">
        <v>99.06</v>
      </c>
    </row>
    <row r="9279" spans="1:4" x14ac:dyDescent="0.25">
      <c r="C9279" t="e">
        <f>- MCCORKLE</f>
        <v>#NAME?</v>
      </c>
    </row>
    <row r="9280" spans="1:4" x14ac:dyDescent="0.25">
      <c r="A9280" s="1">
        <v>44390</v>
      </c>
      <c r="B9280" t="s">
        <v>316</v>
      </c>
      <c r="C9280" t="s">
        <v>320</v>
      </c>
      <c r="D9280">
        <v>39.880000000000003</v>
      </c>
    </row>
    <row r="9281" spans="1:4" x14ac:dyDescent="0.25">
      <c r="C9281" t="s">
        <v>6469</v>
      </c>
    </row>
    <row r="9282" spans="1:4" x14ac:dyDescent="0.25">
      <c r="A9282" s="1">
        <v>44390</v>
      </c>
      <c r="B9282" t="s">
        <v>316</v>
      </c>
      <c r="C9282" t="s">
        <v>2501</v>
      </c>
      <c r="D9282">
        <v>75.5</v>
      </c>
    </row>
    <row r="9283" spans="1:4" x14ac:dyDescent="0.25">
      <c r="A9283" s="1">
        <v>44390</v>
      </c>
      <c r="B9283" t="s">
        <v>316</v>
      </c>
      <c r="C9283" t="s">
        <v>2639</v>
      </c>
      <c r="D9283">
        <v>71.69</v>
      </c>
    </row>
    <row r="9284" spans="1:4" x14ac:dyDescent="0.25">
      <c r="A9284" s="1">
        <v>44390</v>
      </c>
      <c r="B9284" t="s">
        <v>316</v>
      </c>
      <c r="C9284" t="s">
        <v>4679</v>
      </c>
      <c r="D9284">
        <v>586.54</v>
      </c>
    </row>
    <row r="9285" spans="1:4" x14ac:dyDescent="0.25">
      <c r="A9285" s="1">
        <v>44390</v>
      </c>
      <c r="B9285" t="s">
        <v>316</v>
      </c>
      <c r="C9285" t="s">
        <v>2756</v>
      </c>
      <c r="D9285">
        <v>130.71</v>
      </c>
    </row>
    <row r="9286" spans="1:4" x14ac:dyDescent="0.25">
      <c r="A9286" s="1">
        <v>44390</v>
      </c>
      <c r="B9286" t="s">
        <v>316</v>
      </c>
      <c r="C9286" t="s">
        <v>6470</v>
      </c>
      <c r="D9286" s="2">
        <v>1058</v>
      </c>
    </row>
    <row r="9287" spans="1:4" x14ac:dyDescent="0.25">
      <c r="C9287" t="s">
        <v>6471</v>
      </c>
    </row>
    <row r="9288" spans="1:4" x14ac:dyDescent="0.25">
      <c r="A9288" s="1">
        <v>44390</v>
      </c>
      <c r="B9288" t="s">
        <v>316</v>
      </c>
      <c r="C9288" t="s">
        <v>4261</v>
      </c>
      <c r="D9288">
        <v>77.86</v>
      </c>
    </row>
    <row r="9289" spans="1:4" x14ac:dyDescent="0.25">
      <c r="A9289" s="1">
        <v>44390</v>
      </c>
      <c r="B9289" t="s">
        <v>316</v>
      </c>
      <c r="C9289" t="s">
        <v>6472</v>
      </c>
      <c r="D9289">
        <v>116.58</v>
      </c>
    </row>
    <row r="9290" spans="1:4" x14ac:dyDescent="0.25">
      <c r="C9290" t="e">
        <f>- STAAR</f>
        <v>#NAME?</v>
      </c>
    </row>
    <row r="9291" spans="1:4" x14ac:dyDescent="0.25">
      <c r="A9291" s="1">
        <v>44390</v>
      </c>
      <c r="B9291" t="s">
        <v>316</v>
      </c>
      <c r="C9291" t="s">
        <v>6473</v>
      </c>
      <c r="D9291">
        <v>197.52</v>
      </c>
    </row>
    <row r="9292" spans="1:4" x14ac:dyDescent="0.25">
      <c r="A9292" s="1">
        <v>44391</v>
      </c>
      <c r="B9292" t="s">
        <v>117</v>
      </c>
      <c r="C9292" t="s">
        <v>5064</v>
      </c>
      <c r="D9292">
        <v>325.5</v>
      </c>
    </row>
    <row r="9293" spans="1:4" x14ac:dyDescent="0.25">
      <c r="A9293" s="1">
        <v>44391</v>
      </c>
      <c r="B9293" t="s">
        <v>117</v>
      </c>
      <c r="C9293" t="s">
        <v>5064</v>
      </c>
      <c r="D9293">
        <v>325.5</v>
      </c>
    </row>
    <row r="9294" spans="1:4" x14ac:dyDescent="0.25">
      <c r="A9294" s="1">
        <v>44391</v>
      </c>
      <c r="B9294" t="s">
        <v>119</v>
      </c>
      <c r="C9294" t="s">
        <v>282</v>
      </c>
      <c r="D9294">
        <v>21.74</v>
      </c>
    </row>
    <row r="9295" spans="1:4" x14ac:dyDescent="0.25">
      <c r="A9295" s="1">
        <v>44391</v>
      </c>
      <c r="B9295" t="s">
        <v>6474</v>
      </c>
      <c r="C9295" t="s">
        <v>6475</v>
      </c>
      <c r="D9295" s="2">
        <v>2000</v>
      </c>
    </row>
    <row r="9296" spans="1:4" x14ac:dyDescent="0.25">
      <c r="A9296" s="1">
        <v>44391</v>
      </c>
      <c r="B9296" t="s">
        <v>531</v>
      </c>
      <c r="C9296" t="s">
        <v>6476</v>
      </c>
      <c r="D9296" s="2">
        <v>106188.74</v>
      </c>
    </row>
    <row r="9297" spans="1:4" x14ac:dyDescent="0.25">
      <c r="C9297">
        <v>2021</v>
      </c>
    </row>
    <row r="9298" spans="1:4" x14ac:dyDescent="0.25">
      <c r="A9298" s="1">
        <v>44391</v>
      </c>
      <c r="B9298" t="s">
        <v>125</v>
      </c>
      <c r="C9298" t="s">
        <v>6477</v>
      </c>
      <c r="D9298" s="2">
        <v>2272.64</v>
      </c>
    </row>
    <row r="9299" spans="1:4" x14ac:dyDescent="0.25">
      <c r="C9299" t="s">
        <v>363</v>
      </c>
    </row>
    <row r="9300" spans="1:4" x14ac:dyDescent="0.25">
      <c r="C9300" t="s">
        <v>364</v>
      </c>
    </row>
    <row r="9301" spans="1:4" x14ac:dyDescent="0.25">
      <c r="C9301" t="s">
        <v>365</v>
      </c>
    </row>
    <row r="9302" spans="1:4" x14ac:dyDescent="0.25">
      <c r="C9302" t="s">
        <v>366</v>
      </c>
    </row>
    <row r="9303" spans="1:4" x14ac:dyDescent="0.25">
      <c r="A9303" s="1">
        <v>44391</v>
      </c>
      <c r="B9303" t="s">
        <v>125</v>
      </c>
      <c r="C9303" t="s">
        <v>6478</v>
      </c>
      <c r="D9303">
        <v>648.54999999999995</v>
      </c>
    </row>
    <row r="9304" spans="1:4" x14ac:dyDescent="0.25">
      <c r="A9304" s="1">
        <v>44391</v>
      </c>
      <c r="B9304" t="s">
        <v>6479</v>
      </c>
      <c r="C9304" t="s">
        <v>6480</v>
      </c>
      <c r="D9304">
        <v>229.15</v>
      </c>
    </row>
    <row r="9305" spans="1:4" x14ac:dyDescent="0.25">
      <c r="A9305" s="1">
        <v>44391</v>
      </c>
      <c r="B9305" t="s">
        <v>133</v>
      </c>
      <c r="C9305" t="s">
        <v>47</v>
      </c>
      <c r="D9305">
        <v>234.25</v>
      </c>
    </row>
    <row r="9306" spans="1:4" x14ac:dyDescent="0.25">
      <c r="A9306" s="1">
        <v>44391</v>
      </c>
      <c r="B9306" t="s">
        <v>141</v>
      </c>
      <c r="C9306" t="s">
        <v>47</v>
      </c>
      <c r="D9306">
        <v>509.97</v>
      </c>
    </row>
    <row r="9307" spans="1:4" x14ac:dyDescent="0.25">
      <c r="A9307" s="1">
        <v>44391</v>
      </c>
      <c r="B9307" t="s">
        <v>141</v>
      </c>
      <c r="C9307" t="s">
        <v>47</v>
      </c>
      <c r="D9307">
        <v>809.8</v>
      </c>
    </row>
    <row r="9308" spans="1:4" x14ac:dyDescent="0.25">
      <c r="A9308" s="1">
        <v>44391</v>
      </c>
      <c r="B9308" t="s">
        <v>141</v>
      </c>
      <c r="C9308" t="s">
        <v>47</v>
      </c>
      <c r="D9308">
        <v>830.2</v>
      </c>
    </row>
    <row r="9309" spans="1:4" x14ac:dyDescent="0.25">
      <c r="A9309" s="1">
        <v>44391</v>
      </c>
      <c r="B9309" t="s">
        <v>218</v>
      </c>
      <c r="C9309" t="s">
        <v>325</v>
      </c>
      <c r="D9309">
        <v>734.21</v>
      </c>
    </row>
    <row r="9310" spans="1:4" x14ac:dyDescent="0.25">
      <c r="A9310" s="1">
        <v>44391</v>
      </c>
      <c r="B9310" t="s">
        <v>146</v>
      </c>
      <c r="C9310" t="s">
        <v>70</v>
      </c>
      <c r="D9310">
        <v>197.5</v>
      </c>
    </row>
    <row r="9311" spans="1:4" x14ac:dyDescent="0.25">
      <c r="A9311" s="1">
        <v>44391</v>
      </c>
      <c r="B9311" t="s">
        <v>147</v>
      </c>
      <c r="C9311" t="s">
        <v>47</v>
      </c>
      <c r="D9311">
        <v>963.04</v>
      </c>
    </row>
    <row r="9312" spans="1:4" x14ac:dyDescent="0.25">
      <c r="A9312" s="1">
        <v>44391</v>
      </c>
      <c r="B9312" t="s">
        <v>147</v>
      </c>
      <c r="C9312" t="s">
        <v>47</v>
      </c>
      <c r="D9312">
        <v>890</v>
      </c>
    </row>
    <row r="9313" spans="1:4" x14ac:dyDescent="0.25">
      <c r="A9313" s="1">
        <v>44391</v>
      </c>
      <c r="B9313" t="s">
        <v>1563</v>
      </c>
      <c r="C9313" t="s">
        <v>6481</v>
      </c>
      <c r="D9313" s="2">
        <v>6738.26</v>
      </c>
    </row>
    <row r="9314" spans="1:4" x14ac:dyDescent="0.25">
      <c r="A9314" s="1">
        <v>44391</v>
      </c>
      <c r="B9314" t="s">
        <v>782</v>
      </c>
      <c r="C9314" t="s">
        <v>6482</v>
      </c>
      <c r="D9314">
        <v>747.18</v>
      </c>
    </row>
    <row r="9315" spans="1:4" x14ac:dyDescent="0.25">
      <c r="A9315" s="1">
        <v>44391</v>
      </c>
      <c r="B9315" t="s">
        <v>782</v>
      </c>
      <c r="C9315" t="s">
        <v>6482</v>
      </c>
      <c r="D9315">
        <v>592.99</v>
      </c>
    </row>
    <row r="9316" spans="1:4" x14ac:dyDescent="0.25">
      <c r="A9316" s="1">
        <v>44391</v>
      </c>
      <c r="B9316" t="s">
        <v>241</v>
      </c>
      <c r="C9316" t="s">
        <v>5933</v>
      </c>
      <c r="D9316">
        <v>68.88</v>
      </c>
    </row>
    <row r="9317" spans="1:4" x14ac:dyDescent="0.25">
      <c r="C9317" t="s">
        <v>5934</v>
      </c>
    </row>
    <row r="9318" spans="1:4" x14ac:dyDescent="0.25">
      <c r="A9318" s="1">
        <v>44391</v>
      </c>
      <c r="B9318" t="s">
        <v>1257</v>
      </c>
      <c r="C9318" t="s">
        <v>1008</v>
      </c>
      <c r="D9318">
        <v>521.99</v>
      </c>
    </row>
    <row r="9319" spans="1:4" x14ac:dyDescent="0.25">
      <c r="A9319" s="1">
        <v>44391</v>
      </c>
      <c r="B9319" t="s">
        <v>1623</v>
      </c>
      <c r="C9319" t="s">
        <v>4143</v>
      </c>
      <c r="D9319">
        <v>399.42</v>
      </c>
    </row>
    <row r="9320" spans="1:4" x14ac:dyDescent="0.25">
      <c r="A9320" s="1">
        <v>44391</v>
      </c>
      <c r="B9320" t="s">
        <v>1623</v>
      </c>
      <c r="C9320" t="s">
        <v>6483</v>
      </c>
      <c r="D9320">
        <v>964.8</v>
      </c>
    </row>
    <row r="9321" spans="1:4" x14ac:dyDescent="0.25">
      <c r="A9321" s="1">
        <v>44391</v>
      </c>
      <c r="B9321" t="s">
        <v>149</v>
      </c>
      <c r="C9321" t="s">
        <v>47</v>
      </c>
      <c r="D9321">
        <v>61.86</v>
      </c>
    </row>
    <row r="9322" spans="1:4" x14ac:dyDescent="0.25">
      <c r="A9322" s="1">
        <v>44391</v>
      </c>
      <c r="B9322" t="s">
        <v>149</v>
      </c>
      <c r="C9322" t="s">
        <v>6484</v>
      </c>
      <c r="D9322">
        <v>209.86</v>
      </c>
    </row>
    <row r="9323" spans="1:4" x14ac:dyDescent="0.25">
      <c r="C9323" t="s">
        <v>6485</v>
      </c>
    </row>
    <row r="9324" spans="1:4" x14ac:dyDescent="0.25">
      <c r="C9324" t="s">
        <v>6486</v>
      </c>
    </row>
    <row r="9325" spans="1:4" x14ac:dyDescent="0.25">
      <c r="A9325" s="1">
        <v>44391</v>
      </c>
      <c r="B9325" t="s">
        <v>149</v>
      </c>
      <c r="C9325" t="s">
        <v>6487</v>
      </c>
      <c r="D9325">
        <v>749.14</v>
      </c>
    </row>
    <row r="9326" spans="1:4" x14ac:dyDescent="0.25">
      <c r="C9326" t="s">
        <v>6104</v>
      </c>
    </row>
    <row r="9327" spans="1:4" x14ac:dyDescent="0.25">
      <c r="C9327" t="s">
        <v>219</v>
      </c>
    </row>
    <row r="9328" spans="1:4" x14ac:dyDescent="0.25">
      <c r="A9328" s="1">
        <v>44391</v>
      </c>
      <c r="B9328" t="s">
        <v>149</v>
      </c>
      <c r="C9328" t="s">
        <v>3110</v>
      </c>
      <c r="D9328" s="2">
        <v>3588.48</v>
      </c>
    </row>
    <row r="9329" spans="1:4" x14ac:dyDescent="0.25">
      <c r="A9329" s="1">
        <v>44391</v>
      </c>
      <c r="B9329" t="s">
        <v>3573</v>
      </c>
      <c r="C9329" t="s">
        <v>6488</v>
      </c>
      <c r="D9329">
        <v>442.75</v>
      </c>
    </row>
    <row r="9330" spans="1:4" x14ac:dyDescent="0.25">
      <c r="A9330" s="1">
        <v>44391</v>
      </c>
      <c r="B9330" t="s">
        <v>154</v>
      </c>
      <c r="C9330" t="s">
        <v>47</v>
      </c>
      <c r="D9330">
        <v>98</v>
      </c>
    </row>
    <row r="9331" spans="1:4" x14ac:dyDescent="0.25">
      <c r="A9331" s="1">
        <v>44391</v>
      </c>
      <c r="B9331" t="s">
        <v>154</v>
      </c>
      <c r="C9331" t="s">
        <v>47</v>
      </c>
      <c r="D9331">
        <v>147</v>
      </c>
    </row>
    <row r="9332" spans="1:4" x14ac:dyDescent="0.25">
      <c r="A9332" s="1">
        <v>44391</v>
      </c>
      <c r="B9332" t="s">
        <v>158</v>
      </c>
      <c r="C9332" t="s">
        <v>47</v>
      </c>
      <c r="D9332">
        <v>451.14</v>
      </c>
    </row>
    <row r="9333" spans="1:4" x14ac:dyDescent="0.25">
      <c r="A9333" s="1">
        <v>44391</v>
      </c>
      <c r="B9333" t="s">
        <v>420</v>
      </c>
      <c r="C9333" t="s">
        <v>6489</v>
      </c>
      <c r="D9333">
        <v>387</v>
      </c>
    </row>
    <row r="9334" spans="1:4" x14ac:dyDescent="0.25">
      <c r="A9334" s="1">
        <v>44391</v>
      </c>
      <c r="B9334" t="s">
        <v>71</v>
      </c>
      <c r="C9334" t="s">
        <v>6490</v>
      </c>
      <c r="D9334" s="2">
        <v>1919.68</v>
      </c>
    </row>
    <row r="9335" spans="1:4" x14ac:dyDescent="0.25">
      <c r="A9335" s="1">
        <v>44391</v>
      </c>
      <c r="B9335" t="s">
        <v>4162</v>
      </c>
      <c r="C9335" t="s">
        <v>6491</v>
      </c>
      <c r="D9335">
        <v>100</v>
      </c>
    </row>
    <row r="9336" spans="1:4" x14ac:dyDescent="0.25">
      <c r="A9336" s="1">
        <v>44391</v>
      </c>
      <c r="B9336" t="s">
        <v>805</v>
      </c>
      <c r="C9336" t="s">
        <v>6492</v>
      </c>
      <c r="D9336">
        <v>120</v>
      </c>
    </row>
    <row r="9337" spans="1:4" x14ac:dyDescent="0.25">
      <c r="A9337" s="1">
        <v>44391</v>
      </c>
      <c r="B9337" t="s">
        <v>168</v>
      </c>
      <c r="C9337" t="s">
        <v>47</v>
      </c>
      <c r="D9337">
        <v>310.02999999999997</v>
      </c>
    </row>
    <row r="9338" spans="1:4" x14ac:dyDescent="0.25">
      <c r="A9338" s="1">
        <v>44391</v>
      </c>
      <c r="B9338" t="s">
        <v>447</v>
      </c>
      <c r="C9338" t="s">
        <v>6493</v>
      </c>
      <c r="D9338">
        <v>144</v>
      </c>
    </row>
    <row r="9339" spans="1:4" x14ac:dyDescent="0.25">
      <c r="C9339" t="s">
        <v>6494</v>
      </c>
    </row>
    <row r="9340" spans="1:4" x14ac:dyDescent="0.25">
      <c r="C9340" t="s">
        <v>6495</v>
      </c>
    </row>
    <row r="9341" spans="1:4" x14ac:dyDescent="0.25">
      <c r="A9341" s="1">
        <v>44391</v>
      </c>
      <c r="B9341" t="s">
        <v>261</v>
      </c>
      <c r="C9341" t="s">
        <v>95</v>
      </c>
      <c r="D9341">
        <v>255</v>
      </c>
    </row>
    <row r="9342" spans="1:4" x14ac:dyDescent="0.25">
      <c r="A9342" s="1">
        <v>44391</v>
      </c>
      <c r="B9342" t="s">
        <v>1185</v>
      </c>
      <c r="C9342" t="s">
        <v>6496</v>
      </c>
      <c r="D9342">
        <v>65</v>
      </c>
    </row>
    <row r="9343" spans="1:4" x14ac:dyDescent="0.25">
      <c r="A9343" s="1">
        <v>44391</v>
      </c>
      <c r="B9343" t="s">
        <v>171</v>
      </c>
      <c r="C9343" t="s">
        <v>47</v>
      </c>
      <c r="D9343">
        <v>838.95</v>
      </c>
    </row>
    <row r="9344" spans="1:4" x14ac:dyDescent="0.25">
      <c r="A9344" s="1">
        <v>44391</v>
      </c>
      <c r="B9344" t="s">
        <v>172</v>
      </c>
      <c r="C9344" t="s">
        <v>1989</v>
      </c>
      <c r="D9344">
        <v>101.46</v>
      </c>
    </row>
    <row r="9345" spans="1:4" x14ac:dyDescent="0.25">
      <c r="A9345" s="1">
        <v>44391</v>
      </c>
      <c r="B9345" t="s">
        <v>275</v>
      </c>
      <c r="C9345" t="s">
        <v>47</v>
      </c>
      <c r="D9345">
        <v>56.98</v>
      </c>
    </row>
    <row r="9346" spans="1:4" x14ac:dyDescent="0.25">
      <c r="A9346" s="1">
        <v>44391</v>
      </c>
      <c r="B9346" t="s">
        <v>115</v>
      </c>
      <c r="C9346" t="s">
        <v>70</v>
      </c>
      <c r="D9346" s="2">
        <v>3317.61</v>
      </c>
    </row>
    <row r="9347" spans="1:4" x14ac:dyDescent="0.25">
      <c r="A9347" s="1">
        <v>44391</v>
      </c>
      <c r="B9347" t="s">
        <v>4495</v>
      </c>
      <c r="C9347" t="s">
        <v>5346</v>
      </c>
      <c r="D9347">
        <v>480</v>
      </c>
    </row>
    <row r="9348" spans="1:4" x14ac:dyDescent="0.25">
      <c r="A9348" s="1">
        <v>44391</v>
      </c>
      <c r="B9348" t="s">
        <v>106</v>
      </c>
      <c r="C9348" t="s">
        <v>70</v>
      </c>
      <c r="D9348">
        <v>503.36</v>
      </c>
    </row>
    <row r="9349" spans="1:4" x14ac:dyDescent="0.25">
      <c r="A9349" s="1">
        <v>44391</v>
      </c>
      <c r="B9349" t="s">
        <v>488</v>
      </c>
      <c r="C9349" t="s">
        <v>506</v>
      </c>
      <c r="D9349">
        <v>109.33</v>
      </c>
    </row>
    <row r="9350" spans="1:4" x14ac:dyDescent="0.25">
      <c r="C9350" t="s">
        <v>6497</v>
      </c>
    </row>
    <row r="9351" spans="1:4" x14ac:dyDescent="0.25">
      <c r="A9351" s="1">
        <v>44391</v>
      </c>
      <c r="B9351" t="s">
        <v>488</v>
      </c>
      <c r="C9351" t="s">
        <v>489</v>
      </c>
      <c r="D9351">
        <v>108.38</v>
      </c>
    </row>
    <row r="9352" spans="1:4" x14ac:dyDescent="0.25">
      <c r="C9352" t="s">
        <v>490</v>
      </c>
    </row>
    <row r="9353" spans="1:4" x14ac:dyDescent="0.25">
      <c r="C9353" t="s">
        <v>6444</v>
      </c>
    </row>
    <row r="9354" spans="1:4" x14ac:dyDescent="0.25">
      <c r="A9354" s="1">
        <v>44391</v>
      </c>
      <c r="B9354" t="s">
        <v>488</v>
      </c>
      <c r="C9354" t="s">
        <v>495</v>
      </c>
      <c r="D9354">
        <v>56.42</v>
      </c>
    </row>
    <row r="9355" spans="1:4" x14ac:dyDescent="0.25">
      <c r="C9355" t="s">
        <v>496</v>
      </c>
    </row>
    <row r="9356" spans="1:4" x14ac:dyDescent="0.25">
      <c r="C9356" t="s">
        <v>6444</v>
      </c>
    </row>
    <row r="9357" spans="1:4" x14ac:dyDescent="0.25">
      <c r="A9357" s="1">
        <v>44391</v>
      </c>
      <c r="B9357" t="s">
        <v>488</v>
      </c>
      <c r="C9357" t="s">
        <v>493</v>
      </c>
      <c r="D9357">
        <v>5.52</v>
      </c>
    </row>
    <row r="9358" spans="1:4" x14ac:dyDescent="0.25">
      <c r="C9358" t="s">
        <v>494</v>
      </c>
    </row>
    <row r="9359" spans="1:4" x14ac:dyDescent="0.25">
      <c r="C9359" t="s">
        <v>6444</v>
      </c>
    </row>
    <row r="9360" spans="1:4" x14ac:dyDescent="0.25">
      <c r="A9360" s="1">
        <v>44391</v>
      </c>
      <c r="B9360" t="s">
        <v>488</v>
      </c>
      <c r="C9360" t="s">
        <v>492</v>
      </c>
      <c r="D9360">
        <v>7.11</v>
      </c>
    </row>
    <row r="9361" spans="1:4" x14ac:dyDescent="0.25">
      <c r="C9361" t="s">
        <v>6444</v>
      </c>
    </row>
    <row r="9362" spans="1:4" x14ac:dyDescent="0.25">
      <c r="A9362" s="1">
        <v>44391</v>
      </c>
      <c r="B9362" t="s">
        <v>488</v>
      </c>
      <c r="C9362" t="s">
        <v>6498</v>
      </c>
      <c r="D9362">
        <v>33.700000000000003</v>
      </c>
    </row>
    <row r="9363" spans="1:4" x14ac:dyDescent="0.25">
      <c r="C9363" t="s">
        <v>501</v>
      </c>
    </row>
    <row r="9364" spans="1:4" x14ac:dyDescent="0.25">
      <c r="A9364" s="1">
        <v>44391</v>
      </c>
      <c r="B9364" t="s">
        <v>488</v>
      </c>
      <c r="C9364" t="s">
        <v>504</v>
      </c>
      <c r="D9364">
        <v>119.63</v>
      </c>
    </row>
    <row r="9365" spans="1:4" x14ac:dyDescent="0.25">
      <c r="C9365" t="s">
        <v>499</v>
      </c>
    </row>
    <row r="9366" spans="1:4" x14ac:dyDescent="0.25">
      <c r="C9366" t="s">
        <v>6499</v>
      </c>
    </row>
    <row r="9367" spans="1:4" x14ac:dyDescent="0.25">
      <c r="A9367" s="1">
        <v>44391</v>
      </c>
      <c r="B9367" t="s">
        <v>830</v>
      </c>
      <c r="C9367" t="s">
        <v>6500</v>
      </c>
      <c r="D9367" s="2">
        <v>1600</v>
      </c>
    </row>
    <row r="9368" spans="1:4" x14ac:dyDescent="0.25">
      <c r="C9368" t="s">
        <v>4165</v>
      </c>
    </row>
    <row r="9369" spans="1:4" x14ac:dyDescent="0.25">
      <c r="A9369" s="1">
        <v>44391</v>
      </c>
      <c r="B9369" t="s">
        <v>3447</v>
      </c>
      <c r="C9369" t="s">
        <v>280</v>
      </c>
      <c r="D9369">
        <v>254.89</v>
      </c>
    </row>
    <row r="9370" spans="1:4" x14ac:dyDescent="0.25">
      <c r="A9370" s="1">
        <v>44357</v>
      </c>
      <c r="B9370" t="s">
        <v>514</v>
      </c>
      <c r="C9370" t="s">
        <v>6501</v>
      </c>
      <c r="D9370">
        <v>345</v>
      </c>
    </row>
    <row r="9371" spans="1:4" x14ac:dyDescent="0.25">
      <c r="A9371" s="1">
        <v>44357</v>
      </c>
      <c r="B9371" t="s">
        <v>514</v>
      </c>
      <c r="C9371" t="s">
        <v>6502</v>
      </c>
      <c r="D9371">
        <v>99</v>
      </c>
    </row>
    <row r="9372" spans="1:4" x14ac:dyDescent="0.25">
      <c r="C9372" t="s">
        <v>6503</v>
      </c>
    </row>
    <row r="9373" spans="1:4" x14ac:dyDescent="0.25">
      <c r="A9373" s="1">
        <v>44357</v>
      </c>
      <c r="B9373" t="s">
        <v>514</v>
      </c>
      <c r="C9373" t="s">
        <v>6504</v>
      </c>
      <c r="D9373">
        <v>152.30000000000001</v>
      </c>
    </row>
    <row r="9374" spans="1:4" x14ac:dyDescent="0.25">
      <c r="A9374" s="1">
        <v>44357</v>
      </c>
      <c r="B9374" t="s">
        <v>514</v>
      </c>
      <c r="C9374" t="s">
        <v>6505</v>
      </c>
      <c r="D9374">
        <v>812.02</v>
      </c>
    </row>
    <row r="9375" spans="1:4" x14ac:dyDescent="0.25">
      <c r="C9375" t="s">
        <v>163</v>
      </c>
    </row>
    <row r="9376" spans="1:4" x14ac:dyDescent="0.25">
      <c r="A9376" s="1">
        <v>44357</v>
      </c>
      <c r="B9376" t="s">
        <v>514</v>
      </c>
      <c r="C9376" t="s">
        <v>6506</v>
      </c>
      <c r="D9376">
        <v>21.25</v>
      </c>
    </row>
    <row r="9377" spans="1:4" x14ac:dyDescent="0.25">
      <c r="A9377" s="1">
        <v>44357</v>
      </c>
      <c r="B9377" t="s">
        <v>514</v>
      </c>
      <c r="C9377" t="s">
        <v>6507</v>
      </c>
      <c r="D9377" s="2">
        <v>2355</v>
      </c>
    </row>
    <row r="9378" spans="1:4" x14ac:dyDescent="0.25">
      <c r="A9378" s="1">
        <v>44357</v>
      </c>
      <c r="B9378" t="s">
        <v>514</v>
      </c>
      <c r="C9378" t="s">
        <v>3864</v>
      </c>
      <c r="D9378">
        <v>50</v>
      </c>
    </row>
    <row r="9379" spans="1:4" x14ac:dyDescent="0.25">
      <c r="C9379" s="5">
        <v>44287</v>
      </c>
    </row>
    <row r="9380" spans="1:4" x14ac:dyDescent="0.25">
      <c r="A9380" s="1">
        <v>44357</v>
      </c>
      <c r="B9380" t="s">
        <v>514</v>
      </c>
      <c r="C9380" t="s">
        <v>6508</v>
      </c>
      <c r="D9380">
        <v>50</v>
      </c>
    </row>
    <row r="9381" spans="1:4" x14ac:dyDescent="0.25">
      <c r="A9381" s="1">
        <v>44357</v>
      </c>
      <c r="B9381" t="s">
        <v>514</v>
      </c>
      <c r="C9381" t="s">
        <v>6509</v>
      </c>
      <c r="D9381">
        <v>930</v>
      </c>
    </row>
    <row r="9382" spans="1:4" x14ac:dyDescent="0.25">
      <c r="C9382" t="s">
        <v>6510</v>
      </c>
    </row>
    <row r="9383" spans="1:4" x14ac:dyDescent="0.25">
      <c r="C9383" t="s">
        <v>6511</v>
      </c>
    </row>
    <row r="9384" spans="1:4" x14ac:dyDescent="0.25">
      <c r="A9384" s="1">
        <v>44357</v>
      </c>
      <c r="B9384" t="s">
        <v>514</v>
      </c>
      <c r="C9384" t="s">
        <v>6512</v>
      </c>
      <c r="D9384" s="2">
        <v>1340</v>
      </c>
    </row>
    <row r="9385" spans="1:4" x14ac:dyDescent="0.25">
      <c r="C9385" t="s">
        <v>6513</v>
      </c>
    </row>
    <row r="9386" spans="1:4" x14ac:dyDescent="0.25">
      <c r="C9386" t="s">
        <v>6514</v>
      </c>
    </row>
    <row r="9387" spans="1:4" x14ac:dyDescent="0.25">
      <c r="A9387" s="1">
        <v>44357</v>
      </c>
      <c r="B9387" t="s">
        <v>6515</v>
      </c>
      <c r="C9387" t="s">
        <v>6516</v>
      </c>
      <c r="D9387" s="2">
        <v>1550.26</v>
      </c>
    </row>
    <row r="9388" spans="1:4" x14ac:dyDescent="0.25">
      <c r="C9388" t="s">
        <v>6517</v>
      </c>
    </row>
    <row r="9389" spans="1:4" x14ac:dyDescent="0.25">
      <c r="C9389" t="s">
        <v>6518</v>
      </c>
    </row>
    <row r="9390" spans="1:4" x14ac:dyDescent="0.25">
      <c r="C9390" t="s">
        <v>6519</v>
      </c>
    </row>
    <row r="9391" spans="1:4" x14ac:dyDescent="0.25">
      <c r="A9391" s="1">
        <v>44357</v>
      </c>
      <c r="B9391" t="s">
        <v>6515</v>
      </c>
      <c r="C9391" t="s">
        <v>6520</v>
      </c>
      <c r="D9391" s="2">
        <v>3024.1</v>
      </c>
    </row>
    <row r="9392" spans="1:4" x14ac:dyDescent="0.25">
      <c r="A9392" s="1">
        <v>44397</v>
      </c>
      <c r="B9392" t="s">
        <v>316</v>
      </c>
      <c r="C9392" t="s">
        <v>6460</v>
      </c>
      <c r="D9392">
        <v>495.07</v>
      </c>
    </row>
    <row r="9393" spans="1:4" x14ac:dyDescent="0.25">
      <c r="C9393" t="s">
        <v>6461</v>
      </c>
    </row>
    <row r="9394" spans="1:4" x14ac:dyDescent="0.25">
      <c r="C9394" t="s">
        <v>3177</v>
      </c>
    </row>
    <row r="9395" spans="1:4" x14ac:dyDescent="0.25">
      <c r="C9395" t="s">
        <v>6521</v>
      </c>
    </row>
    <row r="9396" spans="1:4" x14ac:dyDescent="0.25">
      <c r="A9396" s="1">
        <v>44397</v>
      </c>
      <c r="B9396" t="s">
        <v>316</v>
      </c>
      <c r="C9396" t="s">
        <v>6522</v>
      </c>
      <c r="D9396">
        <v>265.83</v>
      </c>
    </row>
    <row r="9397" spans="1:4" x14ac:dyDescent="0.25">
      <c r="C9397">
        <v>449647689996</v>
      </c>
    </row>
    <row r="9398" spans="1:4" x14ac:dyDescent="0.25">
      <c r="A9398" s="1">
        <v>44397</v>
      </c>
      <c r="B9398" t="s">
        <v>316</v>
      </c>
      <c r="C9398" t="s">
        <v>6523</v>
      </c>
      <c r="D9398">
        <v>235.99</v>
      </c>
    </row>
    <row r="9399" spans="1:4" x14ac:dyDescent="0.25">
      <c r="C9399">
        <v>699874377594</v>
      </c>
    </row>
    <row r="9400" spans="1:4" x14ac:dyDescent="0.25">
      <c r="A9400" s="1">
        <v>44397</v>
      </c>
      <c r="B9400" t="s">
        <v>316</v>
      </c>
      <c r="C9400" t="s">
        <v>6524</v>
      </c>
      <c r="D9400" s="2">
        <v>1401.32</v>
      </c>
    </row>
    <row r="9401" spans="1:4" x14ac:dyDescent="0.25">
      <c r="C9401" t="s">
        <v>6525</v>
      </c>
    </row>
    <row r="9402" spans="1:4" x14ac:dyDescent="0.25">
      <c r="C9402">
        <v>874557574497</v>
      </c>
    </row>
    <row r="9403" spans="1:4" x14ac:dyDescent="0.25">
      <c r="A9403" s="1">
        <v>44397</v>
      </c>
      <c r="B9403" t="s">
        <v>316</v>
      </c>
      <c r="C9403" t="s">
        <v>4261</v>
      </c>
      <c r="D9403">
        <v>195.8</v>
      </c>
    </row>
    <row r="9404" spans="1:4" x14ac:dyDescent="0.25">
      <c r="C9404" t="s">
        <v>6526</v>
      </c>
    </row>
    <row r="9405" spans="1:4" x14ac:dyDescent="0.25">
      <c r="C9405" t="s">
        <v>6527</v>
      </c>
    </row>
    <row r="9406" spans="1:4" x14ac:dyDescent="0.25">
      <c r="A9406" s="1">
        <v>44397</v>
      </c>
      <c r="B9406" t="s">
        <v>316</v>
      </c>
      <c r="C9406" t="s">
        <v>2639</v>
      </c>
      <c r="D9406">
        <v>146.44999999999999</v>
      </c>
    </row>
    <row r="9407" spans="1:4" x14ac:dyDescent="0.25">
      <c r="C9407" t="s">
        <v>6528</v>
      </c>
    </row>
    <row r="9408" spans="1:4" x14ac:dyDescent="0.25">
      <c r="A9408" s="1">
        <v>44397</v>
      </c>
      <c r="B9408" t="s">
        <v>316</v>
      </c>
      <c r="C9408" t="s">
        <v>6529</v>
      </c>
      <c r="D9408">
        <v>28.29</v>
      </c>
    </row>
    <row r="9409" spans="1:4" x14ac:dyDescent="0.25">
      <c r="A9409" s="1">
        <v>44397</v>
      </c>
      <c r="B9409" t="s">
        <v>316</v>
      </c>
      <c r="C9409" t="s">
        <v>6530</v>
      </c>
      <c r="D9409">
        <v>676.69</v>
      </c>
    </row>
    <row r="9410" spans="1:4" x14ac:dyDescent="0.25">
      <c r="C9410" t="s">
        <v>6531</v>
      </c>
    </row>
    <row r="9411" spans="1:4" x14ac:dyDescent="0.25">
      <c r="C9411" t="s">
        <v>6532</v>
      </c>
    </row>
    <row r="9412" spans="1:4" x14ac:dyDescent="0.25">
      <c r="A9412" s="1">
        <v>44397</v>
      </c>
      <c r="B9412" t="s">
        <v>316</v>
      </c>
      <c r="C9412" t="s">
        <v>6533</v>
      </c>
      <c r="D9412">
        <v>30.37</v>
      </c>
    </row>
    <row r="9413" spans="1:4" x14ac:dyDescent="0.25">
      <c r="A9413" s="1">
        <v>44397</v>
      </c>
      <c r="B9413" t="s">
        <v>316</v>
      </c>
      <c r="C9413" t="s">
        <v>1854</v>
      </c>
      <c r="D9413">
        <v>179.48</v>
      </c>
    </row>
    <row r="9414" spans="1:4" x14ac:dyDescent="0.25">
      <c r="A9414" s="1">
        <v>44397</v>
      </c>
      <c r="B9414" t="s">
        <v>316</v>
      </c>
      <c r="C9414" t="s">
        <v>6534</v>
      </c>
      <c r="D9414">
        <v>97</v>
      </c>
    </row>
    <row r="9415" spans="1:4" x14ac:dyDescent="0.25">
      <c r="A9415" s="1">
        <v>44397</v>
      </c>
      <c r="B9415" t="s">
        <v>316</v>
      </c>
      <c r="C9415" t="s">
        <v>6535</v>
      </c>
      <c r="D9415">
        <v>211.75</v>
      </c>
    </row>
    <row r="9416" spans="1:4" x14ac:dyDescent="0.25">
      <c r="A9416" s="1">
        <v>44385</v>
      </c>
      <c r="B9416" t="s">
        <v>1444</v>
      </c>
      <c r="C9416" t="s">
        <v>6536</v>
      </c>
      <c r="D9416">
        <v>87.6</v>
      </c>
    </row>
    <row r="9417" spans="1:4" x14ac:dyDescent="0.25">
      <c r="C9417" t="s">
        <v>4165</v>
      </c>
    </row>
    <row r="9418" spans="1:4" x14ac:dyDescent="0.25">
      <c r="A9418" s="1">
        <v>44397</v>
      </c>
      <c r="B9418" t="s">
        <v>514</v>
      </c>
      <c r="C9418" t="s">
        <v>2756</v>
      </c>
      <c r="D9418">
        <v>416.93</v>
      </c>
    </row>
    <row r="9419" spans="1:4" x14ac:dyDescent="0.25">
      <c r="A9419" s="1">
        <v>44397</v>
      </c>
      <c r="B9419" t="s">
        <v>1476</v>
      </c>
      <c r="C9419" t="s">
        <v>969</v>
      </c>
      <c r="D9419">
        <v>583.16</v>
      </c>
    </row>
    <row r="9420" spans="1:4" x14ac:dyDescent="0.25">
      <c r="A9420" s="1">
        <v>44397</v>
      </c>
      <c r="B9420" t="s">
        <v>1476</v>
      </c>
      <c r="C9420" t="s">
        <v>1477</v>
      </c>
      <c r="D9420">
        <v>31.2</v>
      </c>
    </row>
    <row r="9421" spans="1:4" x14ac:dyDescent="0.25">
      <c r="A9421" s="1">
        <v>44397</v>
      </c>
      <c r="B9421" t="s">
        <v>1476</v>
      </c>
      <c r="C9421" t="s">
        <v>6537</v>
      </c>
      <c r="D9421">
        <v>157.13999999999999</v>
      </c>
    </row>
    <row r="9422" spans="1:4" x14ac:dyDescent="0.25">
      <c r="A9422" s="1">
        <v>44398</v>
      </c>
      <c r="B9422" t="s">
        <v>177</v>
      </c>
      <c r="C9422" t="s">
        <v>5062</v>
      </c>
      <c r="D9422">
        <v>362</v>
      </c>
    </row>
    <row r="9423" spans="1:4" x14ac:dyDescent="0.25">
      <c r="A9423" s="1">
        <v>44398</v>
      </c>
      <c r="B9423" t="s">
        <v>528</v>
      </c>
      <c r="C9423" t="s">
        <v>70</v>
      </c>
      <c r="D9423" s="2">
        <v>4291</v>
      </c>
    </row>
    <row r="9424" spans="1:4" x14ac:dyDescent="0.25">
      <c r="A9424" s="1">
        <v>44398</v>
      </c>
      <c r="B9424" t="s">
        <v>528</v>
      </c>
      <c r="C9424" t="s">
        <v>70</v>
      </c>
      <c r="D9424" s="2">
        <v>7000</v>
      </c>
    </row>
    <row r="9425" spans="1:4" x14ac:dyDescent="0.25">
      <c r="A9425" s="1">
        <v>44398</v>
      </c>
      <c r="B9425" t="s">
        <v>6538</v>
      </c>
      <c r="C9425" t="s">
        <v>6539</v>
      </c>
      <c r="D9425">
        <v>786</v>
      </c>
    </row>
    <row r="9426" spans="1:4" x14ac:dyDescent="0.25">
      <c r="C9426">
        <v>65.5</v>
      </c>
    </row>
    <row r="9427" spans="1:4" x14ac:dyDescent="0.25">
      <c r="A9427" s="1">
        <v>44398</v>
      </c>
      <c r="B9427" t="s">
        <v>624</v>
      </c>
      <c r="C9427" t="s">
        <v>6540</v>
      </c>
      <c r="D9427" s="2">
        <v>28788</v>
      </c>
    </row>
    <row r="9428" spans="1:4" x14ac:dyDescent="0.25">
      <c r="C9428" t="s">
        <v>6541</v>
      </c>
    </row>
    <row r="9429" spans="1:4" x14ac:dyDescent="0.25">
      <c r="A9429" s="1">
        <v>44398</v>
      </c>
      <c r="B9429" t="s">
        <v>31</v>
      </c>
      <c r="C9429" t="s">
        <v>6542</v>
      </c>
      <c r="D9429">
        <v>843.59</v>
      </c>
    </row>
    <row r="9430" spans="1:4" x14ac:dyDescent="0.25">
      <c r="C9430" t="s">
        <v>6543</v>
      </c>
    </row>
    <row r="9431" spans="1:4" x14ac:dyDescent="0.25">
      <c r="A9431" s="1">
        <v>44398</v>
      </c>
      <c r="B9431" t="s">
        <v>33</v>
      </c>
      <c r="C9431" t="s">
        <v>6544</v>
      </c>
      <c r="D9431">
        <v>500</v>
      </c>
    </row>
    <row r="9432" spans="1:4" x14ac:dyDescent="0.25">
      <c r="C9432" t="s">
        <v>6545</v>
      </c>
    </row>
    <row r="9433" spans="1:4" x14ac:dyDescent="0.25">
      <c r="C9433" t="s">
        <v>6546</v>
      </c>
    </row>
    <row r="9434" spans="1:4" x14ac:dyDescent="0.25">
      <c r="C9434" t="s">
        <v>6547</v>
      </c>
    </row>
    <row r="9435" spans="1:4" x14ac:dyDescent="0.25">
      <c r="A9435" s="1">
        <v>44398</v>
      </c>
      <c r="B9435" t="s">
        <v>33</v>
      </c>
      <c r="C9435" t="s">
        <v>1551</v>
      </c>
      <c r="D9435">
        <v>770</v>
      </c>
    </row>
    <row r="9436" spans="1:4" x14ac:dyDescent="0.25">
      <c r="C9436" t="s">
        <v>1552</v>
      </c>
    </row>
    <row r="9437" spans="1:4" x14ac:dyDescent="0.25">
      <c r="A9437" s="1">
        <v>44398</v>
      </c>
      <c r="B9437" t="s">
        <v>33</v>
      </c>
      <c r="C9437" t="s">
        <v>1551</v>
      </c>
      <c r="D9437">
        <v>110</v>
      </c>
    </row>
    <row r="9438" spans="1:4" x14ac:dyDescent="0.25">
      <c r="C9438" t="s">
        <v>1552</v>
      </c>
    </row>
    <row r="9439" spans="1:4" x14ac:dyDescent="0.25">
      <c r="A9439" s="1">
        <v>44398</v>
      </c>
      <c r="B9439" t="s">
        <v>2399</v>
      </c>
      <c r="C9439" t="s">
        <v>3538</v>
      </c>
      <c r="D9439">
        <v>15.61</v>
      </c>
    </row>
    <row r="9440" spans="1:4" x14ac:dyDescent="0.25">
      <c r="A9440" s="1">
        <v>44398</v>
      </c>
      <c r="B9440" t="s">
        <v>4240</v>
      </c>
      <c r="C9440" t="s">
        <v>741</v>
      </c>
      <c r="D9440" s="2">
        <v>1191</v>
      </c>
    </row>
    <row r="9441" spans="1:4" x14ac:dyDescent="0.25">
      <c r="A9441" s="1">
        <v>44398</v>
      </c>
      <c r="B9441" t="s">
        <v>3092</v>
      </c>
      <c r="C9441" t="s">
        <v>280</v>
      </c>
      <c r="D9441">
        <v>211.99</v>
      </c>
    </row>
    <row r="9442" spans="1:4" x14ac:dyDescent="0.25">
      <c r="A9442" s="1">
        <v>44398</v>
      </c>
      <c r="B9442" t="s">
        <v>146</v>
      </c>
      <c r="C9442" t="s">
        <v>70</v>
      </c>
      <c r="D9442">
        <v>240.95</v>
      </c>
    </row>
    <row r="9443" spans="1:4" x14ac:dyDescent="0.25">
      <c r="A9443" s="1">
        <v>44398</v>
      </c>
      <c r="B9443" t="s">
        <v>146</v>
      </c>
      <c r="C9443" t="s">
        <v>6548</v>
      </c>
      <c r="D9443" s="2">
        <v>2256.25</v>
      </c>
    </row>
    <row r="9444" spans="1:4" x14ac:dyDescent="0.25">
      <c r="A9444" s="1">
        <v>44398</v>
      </c>
      <c r="B9444" t="s">
        <v>986</v>
      </c>
      <c r="C9444" t="s">
        <v>47</v>
      </c>
      <c r="D9444">
        <v>36.96</v>
      </c>
    </row>
    <row r="9445" spans="1:4" x14ac:dyDescent="0.25">
      <c r="A9445" s="1">
        <v>44398</v>
      </c>
      <c r="B9445" t="s">
        <v>4603</v>
      </c>
      <c r="C9445" t="s">
        <v>6549</v>
      </c>
      <c r="D9445">
        <v>96.36</v>
      </c>
    </row>
    <row r="9446" spans="1:4" x14ac:dyDescent="0.25">
      <c r="A9446" s="1">
        <v>44398</v>
      </c>
      <c r="B9446" t="s">
        <v>4153</v>
      </c>
      <c r="C9446" t="s">
        <v>6550</v>
      </c>
      <c r="D9446">
        <v>238.5</v>
      </c>
    </row>
    <row r="9447" spans="1:4" x14ac:dyDescent="0.25">
      <c r="C9447" t="s">
        <v>6551</v>
      </c>
    </row>
    <row r="9448" spans="1:4" x14ac:dyDescent="0.25">
      <c r="C9448" t="s">
        <v>6552</v>
      </c>
    </row>
    <row r="9449" spans="1:4" x14ac:dyDescent="0.25">
      <c r="C9449" t="s">
        <v>4990</v>
      </c>
    </row>
    <row r="9450" spans="1:4" x14ac:dyDescent="0.25">
      <c r="A9450" s="1">
        <v>44398</v>
      </c>
      <c r="B9450" t="s">
        <v>254</v>
      </c>
      <c r="C9450" t="s">
        <v>322</v>
      </c>
      <c r="D9450">
        <v>145.08000000000001</v>
      </c>
    </row>
    <row r="9451" spans="1:4" x14ac:dyDescent="0.25">
      <c r="A9451" s="1">
        <v>44398</v>
      </c>
      <c r="B9451" t="s">
        <v>254</v>
      </c>
      <c r="C9451" t="s">
        <v>2844</v>
      </c>
      <c r="D9451">
        <v>287.86</v>
      </c>
    </row>
    <row r="9452" spans="1:4" x14ac:dyDescent="0.25">
      <c r="A9452" s="1">
        <v>44398</v>
      </c>
      <c r="B9452" t="s">
        <v>254</v>
      </c>
      <c r="C9452" t="s">
        <v>2844</v>
      </c>
      <c r="D9452">
        <v>63.98</v>
      </c>
    </row>
    <row r="9453" spans="1:4" x14ac:dyDescent="0.25">
      <c r="A9453" s="1">
        <v>44398</v>
      </c>
      <c r="B9453" t="s">
        <v>254</v>
      </c>
      <c r="C9453" t="s">
        <v>6553</v>
      </c>
      <c r="D9453">
        <v>484.36</v>
      </c>
    </row>
    <row r="9454" spans="1:4" x14ac:dyDescent="0.25">
      <c r="A9454" s="1">
        <v>44398</v>
      </c>
      <c r="B9454" t="s">
        <v>254</v>
      </c>
      <c r="C9454" t="s">
        <v>6553</v>
      </c>
      <c r="D9454">
        <v>109.99</v>
      </c>
    </row>
    <row r="9455" spans="1:4" x14ac:dyDescent="0.25">
      <c r="A9455" s="1">
        <v>44398</v>
      </c>
      <c r="B9455" t="s">
        <v>254</v>
      </c>
      <c r="C9455" t="s">
        <v>6046</v>
      </c>
      <c r="D9455">
        <v>58.44</v>
      </c>
    </row>
    <row r="9456" spans="1:4" x14ac:dyDescent="0.25">
      <c r="A9456" s="1">
        <v>44398</v>
      </c>
      <c r="B9456" t="s">
        <v>254</v>
      </c>
      <c r="C9456" t="s">
        <v>6554</v>
      </c>
      <c r="D9456">
        <v>23.59</v>
      </c>
    </row>
    <row r="9457" spans="1:4" x14ac:dyDescent="0.25">
      <c r="C9457" t="s">
        <v>107</v>
      </c>
    </row>
    <row r="9458" spans="1:4" x14ac:dyDescent="0.25">
      <c r="A9458" s="1">
        <v>44398</v>
      </c>
      <c r="B9458" t="s">
        <v>254</v>
      </c>
      <c r="C9458" t="s">
        <v>6554</v>
      </c>
      <c r="D9458">
        <v>97.54</v>
      </c>
    </row>
    <row r="9459" spans="1:4" x14ac:dyDescent="0.25">
      <c r="C9459" t="s">
        <v>107</v>
      </c>
    </row>
    <row r="9460" spans="1:4" x14ac:dyDescent="0.25">
      <c r="A9460" s="1">
        <v>44398</v>
      </c>
      <c r="B9460" t="s">
        <v>254</v>
      </c>
      <c r="C9460" t="s">
        <v>6555</v>
      </c>
      <c r="D9460">
        <v>5.79</v>
      </c>
    </row>
    <row r="9461" spans="1:4" x14ac:dyDescent="0.25">
      <c r="C9461" t="s">
        <v>6556</v>
      </c>
    </row>
    <row r="9462" spans="1:4" x14ac:dyDescent="0.25">
      <c r="A9462" s="1">
        <v>44398</v>
      </c>
      <c r="B9462" t="s">
        <v>254</v>
      </c>
      <c r="C9462" t="s">
        <v>6555</v>
      </c>
      <c r="D9462">
        <v>95.99</v>
      </c>
    </row>
    <row r="9463" spans="1:4" x14ac:dyDescent="0.25">
      <c r="C9463" t="s">
        <v>6556</v>
      </c>
    </row>
    <row r="9464" spans="1:4" x14ac:dyDescent="0.25">
      <c r="A9464" s="1">
        <v>44398</v>
      </c>
      <c r="B9464" t="s">
        <v>6557</v>
      </c>
      <c r="C9464" t="s">
        <v>70</v>
      </c>
      <c r="D9464" s="2">
        <v>3697</v>
      </c>
    </row>
    <row r="9465" spans="1:4" x14ac:dyDescent="0.25">
      <c r="A9465" s="1">
        <v>44398</v>
      </c>
      <c r="B9465" t="s">
        <v>2115</v>
      </c>
      <c r="C9465" t="s">
        <v>253</v>
      </c>
      <c r="D9465" s="2">
        <v>2100</v>
      </c>
    </row>
    <row r="9466" spans="1:4" x14ac:dyDescent="0.25">
      <c r="A9466" s="1">
        <v>44398</v>
      </c>
      <c r="B9466" t="s">
        <v>536</v>
      </c>
      <c r="C9466" t="s">
        <v>6558</v>
      </c>
      <c r="D9466" s="2">
        <v>4902.5</v>
      </c>
    </row>
    <row r="9467" spans="1:4" x14ac:dyDescent="0.25">
      <c r="C9467" t="s">
        <v>6559</v>
      </c>
    </row>
    <row r="9468" spans="1:4" x14ac:dyDescent="0.25">
      <c r="A9468" s="1">
        <v>44398</v>
      </c>
      <c r="B9468" t="s">
        <v>5958</v>
      </c>
      <c r="C9468" t="s">
        <v>6560</v>
      </c>
      <c r="D9468">
        <v>489.45</v>
      </c>
    </row>
    <row r="9469" spans="1:4" x14ac:dyDescent="0.25">
      <c r="A9469" s="1">
        <v>44398</v>
      </c>
      <c r="B9469" t="s">
        <v>805</v>
      </c>
      <c r="C9469" t="s">
        <v>6561</v>
      </c>
      <c r="D9469">
        <v>709.2</v>
      </c>
    </row>
    <row r="9470" spans="1:4" x14ac:dyDescent="0.25">
      <c r="A9470" s="1">
        <v>44398</v>
      </c>
      <c r="B9470" t="s">
        <v>441</v>
      </c>
      <c r="C9470" t="s">
        <v>6562</v>
      </c>
      <c r="D9470" s="2">
        <v>31046.54</v>
      </c>
    </row>
    <row r="9471" spans="1:4" x14ac:dyDescent="0.25">
      <c r="A9471" s="1">
        <v>44398</v>
      </c>
      <c r="B9471" t="s">
        <v>810</v>
      </c>
      <c r="C9471" t="s">
        <v>6563</v>
      </c>
      <c r="D9471" s="2">
        <v>1255</v>
      </c>
    </row>
    <row r="9472" spans="1:4" x14ac:dyDescent="0.25">
      <c r="C9472" t="s">
        <v>6564</v>
      </c>
    </row>
    <row r="9473" spans="1:4" x14ac:dyDescent="0.25">
      <c r="A9473" s="1">
        <v>44398</v>
      </c>
      <c r="B9473" t="s">
        <v>6565</v>
      </c>
      <c r="C9473" t="s">
        <v>6566</v>
      </c>
      <c r="D9473">
        <v>250</v>
      </c>
    </row>
    <row r="9474" spans="1:4" x14ac:dyDescent="0.25">
      <c r="A9474" s="1">
        <v>44398</v>
      </c>
      <c r="B9474" t="s">
        <v>6567</v>
      </c>
      <c r="C9474" t="s">
        <v>6568</v>
      </c>
      <c r="D9474" s="2">
        <v>3600</v>
      </c>
    </row>
    <row r="9475" spans="1:4" x14ac:dyDescent="0.25">
      <c r="C9475" t="s">
        <v>6569</v>
      </c>
    </row>
    <row r="9476" spans="1:4" x14ac:dyDescent="0.25">
      <c r="A9476" s="1">
        <v>44398</v>
      </c>
      <c r="B9476" t="s">
        <v>488</v>
      </c>
      <c r="C9476" t="s">
        <v>6497</v>
      </c>
      <c r="D9476">
        <v>235.07</v>
      </c>
    </row>
    <row r="9477" spans="1:4" x14ac:dyDescent="0.25">
      <c r="C9477" t="s">
        <v>503</v>
      </c>
    </row>
    <row r="9478" spans="1:4" x14ac:dyDescent="0.25">
      <c r="A9478" s="1">
        <v>44398</v>
      </c>
      <c r="B9478" t="s">
        <v>176</v>
      </c>
      <c r="C9478" t="s">
        <v>47</v>
      </c>
      <c r="D9478">
        <v>600.49</v>
      </c>
    </row>
    <row r="9479" spans="1:4" x14ac:dyDescent="0.25">
      <c r="A9479" s="1">
        <v>44405</v>
      </c>
      <c r="B9479" t="s">
        <v>6570</v>
      </c>
      <c r="C9479" t="s">
        <v>6571</v>
      </c>
      <c r="D9479">
        <v>244.35</v>
      </c>
    </row>
    <row r="9480" spans="1:4" x14ac:dyDescent="0.25">
      <c r="A9480" s="1">
        <v>44405</v>
      </c>
      <c r="B9480" t="s">
        <v>186</v>
      </c>
      <c r="C9480" t="s">
        <v>6338</v>
      </c>
      <c r="D9480" s="2">
        <v>7000</v>
      </c>
    </row>
    <row r="9481" spans="1:4" x14ac:dyDescent="0.25">
      <c r="C9481" t="s">
        <v>6339</v>
      </c>
    </row>
    <row r="9482" spans="1:4" x14ac:dyDescent="0.25">
      <c r="C9482" t="s">
        <v>6572</v>
      </c>
    </row>
    <row r="9483" spans="1:4" x14ac:dyDescent="0.25">
      <c r="C9483" t="s">
        <v>6573</v>
      </c>
    </row>
    <row r="9484" spans="1:4" x14ac:dyDescent="0.25">
      <c r="C9484" t="s">
        <v>6574</v>
      </c>
    </row>
    <row r="9485" spans="1:4" x14ac:dyDescent="0.25">
      <c r="A9485" s="1">
        <v>44405</v>
      </c>
      <c r="B9485" t="s">
        <v>4245</v>
      </c>
      <c r="C9485" t="s">
        <v>6575</v>
      </c>
      <c r="D9485" s="2">
        <v>1173.9000000000001</v>
      </c>
    </row>
    <row r="9486" spans="1:4" x14ac:dyDescent="0.25">
      <c r="A9486" s="1">
        <v>44405</v>
      </c>
      <c r="B9486" t="s">
        <v>190</v>
      </c>
      <c r="C9486" t="s">
        <v>6576</v>
      </c>
      <c r="D9486" s="2">
        <v>3333.33</v>
      </c>
    </row>
    <row r="9487" spans="1:4" x14ac:dyDescent="0.25">
      <c r="A9487" s="1">
        <v>44405</v>
      </c>
      <c r="B9487" t="s">
        <v>740</v>
      </c>
      <c r="C9487" t="s">
        <v>6577</v>
      </c>
      <c r="D9487" s="2">
        <v>1122</v>
      </c>
    </row>
    <row r="9488" spans="1:4" x14ac:dyDescent="0.25">
      <c r="A9488" s="1">
        <v>44405</v>
      </c>
      <c r="B9488" t="s">
        <v>740</v>
      </c>
      <c r="C9488" t="s">
        <v>741</v>
      </c>
      <c r="D9488" s="2">
        <v>1145</v>
      </c>
    </row>
    <row r="9489" spans="1:4" x14ac:dyDescent="0.25">
      <c r="A9489" s="1">
        <v>44405</v>
      </c>
      <c r="B9489" t="s">
        <v>740</v>
      </c>
      <c r="C9489" t="s">
        <v>6578</v>
      </c>
      <c r="D9489" s="2">
        <v>1296</v>
      </c>
    </row>
    <row r="9490" spans="1:4" x14ac:dyDescent="0.25">
      <c r="A9490" s="1">
        <v>44405</v>
      </c>
      <c r="B9490" t="s">
        <v>742</v>
      </c>
      <c r="C9490" t="s">
        <v>5079</v>
      </c>
      <c r="D9490">
        <v>730</v>
      </c>
    </row>
    <row r="9491" spans="1:4" x14ac:dyDescent="0.25">
      <c r="A9491" s="1">
        <v>44405</v>
      </c>
      <c r="B9491" t="s">
        <v>125</v>
      </c>
      <c r="C9491" t="s">
        <v>6579</v>
      </c>
      <c r="D9491" s="2">
        <v>2369.81</v>
      </c>
    </row>
    <row r="9492" spans="1:4" x14ac:dyDescent="0.25">
      <c r="C9492" t="s">
        <v>2374</v>
      </c>
    </row>
    <row r="9493" spans="1:4" x14ac:dyDescent="0.25">
      <c r="C9493" t="s">
        <v>2375</v>
      </c>
    </row>
    <row r="9494" spans="1:4" x14ac:dyDescent="0.25">
      <c r="C9494" t="s">
        <v>2376</v>
      </c>
    </row>
    <row r="9495" spans="1:4" x14ac:dyDescent="0.25">
      <c r="C9495" t="s">
        <v>3367</v>
      </c>
    </row>
    <row r="9496" spans="1:4" x14ac:dyDescent="0.25">
      <c r="C9496" t="s">
        <v>2377</v>
      </c>
    </row>
    <row r="9497" spans="1:4" x14ac:dyDescent="0.25">
      <c r="C9497" t="s">
        <v>2378</v>
      </c>
    </row>
    <row r="9498" spans="1:4" x14ac:dyDescent="0.25">
      <c r="C9498" t="s">
        <v>2379</v>
      </c>
    </row>
    <row r="9499" spans="1:4" x14ac:dyDescent="0.25">
      <c r="C9499" t="s">
        <v>2380</v>
      </c>
    </row>
    <row r="9500" spans="1:4" x14ac:dyDescent="0.25">
      <c r="C9500" t="s">
        <v>2381</v>
      </c>
    </row>
    <row r="9501" spans="1:4" x14ac:dyDescent="0.25">
      <c r="C9501" t="s">
        <v>2382</v>
      </c>
    </row>
    <row r="9502" spans="1:4" x14ac:dyDescent="0.25">
      <c r="C9502" t="s">
        <v>2383</v>
      </c>
    </row>
    <row r="9503" spans="1:4" x14ac:dyDescent="0.25">
      <c r="A9503" s="1">
        <v>44405</v>
      </c>
      <c r="B9503" t="s">
        <v>6174</v>
      </c>
      <c r="C9503" t="s">
        <v>6580</v>
      </c>
      <c r="D9503">
        <v>217.24</v>
      </c>
    </row>
    <row r="9504" spans="1:4" x14ac:dyDescent="0.25">
      <c r="C9504" t="s">
        <v>6581</v>
      </c>
    </row>
    <row r="9505" spans="1:4" x14ac:dyDescent="0.25">
      <c r="A9505" s="1">
        <v>44405</v>
      </c>
      <c r="B9505" t="s">
        <v>331</v>
      </c>
      <c r="C9505" t="s">
        <v>6582</v>
      </c>
      <c r="D9505">
        <v>180</v>
      </c>
    </row>
    <row r="9506" spans="1:4" x14ac:dyDescent="0.25">
      <c r="C9506" s="1">
        <v>44320</v>
      </c>
    </row>
    <row r="9507" spans="1:4" x14ac:dyDescent="0.25">
      <c r="A9507" s="1">
        <v>44405</v>
      </c>
      <c r="B9507" t="s">
        <v>33</v>
      </c>
      <c r="C9507" t="s">
        <v>6583</v>
      </c>
      <c r="D9507">
        <v>25</v>
      </c>
    </row>
    <row r="9508" spans="1:4" x14ac:dyDescent="0.25">
      <c r="C9508" t="s">
        <v>6584</v>
      </c>
    </row>
    <row r="9509" spans="1:4" x14ac:dyDescent="0.25">
      <c r="A9509" s="1">
        <v>44405</v>
      </c>
      <c r="B9509" t="s">
        <v>33</v>
      </c>
      <c r="C9509" t="s">
        <v>6583</v>
      </c>
      <c r="D9509">
        <v>25</v>
      </c>
    </row>
    <row r="9510" spans="1:4" x14ac:dyDescent="0.25">
      <c r="C9510" t="s">
        <v>6584</v>
      </c>
    </row>
    <row r="9511" spans="1:4" x14ac:dyDescent="0.25">
      <c r="A9511" s="1">
        <v>44405</v>
      </c>
      <c r="B9511" t="s">
        <v>382</v>
      </c>
      <c r="C9511" t="s">
        <v>3543</v>
      </c>
      <c r="D9511">
        <v>134.9</v>
      </c>
    </row>
    <row r="9512" spans="1:4" x14ac:dyDescent="0.25">
      <c r="A9512" s="1">
        <v>44405</v>
      </c>
      <c r="B9512" t="s">
        <v>3674</v>
      </c>
      <c r="C9512" t="s">
        <v>3675</v>
      </c>
      <c r="D9512">
        <v>75.599999999999994</v>
      </c>
    </row>
    <row r="9513" spans="1:4" x14ac:dyDescent="0.25">
      <c r="A9513" s="1">
        <v>44405</v>
      </c>
      <c r="B9513" t="s">
        <v>966</v>
      </c>
      <c r="C9513" t="s">
        <v>70</v>
      </c>
      <c r="D9513" s="2">
        <v>4042.25</v>
      </c>
    </row>
    <row r="9514" spans="1:4" x14ac:dyDescent="0.25">
      <c r="A9514" s="1">
        <v>44405</v>
      </c>
      <c r="B9514" t="s">
        <v>968</v>
      </c>
      <c r="C9514" t="s">
        <v>6585</v>
      </c>
      <c r="D9514">
        <v>162</v>
      </c>
    </row>
    <row r="9515" spans="1:4" x14ac:dyDescent="0.25">
      <c r="C9515" t="s">
        <v>6586</v>
      </c>
    </row>
    <row r="9516" spans="1:4" x14ac:dyDescent="0.25">
      <c r="A9516" s="1">
        <v>44405</v>
      </c>
      <c r="B9516" t="s">
        <v>241</v>
      </c>
      <c r="C9516" t="s">
        <v>6587</v>
      </c>
      <c r="D9516">
        <v>358</v>
      </c>
    </row>
    <row r="9517" spans="1:4" x14ac:dyDescent="0.25">
      <c r="A9517" s="1">
        <v>44405</v>
      </c>
      <c r="B9517" t="s">
        <v>6588</v>
      </c>
      <c r="C9517" t="s">
        <v>6589</v>
      </c>
      <c r="D9517" s="2">
        <v>2000</v>
      </c>
    </row>
    <row r="9518" spans="1:4" x14ac:dyDescent="0.25">
      <c r="C9518" t="s">
        <v>6590</v>
      </c>
    </row>
    <row r="9519" spans="1:4" x14ac:dyDescent="0.25">
      <c r="C9519" t="s">
        <v>6591</v>
      </c>
    </row>
    <row r="9520" spans="1:4" x14ac:dyDescent="0.25">
      <c r="C9520" t="s">
        <v>6592</v>
      </c>
    </row>
    <row r="9521" spans="1:4" x14ac:dyDescent="0.25">
      <c r="A9521" s="1">
        <v>44405</v>
      </c>
      <c r="B9521" t="s">
        <v>1785</v>
      </c>
      <c r="C9521" t="s">
        <v>6593</v>
      </c>
      <c r="D9521">
        <v>100</v>
      </c>
    </row>
    <row r="9522" spans="1:4" x14ac:dyDescent="0.25">
      <c r="A9522" s="1">
        <v>44405</v>
      </c>
      <c r="B9522" t="s">
        <v>6594</v>
      </c>
      <c r="C9522" t="s">
        <v>6595</v>
      </c>
      <c r="D9522" s="2">
        <v>1000</v>
      </c>
    </row>
    <row r="9523" spans="1:4" x14ac:dyDescent="0.25">
      <c r="C9523" t="s">
        <v>6596</v>
      </c>
    </row>
    <row r="9524" spans="1:4" x14ac:dyDescent="0.25">
      <c r="C9524" t="s">
        <v>6597</v>
      </c>
    </row>
    <row r="9525" spans="1:4" x14ac:dyDescent="0.25">
      <c r="C9525" t="s">
        <v>6598</v>
      </c>
    </row>
    <row r="9526" spans="1:4" x14ac:dyDescent="0.25">
      <c r="A9526" s="1">
        <v>44405</v>
      </c>
      <c r="B9526" t="s">
        <v>990</v>
      </c>
      <c r="C9526" t="s">
        <v>3682</v>
      </c>
      <c r="D9526" s="2">
        <v>8365.02</v>
      </c>
    </row>
    <row r="9527" spans="1:4" x14ac:dyDescent="0.25">
      <c r="A9527" s="1">
        <v>44405</v>
      </c>
      <c r="B9527" t="s">
        <v>6599</v>
      </c>
      <c r="C9527" t="s">
        <v>6600</v>
      </c>
      <c r="D9527" s="2">
        <v>16935.59</v>
      </c>
    </row>
    <row r="9528" spans="1:4" x14ac:dyDescent="0.25">
      <c r="A9528" s="1">
        <v>44405</v>
      </c>
      <c r="B9528" t="s">
        <v>1155</v>
      </c>
      <c r="C9528" t="s">
        <v>4867</v>
      </c>
      <c r="D9528">
        <v>400</v>
      </c>
    </row>
    <row r="9529" spans="1:4" x14ac:dyDescent="0.25">
      <c r="A9529" s="1">
        <v>44405</v>
      </c>
      <c r="B9529" t="s">
        <v>6601</v>
      </c>
      <c r="C9529" t="s">
        <v>6602</v>
      </c>
      <c r="D9529" s="2">
        <v>1098</v>
      </c>
    </row>
    <row r="9530" spans="1:4" x14ac:dyDescent="0.25">
      <c r="C9530" t="s">
        <v>6603</v>
      </c>
    </row>
    <row r="9531" spans="1:4" x14ac:dyDescent="0.25">
      <c r="C9531" t="s">
        <v>6604</v>
      </c>
    </row>
    <row r="9532" spans="1:4" x14ac:dyDescent="0.25">
      <c r="A9532" s="1">
        <v>44405</v>
      </c>
      <c r="B9532" t="s">
        <v>420</v>
      </c>
      <c r="C9532" t="s">
        <v>6605</v>
      </c>
      <c r="D9532" s="2">
        <v>1610.59</v>
      </c>
    </row>
    <row r="9533" spans="1:4" x14ac:dyDescent="0.25">
      <c r="A9533" s="1">
        <v>44405</v>
      </c>
      <c r="B9533" t="s">
        <v>254</v>
      </c>
      <c r="C9533" t="s">
        <v>6606</v>
      </c>
      <c r="D9533">
        <v>875.05</v>
      </c>
    </row>
    <row r="9534" spans="1:4" x14ac:dyDescent="0.25">
      <c r="A9534" s="1">
        <v>44405</v>
      </c>
      <c r="B9534" t="s">
        <v>6607</v>
      </c>
      <c r="C9534" t="s">
        <v>6595</v>
      </c>
      <c r="D9534" s="2">
        <v>2106.81</v>
      </c>
    </row>
    <row r="9535" spans="1:4" x14ac:dyDescent="0.25">
      <c r="C9535" t="s">
        <v>6608</v>
      </c>
    </row>
    <row r="9536" spans="1:4" x14ac:dyDescent="0.25">
      <c r="C9536" t="s">
        <v>6609</v>
      </c>
    </row>
    <row r="9537" spans="1:4" x14ac:dyDescent="0.25">
      <c r="A9537" s="1">
        <v>44405</v>
      </c>
      <c r="B9537" t="s">
        <v>805</v>
      </c>
      <c r="C9537" t="s">
        <v>6610</v>
      </c>
      <c r="D9537">
        <v>660</v>
      </c>
    </row>
    <row r="9538" spans="1:4" x14ac:dyDescent="0.25">
      <c r="A9538" s="1">
        <v>44405</v>
      </c>
      <c r="B9538" t="s">
        <v>4858</v>
      </c>
      <c r="C9538" t="s">
        <v>1954</v>
      </c>
      <c r="D9538">
        <v>400</v>
      </c>
    </row>
    <row r="9539" spans="1:4" x14ac:dyDescent="0.25">
      <c r="C9539" t="s">
        <v>6611</v>
      </c>
    </row>
    <row r="9540" spans="1:4" x14ac:dyDescent="0.25">
      <c r="A9540" s="1">
        <v>44405</v>
      </c>
      <c r="B9540" t="s">
        <v>577</v>
      </c>
      <c r="C9540" t="s">
        <v>6612</v>
      </c>
      <c r="D9540" s="2">
        <v>4010</v>
      </c>
    </row>
    <row r="9541" spans="1:4" x14ac:dyDescent="0.25">
      <c r="A9541" s="1">
        <v>44405</v>
      </c>
      <c r="B9541" t="s">
        <v>447</v>
      </c>
      <c r="C9541" t="s">
        <v>6613</v>
      </c>
      <c r="D9541" s="2">
        <v>1275</v>
      </c>
    </row>
    <row r="9542" spans="1:4" x14ac:dyDescent="0.25">
      <c r="C9542" t="s">
        <v>6614</v>
      </c>
    </row>
    <row r="9543" spans="1:4" x14ac:dyDescent="0.25">
      <c r="C9543" t="s">
        <v>6615</v>
      </c>
    </row>
    <row r="9544" spans="1:4" x14ac:dyDescent="0.25">
      <c r="C9544" t="s">
        <v>5042</v>
      </c>
    </row>
    <row r="9545" spans="1:4" x14ac:dyDescent="0.25">
      <c r="A9545" s="1">
        <v>44405</v>
      </c>
      <c r="B9545" t="s">
        <v>1986</v>
      </c>
      <c r="C9545" t="s">
        <v>320</v>
      </c>
      <c r="D9545">
        <v>101.56</v>
      </c>
    </row>
    <row r="9546" spans="1:4" x14ac:dyDescent="0.25">
      <c r="C9546" t="e">
        <f>- MEJIA</f>
        <v>#NAME?</v>
      </c>
    </row>
    <row r="9547" spans="1:4" x14ac:dyDescent="0.25">
      <c r="A9547" s="1">
        <v>44405</v>
      </c>
      <c r="B9547" t="s">
        <v>1986</v>
      </c>
      <c r="C9547" t="s">
        <v>320</v>
      </c>
      <c r="D9547">
        <v>161.06</v>
      </c>
    </row>
    <row r="9548" spans="1:4" x14ac:dyDescent="0.25">
      <c r="C9548" t="e">
        <f>- YANEZ EDWARDS</f>
        <v>#NAME?</v>
      </c>
    </row>
    <row r="9549" spans="1:4" x14ac:dyDescent="0.25">
      <c r="A9549" s="1">
        <v>44405</v>
      </c>
      <c r="B9549" t="s">
        <v>6565</v>
      </c>
      <c r="C9549" t="s">
        <v>6566</v>
      </c>
      <c r="D9549">
        <v>750</v>
      </c>
    </row>
    <row r="9550" spans="1:4" x14ac:dyDescent="0.25">
      <c r="A9550" s="1">
        <v>44406</v>
      </c>
      <c r="B9550" t="s">
        <v>316</v>
      </c>
      <c r="C9550" t="s">
        <v>6394</v>
      </c>
      <c r="D9550">
        <v>64.900000000000006</v>
      </c>
    </row>
    <row r="9551" spans="1:4" x14ac:dyDescent="0.25">
      <c r="A9551" s="1">
        <v>44406</v>
      </c>
      <c r="B9551" t="s">
        <v>316</v>
      </c>
      <c r="C9551" t="s">
        <v>219</v>
      </c>
      <c r="D9551">
        <v>750.6</v>
      </c>
    </row>
    <row r="9552" spans="1:4" x14ac:dyDescent="0.25">
      <c r="A9552" s="1">
        <v>44406</v>
      </c>
      <c r="B9552" t="s">
        <v>316</v>
      </c>
      <c r="C9552" t="s">
        <v>6398</v>
      </c>
      <c r="D9552">
        <v>448.9</v>
      </c>
    </row>
    <row r="9553" spans="1:4" x14ac:dyDescent="0.25">
      <c r="A9553" s="1">
        <v>44407</v>
      </c>
      <c r="B9553" t="s">
        <v>547</v>
      </c>
      <c r="C9553" t="s">
        <v>6616</v>
      </c>
      <c r="D9553">
        <v>485.07</v>
      </c>
    </row>
    <row r="9554" spans="1:4" x14ac:dyDescent="0.25">
      <c r="C9554" t="s">
        <v>6617</v>
      </c>
    </row>
    <row r="9555" spans="1:4" x14ac:dyDescent="0.25">
      <c r="A9555" s="1">
        <v>44407</v>
      </c>
      <c r="B9555" t="s">
        <v>547</v>
      </c>
      <c r="C9555" t="s">
        <v>6618</v>
      </c>
      <c r="D9555">
        <v>48.97</v>
      </c>
    </row>
    <row r="9556" spans="1:4" x14ac:dyDescent="0.25">
      <c r="C9556" t="s">
        <v>6619</v>
      </c>
    </row>
    <row r="9557" spans="1:4" x14ac:dyDescent="0.25">
      <c r="A9557" s="1">
        <v>44407</v>
      </c>
      <c r="B9557" t="s">
        <v>547</v>
      </c>
      <c r="C9557" t="s">
        <v>6620</v>
      </c>
      <c r="D9557">
        <v>62.83</v>
      </c>
    </row>
    <row r="9558" spans="1:4" x14ac:dyDescent="0.25">
      <c r="A9558" s="1">
        <v>44407</v>
      </c>
      <c r="B9558" t="s">
        <v>547</v>
      </c>
      <c r="C9558" t="s">
        <v>6621</v>
      </c>
      <c r="D9558">
        <v>21.88</v>
      </c>
    </row>
    <row r="9559" spans="1:4" x14ac:dyDescent="0.25">
      <c r="A9559" s="1">
        <v>44407</v>
      </c>
      <c r="B9559" t="s">
        <v>547</v>
      </c>
      <c r="C9559" t="s">
        <v>6622</v>
      </c>
      <c r="D9559">
        <v>49.68</v>
      </c>
    </row>
    <row r="9560" spans="1:4" x14ac:dyDescent="0.25">
      <c r="C9560" t="s">
        <v>3036</v>
      </c>
    </row>
    <row r="9561" spans="1:4" x14ac:dyDescent="0.25">
      <c r="A9561" s="1">
        <v>44407</v>
      </c>
      <c r="B9561" t="s">
        <v>547</v>
      </c>
      <c r="C9561" t="s">
        <v>6623</v>
      </c>
      <c r="D9561">
        <v>118.6</v>
      </c>
    </row>
    <row r="9562" spans="1:4" x14ac:dyDescent="0.25">
      <c r="A9562" s="1">
        <v>44407</v>
      </c>
      <c r="B9562" t="s">
        <v>547</v>
      </c>
      <c r="C9562" t="s">
        <v>6624</v>
      </c>
      <c r="D9562">
        <v>199.07</v>
      </c>
    </row>
    <row r="9563" spans="1:4" x14ac:dyDescent="0.25">
      <c r="A9563" s="1">
        <v>44407</v>
      </c>
      <c r="B9563" t="s">
        <v>547</v>
      </c>
      <c r="C9563" t="s">
        <v>6625</v>
      </c>
      <c r="D9563">
        <v>180.8</v>
      </c>
    </row>
    <row r="9564" spans="1:4" x14ac:dyDescent="0.25">
      <c r="A9564" s="1">
        <v>44407</v>
      </c>
      <c r="B9564" t="s">
        <v>547</v>
      </c>
      <c r="C9564" t="s">
        <v>325</v>
      </c>
      <c r="D9564">
        <v>199.65</v>
      </c>
    </row>
    <row r="9565" spans="1:4" x14ac:dyDescent="0.25">
      <c r="A9565" s="1">
        <v>44407</v>
      </c>
      <c r="B9565" t="s">
        <v>547</v>
      </c>
      <c r="C9565" t="s">
        <v>325</v>
      </c>
      <c r="D9565">
        <v>25.71</v>
      </c>
    </row>
    <row r="9566" spans="1:4" x14ac:dyDescent="0.25">
      <c r="A9566" s="1">
        <v>44407</v>
      </c>
      <c r="B9566" t="s">
        <v>547</v>
      </c>
      <c r="C9566" t="s">
        <v>6626</v>
      </c>
      <c r="D9566">
        <v>300.02</v>
      </c>
    </row>
    <row r="9567" spans="1:4" x14ac:dyDescent="0.25">
      <c r="C9567" t="s">
        <v>256</v>
      </c>
    </row>
    <row r="9568" spans="1:4" x14ac:dyDescent="0.25">
      <c r="A9568" s="1">
        <v>44407</v>
      </c>
      <c r="B9568" t="s">
        <v>547</v>
      </c>
      <c r="C9568" t="s">
        <v>5050</v>
      </c>
      <c r="D9568">
        <v>43.3</v>
      </c>
    </row>
    <row r="9569" spans="1:4" x14ac:dyDescent="0.25">
      <c r="C9569" t="s">
        <v>3012</v>
      </c>
    </row>
    <row r="9570" spans="1:4" x14ac:dyDescent="0.25">
      <c r="A9570" s="1">
        <v>44407</v>
      </c>
      <c r="B9570" t="s">
        <v>547</v>
      </c>
      <c r="C9570" t="s">
        <v>6627</v>
      </c>
      <c r="D9570">
        <v>101.73</v>
      </c>
    </row>
    <row r="9571" spans="1:4" x14ac:dyDescent="0.25">
      <c r="C9571" t="s">
        <v>256</v>
      </c>
    </row>
    <row r="9572" spans="1:4" x14ac:dyDescent="0.25">
      <c r="A9572" s="1">
        <v>44407</v>
      </c>
      <c r="B9572" t="s">
        <v>547</v>
      </c>
      <c r="C9572" t="s">
        <v>6628</v>
      </c>
      <c r="D9572">
        <v>185.69</v>
      </c>
    </row>
    <row r="9573" spans="1:4" x14ac:dyDescent="0.25">
      <c r="C9573" t="s">
        <v>6629</v>
      </c>
    </row>
    <row r="9574" spans="1:4" x14ac:dyDescent="0.25">
      <c r="A9574" s="1">
        <v>44407</v>
      </c>
      <c r="B9574" t="s">
        <v>547</v>
      </c>
      <c r="C9574" t="s">
        <v>6616</v>
      </c>
      <c r="D9574">
        <v>208.06</v>
      </c>
    </row>
    <row r="9575" spans="1:4" x14ac:dyDescent="0.25">
      <c r="C9575" t="s">
        <v>6630</v>
      </c>
    </row>
    <row r="9576" spans="1:4" x14ac:dyDescent="0.25">
      <c r="A9576" s="1">
        <v>44407</v>
      </c>
      <c r="B9576" t="s">
        <v>547</v>
      </c>
      <c r="C9576" t="s">
        <v>6631</v>
      </c>
      <c r="D9576">
        <v>588.75</v>
      </c>
    </row>
    <row r="9577" spans="1:4" x14ac:dyDescent="0.25">
      <c r="C9577" t="s">
        <v>6632</v>
      </c>
    </row>
    <row r="9578" spans="1:4" x14ac:dyDescent="0.25">
      <c r="A9578" s="1">
        <v>44407</v>
      </c>
      <c r="B9578" t="s">
        <v>547</v>
      </c>
      <c r="C9578" t="s">
        <v>325</v>
      </c>
      <c r="D9578">
        <v>164.63</v>
      </c>
    </row>
    <row r="9579" spans="1:4" x14ac:dyDescent="0.25">
      <c r="A9579" s="1">
        <v>44407</v>
      </c>
      <c r="B9579" t="s">
        <v>547</v>
      </c>
      <c r="C9579" t="s">
        <v>6633</v>
      </c>
      <c r="D9579">
        <v>185.52</v>
      </c>
    </row>
    <row r="9580" spans="1:4" x14ac:dyDescent="0.25">
      <c r="C9580" t="s">
        <v>1862</v>
      </c>
    </row>
    <row r="9581" spans="1:4" x14ac:dyDescent="0.25">
      <c r="A9581" s="1">
        <v>44407</v>
      </c>
      <c r="B9581" t="s">
        <v>547</v>
      </c>
      <c r="C9581" t="s">
        <v>6622</v>
      </c>
      <c r="D9581">
        <v>50.12</v>
      </c>
    </row>
    <row r="9582" spans="1:4" x14ac:dyDescent="0.25">
      <c r="C9582" t="s">
        <v>4682</v>
      </c>
    </row>
    <row r="9583" spans="1:4" x14ac:dyDescent="0.25">
      <c r="A9583" s="1">
        <v>44407</v>
      </c>
      <c r="B9583" t="s">
        <v>547</v>
      </c>
      <c r="C9583" t="s">
        <v>2756</v>
      </c>
      <c r="D9583">
        <v>152.43</v>
      </c>
    </row>
    <row r="9584" spans="1:4" x14ac:dyDescent="0.25">
      <c r="A9584" s="1">
        <v>44407</v>
      </c>
      <c r="B9584" t="s">
        <v>547</v>
      </c>
      <c r="C9584" t="s">
        <v>6634</v>
      </c>
      <c r="D9584">
        <v>181.32</v>
      </c>
    </row>
    <row r="9585" spans="1:4" x14ac:dyDescent="0.25">
      <c r="A9585" s="1">
        <v>44407</v>
      </c>
      <c r="B9585" t="s">
        <v>547</v>
      </c>
      <c r="C9585" t="s">
        <v>6622</v>
      </c>
      <c r="D9585">
        <v>51.8</v>
      </c>
    </row>
    <row r="9586" spans="1:4" x14ac:dyDescent="0.25">
      <c r="C9586" t="s">
        <v>6635</v>
      </c>
    </row>
    <row r="9587" spans="1:4" x14ac:dyDescent="0.25">
      <c r="A9587" s="1">
        <v>44407</v>
      </c>
      <c r="B9587" t="s">
        <v>547</v>
      </c>
      <c r="C9587" t="s">
        <v>5058</v>
      </c>
      <c r="D9587">
        <v>52.65</v>
      </c>
    </row>
    <row r="9588" spans="1:4" x14ac:dyDescent="0.25">
      <c r="C9588" t="s">
        <v>3021</v>
      </c>
    </row>
    <row r="9589" spans="1:4" x14ac:dyDescent="0.25">
      <c r="A9589" s="1">
        <v>44407</v>
      </c>
      <c r="B9589" t="s">
        <v>547</v>
      </c>
      <c r="C9589" t="s">
        <v>6636</v>
      </c>
      <c r="D9589">
        <v>96.68</v>
      </c>
    </row>
    <row r="9590" spans="1:4" x14ac:dyDescent="0.25">
      <c r="A9590" s="1">
        <v>44407</v>
      </c>
      <c r="B9590" t="s">
        <v>316</v>
      </c>
      <c r="C9590" t="s">
        <v>2639</v>
      </c>
      <c r="D9590">
        <v>100.04</v>
      </c>
    </row>
    <row r="9591" spans="1:4" x14ac:dyDescent="0.25">
      <c r="C9591" t="s">
        <v>6637</v>
      </c>
    </row>
    <row r="9592" spans="1:4" x14ac:dyDescent="0.25">
      <c r="A9592" s="1">
        <v>44407</v>
      </c>
      <c r="B9592" t="s">
        <v>316</v>
      </c>
      <c r="C9592" t="s">
        <v>6638</v>
      </c>
      <c r="D9592">
        <v>108.02</v>
      </c>
    </row>
    <row r="9593" spans="1:4" x14ac:dyDescent="0.25">
      <c r="C9593" t="s">
        <v>6639</v>
      </c>
    </row>
    <row r="9594" spans="1:4" x14ac:dyDescent="0.25">
      <c r="C9594">
        <v>845536369857</v>
      </c>
    </row>
    <row r="9595" spans="1:4" x14ac:dyDescent="0.25">
      <c r="A9595" s="1">
        <v>44407</v>
      </c>
      <c r="B9595" t="s">
        <v>316</v>
      </c>
      <c r="C9595" t="s">
        <v>6640</v>
      </c>
      <c r="D9595">
        <v>117.4</v>
      </c>
    </row>
    <row r="9596" spans="1:4" x14ac:dyDescent="0.25">
      <c r="C9596" t="s">
        <v>6641</v>
      </c>
    </row>
    <row r="9597" spans="1:4" x14ac:dyDescent="0.25">
      <c r="C9597">
        <v>446377596958</v>
      </c>
    </row>
    <row r="9598" spans="1:4" x14ac:dyDescent="0.25">
      <c r="A9598" s="1">
        <v>44407</v>
      </c>
      <c r="B9598" t="s">
        <v>316</v>
      </c>
      <c r="C9598" t="s">
        <v>320</v>
      </c>
      <c r="D9598">
        <v>142.19</v>
      </c>
    </row>
    <row r="9599" spans="1:4" x14ac:dyDescent="0.25">
      <c r="C9599" t="s">
        <v>6642</v>
      </c>
    </row>
    <row r="9600" spans="1:4" x14ac:dyDescent="0.25">
      <c r="C9600">
        <v>637478735886</v>
      </c>
    </row>
    <row r="9601" spans="1:4" x14ac:dyDescent="0.25">
      <c r="A9601" s="1">
        <v>44407</v>
      </c>
      <c r="B9601" t="s">
        <v>316</v>
      </c>
      <c r="C9601" t="s">
        <v>320</v>
      </c>
      <c r="D9601">
        <v>85.91</v>
      </c>
    </row>
    <row r="9602" spans="1:4" x14ac:dyDescent="0.25">
      <c r="C9602" t="s">
        <v>6643</v>
      </c>
    </row>
    <row r="9603" spans="1:4" x14ac:dyDescent="0.25">
      <c r="C9603">
        <v>499679739535</v>
      </c>
    </row>
    <row r="9604" spans="1:4" x14ac:dyDescent="0.25">
      <c r="A9604" s="1">
        <v>44407</v>
      </c>
      <c r="B9604" t="s">
        <v>316</v>
      </c>
      <c r="C9604" t="s">
        <v>6393</v>
      </c>
      <c r="D9604">
        <v>188.52</v>
      </c>
    </row>
    <row r="9605" spans="1:4" x14ac:dyDescent="0.25">
      <c r="C9605" t="s">
        <v>517</v>
      </c>
    </row>
    <row r="9606" spans="1:4" x14ac:dyDescent="0.25">
      <c r="C9606" t="s">
        <v>6644</v>
      </c>
    </row>
    <row r="9607" spans="1:4" x14ac:dyDescent="0.25">
      <c r="A9607" s="1">
        <v>44407</v>
      </c>
      <c r="B9607" t="s">
        <v>316</v>
      </c>
      <c r="C9607" t="s">
        <v>320</v>
      </c>
      <c r="D9607">
        <v>378.16</v>
      </c>
    </row>
    <row r="9608" spans="1:4" x14ac:dyDescent="0.25">
      <c r="C9608" t="s">
        <v>6645</v>
      </c>
    </row>
    <row r="9609" spans="1:4" x14ac:dyDescent="0.25">
      <c r="A9609" s="1">
        <v>44407</v>
      </c>
      <c r="B9609" t="s">
        <v>316</v>
      </c>
      <c r="C9609" t="s">
        <v>6646</v>
      </c>
      <c r="D9609">
        <v>456.69</v>
      </c>
    </row>
    <row r="9610" spans="1:4" x14ac:dyDescent="0.25">
      <c r="C9610" t="s">
        <v>6647</v>
      </c>
    </row>
    <row r="9611" spans="1:4" x14ac:dyDescent="0.25">
      <c r="C9611">
        <v>463669746395</v>
      </c>
    </row>
    <row r="9612" spans="1:4" x14ac:dyDescent="0.25">
      <c r="A9612" s="1">
        <v>44407</v>
      </c>
      <c r="B9612" t="s">
        <v>316</v>
      </c>
      <c r="C9612" t="s">
        <v>320</v>
      </c>
      <c r="D9612">
        <v>100.38</v>
      </c>
    </row>
    <row r="9613" spans="1:4" x14ac:dyDescent="0.25">
      <c r="C9613" t="s">
        <v>6648</v>
      </c>
    </row>
    <row r="9614" spans="1:4" x14ac:dyDescent="0.25">
      <c r="C9614">
        <v>556456368893</v>
      </c>
    </row>
    <row r="9615" spans="1:4" x14ac:dyDescent="0.25">
      <c r="A9615" s="1">
        <v>44407</v>
      </c>
      <c r="B9615" t="s">
        <v>316</v>
      </c>
      <c r="C9615" t="s">
        <v>6649</v>
      </c>
      <c r="D9615">
        <v>403.42</v>
      </c>
    </row>
    <row r="9616" spans="1:4" x14ac:dyDescent="0.25">
      <c r="C9616">
        <v>493484556574</v>
      </c>
    </row>
    <row r="9617" spans="1:4" x14ac:dyDescent="0.25">
      <c r="A9617" s="1">
        <v>44407</v>
      </c>
      <c r="B9617" t="s">
        <v>316</v>
      </c>
      <c r="C9617" t="s">
        <v>6650</v>
      </c>
      <c r="D9617">
        <v>424.88</v>
      </c>
    </row>
    <row r="9618" spans="1:4" x14ac:dyDescent="0.25">
      <c r="C9618" t="s">
        <v>6651</v>
      </c>
    </row>
    <row r="9619" spans="1:4" x14ac:dyDescent="0.25">
      <c r="A9619" s="1">
        <v>44407</v>
      </c>
      <c r="B9619" t="s">
        <v>316</v>
      </c>
      <c r="C9619" t="s">
        <v>6652</v>
      </c>
      <c r="D9619">
        <v>540.39</v>
      </c>
    </row>
    <row r="9620" spans="1:4" x14ac:dyDescent="0.25">
      <c r="C9620" t="s">
        <v>6653</v>
      </c>
    </row>
    <row r="9621" spans="1:4" x14ac:dyDescent="0.25">
      <c r="C9621">
        <v>575446438938</v>
      </c>
    </row>
    <row r="9622" spans="1:4" x14ac:dyDescent="0.25">
      <c r="A9622" s="1">
        <v>44407</v>
      </c>
      <c r="B9622" t="s">
        <v>316</v>
      </c>
      <c r="C9622" t="s">
        <v>320</v>
      </c>
      <c r="D9622">
        <v>142.21</v>
      </c>
    </row>
    <row r="9623" spans="1:4" x14ac:dyDescent="0.25">
      <c r="C9623" t="s">
        <v>6654</v>
      </c>
    </row>
    <row r="9624" spans="1:4" x14ac:dyDescent="0.25">
      <c r="C9624" t="s">
        <v>6655</v>
      </c>
    </row>
    <row r="9625" spans="1:4" x14ac:dyDescent="0.25">
      <c r="A9625" s="1">
        <v>44407</v>
      </c>
      <c r="B9625" t="s">
        <v>316</v>
      </c>
      <c r="C9625" t="s">
        <v>2532</v>
      </c>
      <c r="D9625">
        <v>693.1</v>
      </c>
    </row>
    <row r="9626" spans="1:4" x14ac:dyDescent="0.25">
      <c r="C9626" t="s">
        <v>6656</v>
      </c>
    </row>
    <row r="9627" spans="1:4" x14ac:dyDescent="0.25">
      <c r="C9627" t="s">
        <v>6657</v>
      </c>
    </row>
    <row r="9628" spans="1:4" x14ac:dyDescent="0.25">
      <c r="A9628" s="1">
        <v>44407</v>
      </c>
      <c r="B9628" t="s">
        <v>316</v>
      </c>
      <c r="C9628" t="s">
        <v>320</v>
      </c>
      <c r="D9628">
        <v>38.86</v>
      </c>
    </row>
    <row r="9629" spans="1:4" x14ac:dyDescent="0.25">
      <c r="C9629" t="s">
        <v>6658</v>
      </c>
    </row>
    <row r="9630" spans="1:4" x14ac:dyDescent="0.25">
      <c r="A9630" s="1">
        <v>44407</v>
      </c>
      <c r="B9630" t="s">
        <v>316</v>
      </c>
      <c r="C9630" t="s">
        <v>320</v>
      </c>
      <c r="D9630">
        <v>108.33</v>
      </c>
    </row>
    <row r="9631" spans="1:4" x14ac:dyDescent="0.25">
      <c r="C9631" t="e">
        <f>- LOPEZ</f>
        <v>#NAME?</v>
      </c>
    </row>
    <row r="9632" spans="1:4" x14ac:dyDescent="0.25">
      <c r="A9632" s="1">
        <v>44407</v>
      </c>
      <c r="B9632" t="s">
        <v>316</v>
      </c>
      <c r="C9632" t="s">
        <v>320</v>
      </c>
      <c r="D9632">
        <v>107.67</v>
      </c>
    </row>
    <row r="9633" spans="1:4" x14ac:dyDescent="0.25">
      <c r="C9633" t="e">
        <f>- LOZANO</f>
        <v>#NAME?</v>
      </c>
    </row>
    <row r="9634" spans="1:4" x14ac:dyDescent="0.25">
      <c r="A9634" s="1">
        <v>44407</v>
      </c>
      <c r="B9634" t="s">
        <v>316</v>
      </c>
      <c r="C9634" t="s">
        <v>6659</v>
      </c>
      <c r="D9634">
        <v>203.29</v>
      </c>
    </row>
    <row r="9635" spans="1:4" x14ac:dyDescent="0.25">
      <c r="C9635" t="s">
        <v>6660</v>
      </c>
    </row>
    <row r="9636" spans="1:4" x14ac:dyDescent="0.25">
      <c r="C9636" t="s">
        <v>6661</v>
      </c>
    </row>
    <row r="9637" spans="1:4" x14ac:dyDescent="0.25">
      <c r="A9637" s="1">
        <v>44407</v>
      </c>
      <c r="B9637" t="s">
        <v>316</v>
      </c>
      <c r="C9637" t="s">
        <v>6662</v>
      </c>
      <c r="D9637">
        <v>293.25</v>
      </c>
    </row>
    <row r="9638" spans="1:4" x14ac:dyDescent="0.25">
      <c r="C9638" t="s">
        <v>6663</v>
      </c>
    </row>
    <row r="9639" spans="1:4" x14ac:dyDescent="0.25">
      <c r="C9639" t="s">
        <v>6664</v>
      </c>
    </row>
    <row r="9640" spans="1:4" x14ac:dyDescent="0.25">
      <c r="C9640" t="s">
        <v>6665</v>
      </c>
    </row>
    <row r="9641" spans="1:4" x14ac:dyDescent="0.25">
      <c r="A9641" s="1">
        <v>44407</v>
      </c>
      <c r="B9641" t="s">
        <v>316</v>
      </c>
      <c r="C9641" t="s">
        <v>320</v>
      </c>
      <c r="D9641">
        <v>252.86</v>
      </c>
    </row>
    <row r="9642" spans="1:4" x14ac:dyDescent="0.25">
      <c r="C9642" t="s">
        <v>6469</v>
      </c>
    </row>
    <row r="9643" spans="1:4" x14ac:dyDescent="0.25">
      <c r="A9643" s="1">
        <v>44407</v>
      </c>
      <c r="B9643" t="s">
        <v>316</v>
      </c>
      <c r="C9643" t="s">
        <v>6666</v>
      </c>
      <c r="D9643" s="2">
        <v>1332.39</v>
      </c>
    </row>
    <row r="9644" spans="1:4" x14ac:dyDescent="0.25">
      <c r="C9644" t="s">
        <v>6667</v>
      </c>
    </row>
    <row r="9645" spans="1:4" x14ac:dyDescent="0.25">
      <c r="C9645" t="s">
        <v>6668</v>
      </c>
    </row>
    <row r="9646" spans="1:4" x14ac:dyDescent="0.25">
      <c r="C9646" t="s">
        <v>6669</v>
      </c>
    </row>
    <row r="9647" spans="1:4" x14ac:dyDescent="0.25">
      <c r="A9647" s="1">
        <v>44407</v>
      </c>
      <c r="B9647" t="s">
        <v>316</v>
      </c>
      <c r="C9647" t="s">
        <v>320</v>
      </c>
      <c r="D9647">
        <v>135.74</v>
      </c>
    </row>
    <row r="9648" spans="1:4" x14ac:dyDescent="0.25">
      <c r="C9648" t="e">
        <f>- HALPIN</f>
        <v>#NAME?</v>
      </c>
    </row>
    <row r="9649" spans="1:4" x14ac:dyDescent="0.25">
      <c r="A9649" s="1">
        <v>44407</v>
      </c>
      <c r="B9649" t="s">
        <v>316</v>
      </c>
      <c r="C9649" t="s">
        <v>320</v>
      </c>
      <c r="D9649">
        <v>87.93</v>
      </c>
    </row>
    <row r="9650" spans="1:4" x14ac:dyDescent="0.25">
      <c r="C9650" t="e">
        <f>- TECHNOLOGY</f>
        <v>#NAME?</v>
      </c>
    </row>
    <row r="9651" spans="1:4" x14ac:dyDescent="0.25">
      <c r="A9651" s="1">
        <v>44407</v>
      </c>
      <c r="B9651" t="s">
        <v>316</v>
      </c>
      <c r="C9651" t="s">
        <v>320</v>
      </c>
      <c r="D9651">
        <v>106.36</v>
      </c>
    </row>
    <row r="9652" spans="1:4" x14ac:dyDescent="0.25">
      <c r="C9652" t="s">
        <v>6670</v>
      </c>
    </row>
    <row r="9653" spans="1:4" x14ac:dyDescent="0.25">
      <c r="A9653" s="1">
        <v>44407</v>
      </c>
      <c r="B9653" t="s">
        <v>316</v>
      </c>
      <c r="C9653" t="s">
        <v>320</v>
      </c>
      <c r="D9653">
        <v>98.95</v>
      </c>
    </row>
    <row r="9654" spans="1:4" x14ac:dyDescent="0.25">
      <c r="C9654" t="e">
        <f>- STAHL</f>
        <v>#NAME?</v>
      </c>
    </row>
    <row r="9655" spans="1:4" x14ac:dyDescent="0.25">
      <c r="A9655" s="1">
        <v>44407</v>
      </c>
      <c r="B9655" t="s">
        <v>316</v>
      </c>
      <c r="C9655" t="s">
        <v>6399</v>
      </c>
      <c r="D9655">
        <v>19.98</v>
      </c>
    </row>
    <row r="9656" spans="1:4" x14ac:dyDescent="0.25">
      <c r="A9656" s="1">
        <v>44407</v>
      </c>
      <c r="B9656" t="s">
        <v>316</v>
      </c>
      <c r="C9656" t="s">
        <v>320</v>
      </c>
      <c r="D9656">
        <v>27.5</v>
      </c>
    </row>
    <row r="9657" spans="1:4" x14ac:dyDescent="0.25">
      <c r="C9657" t="e">
        <f>- GALINDO</f>
        <v>#NAME?</v>
      </c>
    </row>
    <row r="9658" spans="1:4" x14ac:dyDescent="0.25">
      <c r="A9658" s="1">
        <v>44410</v>
      </c>
      <c r="B9658" t="s">
        <v>6671</v>
      </c>
      <c r="C9658" t="s">
        <v>2862</v>
      </c>
      <c r="D9658">
        <v>190.51</v>
      </c>
    </row>
    <row r="9659" spans="1:4" x14ac:dyDescent="0.25">
      <c r="A9659" s="1">
        <v>44410</v>
      </c>
      <c r="B9659" t="s">
        <v>119</v>
      </c>
      <c r="C9659" t="s">
        <v>282</v>
      </c>
      <c r="D9659">
        <v>18.760000000000002</v>
      </c>
    </row>
    <row r="9660" spans="1:4" x14ac:dyDescent="0.25">
      <c r="A9660" s="1">
        <v>44410</v>
      </c>
      <c r="B9660" t="s">
        <v>119</v>
      </c>
      <c r="C9660" t="s">
        <v>47</v>
      </c>
      <c r="D9660">
        <v>41.5</v>
      </c>
    </row>
    <row r="9661" spans="1:4" x14ac:dyDescent="0.25">
      <c r="A9661" s="1">
        <v>44410</v>
      </c>
      <c r="B9661" t="s">
        <v>6672</v>
      </c>
      <c r="C9661" t="s">
        <v>6673</v>
      </c>
      <c r="D9661" s="2">
        <v>10247.49</v>
      </c>
    </row>
    <row r="9662" spans="1:4" x14ac:dyDescent="0.25">
      <c r="A9662" s="1">
        <v>44410</v>
      </c>
      <c r="B9662" t="s">
        <v>197</v>
      </c>
      <c r="C9662" t="s">
        <v>919</v>
      </c>
      <c r="D9662">
        <v>37.5</v>
      </c>
    </row>
    <row r="9663" spans="1:4" x14ac:dyDescent="0.25">
      <c r="A9663" s="1">
        <v>44410</v>
      </c>
      <c r="B9663" t="s">
        <v>2956</v>
      </c>
      <c r="C9663" t="s">
        <v>2862</v>
      </c>
      <c r="D9663" s="2">
        <v>1498.12</v>
      </c>
    </row>
    <row r="9664" spans="1:4" x14ac:dyDescent="0.25">
      <c r="A9664" s="1">
        <v>44410</v>
      </c>
      <c r="B9664" t="s">
        <v>6182</v>
      </c>
      <c r="C9664" t="s">
        <v>6674</v>
      </c>
      <c r="D9664">
        <v>28.98</v>
      </c>
    </row>
    <row r="9665" spans="1:4" x14ac:dyDescent="0.25">
      <c r="A9665" s="1">
        <v>44410</v>
      </c>
      <c r="B9665" t="s">
        <v>3092</v>
      </c>
      <c r="C9665" t="s">
        <v>6675</v>
      </c>
      <c r="D9665">
        <v>250.71</v>
      </c>
    </row>
    <row r="9666" spans="1:4" x14ac:dyDescent="0.25">
      <c r="C9666" t="s">
        <v>6676</v>
      </c>
    </row>
    <row r="9667" spans="1:4" x14ac:dyDescent="0.25">
      <c r="C9667" t="s">
        <v>6677</v>
      </c>
    </row>
    <row r="9668" spans="1:4" x14ac:dyDescent="0.25">
      <c r="A9668" s="1">
        <v>44410</v>
      </c>
      <c r="B9668" t="s">
        <v>3092</v>
      </c>
      <c r="C9668" t="s">
        <v>6678</v>
      </c>
      <c r="D9668">
        <v>235.2</v>
      </c>
    </row>
    <row r="9669" spans="1:4" x14ac:dyDescent="0.25">
      <c r="C9669" t="s">
        <v>6679</v>
      </c>
    </row>
    <row r="9670" spans="1:4" x14ac:dyDescent="0.25">
      <c r="C9670" t="s">
        <v>6338</v>
      </c>
    </row>
    <row r="9671" spans="1:4" x14ac:dyDescent="0.25">
      <c r="C9671" t="s">
        <v>6680</v>
      </c>
    </row>
    <row r="9672" spans="1:4" x14ac:dyDescent="0.25">
      <c r="A9672" s="1">
        <v>44410</v>
      </c>
      <c r="B9672" t="s">
        <v>223</v>
      </c>
      <c r="C9672" t="s">
        <v>6681</v>
      </c>
      <c r="D9672">
        <v>100</v>
      </c>
    </row>
    <row r="9673" spans="1:4" x14ac:dyDescent="0.25">
      <c r="C9673" t="s">
        <v>6682</v>
      </c>
    </row>
    <row r="9674" spans="1:4" x14ac:dyDescent="0.25">
      <c r="A9674" s="1">
        <v>44410</v>
      </c>
      <c r="B9674" t="s">
        <v>223</v>
      </c>
      <c r="C9674" t="s">
        <v>219</v>
      </c>
      <c r="D9674">
        <v>200</v>
      </c>
    </row>
    <row r="9675" spans="1:4" x14ac:dyDescent="0.25">
      <c r="A9675" s="1">
        <v>44410</v>
      </c>
      <c r="B9675" t="s">
        <v>985</v>
      </c>
      <c r="C9675" t="s">
        <v>6683</v>
      </c>
      <c r="D9675">
        <v>104.25</v>
      </c>
    </row>
    <row r="9676" spans="1:4" x14ac:dyDescent="0.25">
      <c r="A9676" s="1">
        <v>44410</v>
      </c>
      <c r="B9676" t="s">
        <v>6684</v>
      </c>
      <c r="C9676" t="s">
        <v>6685</v>
      </c>
      <c r="D9676">
        <v>647.34</v>
      </c>
    </row>
    <row r="9677" spans="1:4" x14ac:dyDescent="0.25">
      <c r="A9677" s="1">
        <v>44410</v>
      </c>
      <c r="B9677" t="s">
        <v>1153</v>
      </c>
      <c r="C9677" t="s">
        <v>6686</v>
      </c>
      <c r="D9677">
        <v>440</v>
      </c>
    </row>
    <row r="9678" spans="1:4" x14ac:dyDescent="0.25">
      <c r="A9678" s="1">
        <v>44410</v>
      </c>
      <c r="B9678" t="s">
        <v>1155</v>
      </c>
      <c r="C9678" t="s">
        <v>4867</v>
      </c>
      <c r="D9678">
        <v>70</v>
      </c>
    </row>
    <row r="9679" spans="1:4" x14ac:dyDescent="0.25">
      <c r="A9679" s="1">
        <v>44410</v>
      </c>
      <c r="B9679" t="s">
        <v>273</v>
      </c>
      <c r="C9679" t="s">
        <v>6687</v>
      </c>
      <c r="D9679">
        <v>100</v>
      </c>
    </row>
    <row r="9680" spans="1:4" x14ac:dyDescent="0.25">
      <c r="C9680" t="s">
        <v>6688</v>
      </c>
    </row>
    <row r="9681" spans="1:4" x14ac:dyDescent="0.25">
      <c r="C9681" t="s">
        <v>0</v>
      </c>
    </row>
    <row r="9682" spans="1:4" x14ac:dyDescent="0.25">
      <c r="A9682" s="1">
        <v>44412</v>
      </c>
      <c r="B9682" t="s">
        <v>13</v>
      </c>
      <c r="C9682" t="s">
        <v>6255</v>
      </c>
      <c r="D9682">
        <v>590.84</v>
      </c>
    </row>
    <row r="9683" spans="1:4" x14ac:dyDescent="0.25">
      <c r="A9683" s="1">
        <v>44412</v>
      </c>
      <c r="B9683" t="s">
        <v>13</v>
      </c>
      <c r="C9683" t="s">
        <v>6689</v>
      </c>
      <c r="D9683">
        <v>241.88</v>
      </c>
    </row>
    <row r="9684" spans="1:4" x14ac:dyDescent="0.25">
      <c r="C9684" t="s">
        <v>6690</v>
      </c>
    </row>
    <row r="9685" spans="1:4" x14ac:dyDescent="0.25">
      <c r="C9685" t="s">
        <v>6691</v>
      </c>
    </row>
    <row r="9686" spans="1:4" x14ac:dyDescent="0.25">
      <c r="C9686" t="s">
        <v>6692</v>
      </c>
    </row>
    <row r="9687" spans="1:4" x14ac:dyDescent="0.25">
      <c r="A9687" s="1">
        <v>44412</v>
      </c>
      <c r="B9687" t="s">
        <v>357</v>
      </c>
      <c r="C9687" t="s">
        <v>6693</v>
      </c>
      <c r="D9687">
        <v>215</v>
      </c>
    </row>
    <row r="9688" spans="1:4" x14ac:dyDescent="0.25">
      <c r="A9688" s="1">
        <v>44412</v>
      </c>
      <c r="B9688" t="s">
        <v>125</v>
      </c>
      <c r="C9688" t="s">
        <v>6694</v>
      </c>
      <c r="D9688">
        <v>300.66000000000003</v>
      </c>
    </row>
    <row r="9689" spans="1:4" x14ac:dyDescent="0.25">
      <c r="C9689" t="s">
        <v>929</v>
      </c>
    </row>
    <row r="9690" spans="1:4" x14ac:dyDescent="0.25">
      <c r="C9690" t="s">
        <v>930</v>
      </c>
    </row>
    <row r="9691" spans="1:4" x14ac:dyDescent="0.25">
      <c r="C9691" t="s">
        <v>931</v>
      </c>
    </row>
    <row r="9692" spans="1:4" x14ac:dyDescent="0.25">
      <c r="A9692" s="1">
        <v>44412</v>
      </c>
      <c r="B9692" t="s">
        <v>31</v>
      </c>
      <c r="C9692" t="s">
        <v>6695</v>
      </c>
      <c r="D9692" s="2">
        <v>1265.2</v>
      </c>
    </row>
    <row r="9693" spans="1:4" x14ac:dyDescent="0.25">
      <c r="A9693" s="1">
        <v>44412</v>
      </c>
      <c r="B9693" t="s">
        <v>31</v>
      </c>
      <c r="C9693" t="s">
        <v>6696</v>
      </c>
      <c r="D9693" s="2">
        <v>13056.9</v>
      </c>
    </row>
    <row r="9694" spans="1:4" x14ac:dyDescent="0.25">
      <c r="C9694" t="s">
        <v>6697</v>
      </c>
    </row>
    <row r="9695" spans="1:4" x14ac:dyDescent="0.25">
      <c r="A9695" s="1">
        <v>44412</v>
      </c>
      <c r="B9695" t="s">
        <v>31</v>
      </c>
      <c r="C9695" t="s">
        <v>6698</v>
      </c>
      <c r="D9695" s="2">
        <v>20962.75</v>
      </c>
    </row>
    <row r="9696" spans="1:4" x14ac:dyDescent="0.25">
      <c r="C9696" t="s">
        <v>6699</v>
      </c>
    </row>
    <row r="9697" spans="1:4" x14ac:dyDescent="0.25">
      <c r="A9697" s="1">
        <v>44412</v>
      </c>
      <c r="B9697" t="s">
        <v>31</v>
      </c>
      <c r="C9697" t="s">
        <v>6700</v>
      </c>
      <c r="D9697">
        <v>843.59</v>
      </c>
    </row>
    <row r="9698" spans="1:4" x14ac:dyDescent="0.25">
      <c r="A9698" s="1">
        <v>44412</v>
      </c>
      <c r="B9698" t="s">
        <v>1232</v>
      </c>
      <c r="C9698" t="s">
        <v>320</v>
      </c>
      <c r="D9698">
        <v>78.81</v>
      </c>
    </row>
    <row r="9699" spans="1:4" x14ac:dyDescent="0.25">
      <c r="C9699" t="e">
        <f>- LIBRARY</f>
        <v>#NAME?</v>
      </c>
    </row>
    <row r="9700" spans="1:4" x14ac:dyDescent="0.25">
      <c r="A9700" s="1">
        <v>44412</v>
      </c>
      <c r="B9700" t="s">
        <v>33</v>
      </c>
      <c r="C9700" t="s">
        <v>6701</v>
      </c>
      <c r="D9700">
        <v>500</v>
      </c>
    </row>
    <row r="9701" spans="1:4" x14ac:dyDescent="0.25">
      <c r="C9701" t="s">
        <v>6702</v>
      </c>
    </row>
    <row r="9702" spans="1:4" x14ac:dyDescent="0.25">
      <c r="A9702" s="1">
        <v>44412</v>
      </c>
      <c r="B9702" t="s">
        <v>33</v>
      </c>
      <c r="C9702" t="s">
        <v>1551</v>
      </c>
      <c r="D9702">
        <v>110</v>
      </c>
    </row>
    <row r="9703" spans="1:4" x14ac:dyDescent="0.25">
      <c r="C9703" t="s">
        <v>1552</v>
      </c>
    </row>
    <row r="9704" spans="1:4" x14ac:dyDescent="0.25">
      <c r="A9704" s="1">
        <v>44412</v>
      </c>
      <c r="B9704" t="s">
        <v>33</v>
      </c>
      <c r="C9704" t="s">
        <v>1551</v>
      </c>
      <c r="D9704">
        <v>208</v>
      </c>
    </row>
    <row r="9705" spans="1:4" x14ac:dyDescent="0.25">
      <c r="C9705" t="s">
        <v>1552</v>
      </c>
    </row>
    <row r="9706" spans="1:4" x14ac:dyDescent="0.25">
      <c r="A9706" s="1">
        <v>44412</v>
      </c>
      <c r="B9706" t="s">
        <v>33</v>
      </c>
      <c r="C9706" t="s">
        <v>6703</v>
      </c>
      <c r="D9706" s="2">
        <v>1100</v>
      </c>
    </row>
    <row r="9707" spans="1:4" x14ac:dyDescent="0.25">
      <c r="C9707" t="s">
        <v>6704</v>
      </c>
    </row>
    <row r="9708" spans="1:4" x14ac:dyDescent="0.25">
      <c r="C9708" t="s">
        <v>6705</v>
      </c>
    </row>
    <row r="9709" spans="1:4" x14ac:dyDescent="0.25">
      <c r="A9709" s="1">
        <v>44412</v>
      </c>
      <c r="B9709" t="s">
        <v>566</v>
      </c>
      <c r="C9709" t="s">
        <v>6706</v>
      </c>
      <c r="D9709" s="2">
        <v>1400</v>
      </c>
    </row>
    <row r="9710" spans="1:4" x14ac:dyDescent="0.25">
      <c r="A9710" s="1">
        <v>44412</v>
      </c>
      <c r="B9710" t="s">
        <v>4294</v>
      </c>
      <c r="C9710" t="s">
        <v>280</v>
      </c>
      <c r="D9710">
        <v>260</v>
      </c>
    </row>
    <row r="9711" spans="1:4" x14ac:dyDescent="0.25">
      <c r="A9711" s="1">
        <v>44412</v>
      </c>
      <c r="B9711" t="s">
        <v>5095</v>
      </c>
      <c r="C9711" t="s">
        <v>6707</v>
      </c>
      <c r="D9711" s="2">
        <v>1293.3399999999999</v>
      </c>
    </row>
    <row r="9712" spans="1:4" x14ac:dyDescent="0.25">
      <c r="C9712" t="s">
        <v>6708</v>
      </c>
    </row>
    <row r="9713" spans="1:4" x14ac:dyDescent="0.25">
      <c r="C9713" t="s">
        <v>6709</v>
      </c>
    </row>
    <row r="9714" spans="1:4" x14ac:dyDescent="0.25">
      <c r="C9714" t="s">
        <v>6710</v>
      </c>
    </row>
    <row r="9715" spans="1:4" x14ac:dyDescent="0.25">
      <c r="C9715" t="s">
        <v>6711</v>
      </c>
    </row>
    <row r="9716" spans="1:4" x14ac:dyDescent="0.25">
      <c r="A9716" s="1">
        <v>44412</v>
      </c>
      <c r="B9716" t="s">
        <v>5266</v>
      </c>
      <c r="C9716" t="s">
        <v>6712</v>
      </c>
      <c r="D9716">
        <v>218</v>
      </c>
    </row>
    <row r="9717" spans="1:4" x14ac:dyDescent="0.25">
      <c r="A9717" s="1">
        <v>44412</v>
      </c>
      <c r="B9717" t="s">
        <v>391</v>
      </c>
      <c r="C9717" t="s">
        <v>6713</v>
      </c>
      <c r="D9717">
        <v>810</v>
      </c>
    </row>
    <row r="9718" spans="1:4" x14ac:dyDescent="0.25">
      <c r="A9718" s="1">
        <v>44412</v>
      </c>
      <c r="B9718" t="s">
        <v>4873</v>
      </c>
      <c r="C9718" t="s">
        <v>534</v>
      </c>
      <c r="D9718" s="2">
        <v>1552.5</v>
      </c>
    </row>
    <row r="9719" spans="1:4" x14ac:dyDescent="0.25">
      <c r="A9719" s="1">
        <v>44412</v>
      </c>
      <c r="B9719" t="s">
        <v>6714</v>
      </c>
      <c r="C9719" t="s">
        <v>6628</v>
      </c>
      <c r="D9719">
        <v>31.36</v>
      </c>
    </row>
    <row r="9720" spans="1:4" x14ac:dyDescent="0.25">
      <c r="C9720" t="s">
        <v>6715</v>
      </c>
    </row>
    <row r="9721" spans="1:4" x14ac:dyDescent="0.25">
      <c r="C9721" t="s">
        <v>6716</v>
      </c>
    </row>
    <row r="9722" spans="1:4" x14ac:dyDescent="0.25">
      <c r="A9722" s="1">
        <v>44412</v>
      </c>
      <c r="B9722" t="s">
        <v>3092</v>
      </c>
      <c r="C9722" t="s">
        <v>6675</v>
      </c>
      <c r="D9722">
        <v>168.91</v>
      </c>
    </row>
    <row r="9723" spans="1:4" x14ac:dyDescent="0.25">
      <c r="C9723" t="s">
        <v>6676</v>
      </c>
    </row>
    <row r="9724" spans="1:4" x14ac:dyDescent="0.25">
      <c r="C9724" t="s">
        <v>6677</v>
      </c>
    </row>
    <row r="9725" spans="1:4" x14ac:dyDescent="0.25">
      <c r="A9725" s="1">
        <v>44412</v>
      </c>
      <c r="B9725" t="s">
        <v>2087</v>
      </c>
      <c r="C9725" t="s">
        <v>6717</v>
      </c>
      <c r="D9725">
        <v>71.400000000000006</v>
      </c>
    </row>
    <row r="9726" spans="1:4" x14ac:dyDescent="0.25">
      <c r="A9726" s="1">
        <v>44412</v>
      </c>
      <c r="B9726" t="s">
        <v>2087</v>
      </c>
      <c r="C9726" t="s">
        <v>6717</v>
      </c>
      <c r="D9726" s="2">
        <v>1174.04</v>
      </c>
    </row>
    <row r="9727" spans="1:4" x14ac:dyDescent="0.25">
      <c r="A9727" s="1">
        <v>44412</v>
      </c>
      <c r="B9727" t="s">
        <v>2087</v>
      </c>
      <c r="C9727" t="s">
        <v>6717</v>
      </c>
      <c r="D9727">
        <v>201.24</v>
      </c>
    </row>
    <row r="9728" spans="1:4" x14ac:dyDescent="0.25">
      <c r="A9728" s="1">
        <v>44412</v>
      </c>
      <c r="B9728" t="s">
        <v>146</v>
      </c>
      <c r="C9728" t="s">
        <v>70</v>
      </c>
      <c r="D9728">
        <v>148.94999999999999</v>
      </c>
    </row>
    <row r="9729" spans="1:4" x14ac:dyDescent="0.25">
      <c r="A9729" s="1">
        <v>44412</v>
      </c>
      <c r="B9729" t="s">
        <v>146</v>
      </c>
      <c r="C9729" t="s">
        <v>4015</v>
      </c>
      <c r="D9729">
        <v>29.75</v>
      </c>
    </row>
    <row r="9730" spans="1:4" x14ac:dyDescent="0.25">
      <c r="C9730" t="s">
        <v>6718</v>
      </c>
    </row>
    <row r="9731" spans="1:4" x14ac:dyDescent="0.25">
      <c r="A9731" s="1">
        <v>44412</v>
      </c>
      <c r="B9731" t="s">
        <v>146</v>
      </c>
      <c r="C9731" t="s">
        <v>232</v>
      </c>
      <c r="D9731">
        <v>230.4</v>
      </c>
    </row>
    <row r="9732" spans="1:4" x14ac:dyDescent="0.25">
      <c r="C9732" t="s">
        <v>6718</v>
      </c>
    </row>
    <row r="9733" spans="1:4" x14ac:dyDescent="0.25">
      <c r="A9733" s="1">
        <v>44412</v>
      </c>
      <c r="B9733" t="s">
        <v>146</v>
      </c>
      <c r="C9733" t="s">
        <v>231</v>
      </c>
      <c r="D9733" s="2">
        <v>4720</v>
      </c>
    </row>
    <row r="9734" spans="1:4" x14ac:dyDescent="0.25">
      <c r="C9734" t="s">
        <v>6719</v>
      </c>
    </row>
    <row r="9735" spans="1:4" x14ac:dyDescent="0.25">
      <c r="A9735" s="1">
        <v>44412</v>
      </c>
      <c r="B9735" t="s">
        <v>146</v>
      </c>
      <c r="C9735" t="s">
        <v>229</v>
      </c>
      <c r="D9735" s="2">
        <v>1100.75</v>
      </c>
    </row>
    <row r="9736" spans="1:4" x14ac:dyDescent="0.25">
      <c r="C9736" t="s">
        <v>6718</v>
      </c>
    </row>
    <row r="9737" spans="1:4" x14ac:dyDescent="0.25">
      <c r="A9737" s="1">
        <v>44412</v>
      </c>
      <c r="B9737" t="s">
        <v>146</v>
      </c>
      <c r="C9737" t="s">
        <v>5194</v>
      </c>
      <c r="D9737">
        <v>478.15</v>
      </c>
    </row>
    <row r="9738" spans="1:4" x14ac:dyDescent="0.25">
      <c r="C9738" t="s">
        <v>6720</v>
      </c>
    </row>
    <row r="9739" spans="1:4" x14ac:dyDescent="0.25">
      <c r="A9739" s="1">
        <v>44412</v>
      </c>
      <c r="B9739" t="s">
        <v>1563</v>
      </c>
      <c r="C9739" t="s">
        <v>6721</v>
      </c>
      <c r="D9739">
        <v>1.19</v>
      </c>
    </row>
    <row r="9740" spans="1:4" x14ac:dyDescent="0.25">
      <c r="A9740" s="1">
        <v>44412</v>
      </c>
      <c r="B9740" t="s">
        <v>6722</v>
      </c>
      <c r="C9740" t="s">
        <v>6723</v>
      </c>
      <c r="D9740" s="2">
        <v>1400</v>
      </c>
    </row>
    <row r="9741" spans="1:4" x14ac:dyDescent="0.25">
      <c r="A9741" s="1">
        <v>44412</v>
      </c>
      <c r="B9741" t="s">
        <v>51</v>
      </c>
      <c r="C9741" t="s">
        <v>320</v>
      </c>
      <c r="D9741">
        <v>186.96</v>
      </c>
    </row>
    <row r="9742" spans="1:4" x14ac:dyDescent="0.25">
      <c r="C9742" t="s">
        <v>6724</v>
      </c>
    </row>
    <row r="9743" spans="1:4" x14ac:dyDescent="0.25">
      <c r="A9743" s="1">
        <v>44412</v>
      </c>
      <c r="B9743" t="s">
        <v>782</v>
      </c>
      <c r="C9743" t="s">
        <v>2970</v>
      </c>
      <c r="D9743">
        <v>52</v>
      </c>
    </row>
    <row r="9744" spans="1:4" x14ac:dyDescent="0.25">
      <c r="A9744" s="1">
        <v>44412</v>
      </c>
      <c r="B9744" t="s">
        <v>782</v>
      </c>
      <c r="C9744" t="s">
        <v>2970</v>
      </c>
      <c r="D9744">
        <v>150</v>
      </c>
    </row>
    <row r="9745" spans="1:4" x14ac:dyDescent="0.25">
      <c r="A9745" s="1">
        <v>44412</v>
      </c>
      <c r="B9745" t="s">
        <v>1569</v>
      </c>
      <c r="C9745" t="s">
        <v>6725</v>
      </c>
      <c r="D9745">
        <v>478.4</v>
      </c>
    </row>
    <row r="9746" spans="1:4" x14ac:dyDescent="0.25">
      <c r="A9746" s="1">
        <v>44412</v>
      </c>
      <c r="B9746" t="s">
        <v>241</v>
      </c>
      <c r="C9746" t="s">
        <v>6726</v>
      </c>
      <c r="D9746">
        <v>401.5</v>
      </c>
    </row>
    <row r="9747" spans="1:4" x14ac:dyDescent="0.25">
      <c r="A9747" s="1">
        <v>44412</v>
      </c>
      <c r="B9747" t="s">
        <v>1623</v>
      </c>
      <c r="C9747" t="s">
        <v>6727</v>
      </c>
      <c r="D9747">
        <v>217</v>
      </c>
    </row>
    <row r="9748" spans="1:4" x14ac:dyDescent="0.25">
      <c r="A9748" s="1">
        <v>44412</v>
      </c>
      <c r="B9748" t="s">
        <v>1790</v>
      </c>
      <c r="C9748" t="s">
        <v>6728</v>
      </c>
      <c r="D9748">
        <v>250</v>
      </c>
    </row>
    <row r="9749" spans="1:4" x14ac:dyDescent="0.25">
      <c r="A9749" s="1">
        <v>44412</v>
      </c>
      <c r="B9749" t="s">
        <v>5210</v>
      </c>
      <c r="C9749" t="s">
        <v>320</v>
      </c>
      <c r="D9749">
        <v>410.15</v>
      </c>
    </row>
    <row r="9750" spans="1:4" x14ac:dyDescent="0.25">
      <c r="C9750" t="s">
        <v>6469</v>
      </c>
    </row>
    <row r="9751" spans="1:4" x14ac:dyDescent="0.25">
      <c r="A9751" s="1">
        <v>44412</v>
      </c>
      <c r="B9751" t="s">
        <v>5210</v>
      </c>
      <c r="C9751" t="s">
        <v>320</v>
      </c>
      <c r="D9751">
        <v>143.87</v>
      </c>
    </row>
    <row r="9752" spans="1:4" x14ac:dyDescent="0.25">
      <c r="C9752" t="s">
        <v>6729</v>
      </c>
    </row>
    <row r="9753" spans="1:4" x14ac:dyDescent="0.25">
      <c r="A9753" s="1">
        <v>44412</v>
      </c>
      <c r="B9753" t="s">
        <v>5210</v>
      </c>
      <c r="C9753" t="s">
        <v>320</v>
      </c>
      <c r="D9753">
        <v>200.99</v>
      </c>
    </row>
    <row r="9754" spans="1:4" x14ac:dyDescent="0.25">
      <c r="C9754" t="e">
        <f>- KINDER BULK</f>
        <v>#NAME?</v>
      </c>
    </row>
    <row r="9755" spans="1:4" x14ac:dyDescent="0.25">
      <c r="A9755" s="1">
        <v>44412</v>
      </c>
      <c r="B9755" t="s">
        <v>5210</v>
      </c>
      <c r="C9755" t="s">
        <v>320</v>
      </c>
      <c r="D9755">
        <v>309.92</v>
      </c>
    </row>
    <row r="9756" spans="1:4" x14ac:dyDescent="0.25">
      <c r="C9756" t="s">
        <v>6730</v>
      </c>
    </row>
    <row r="9757" spans="1:4" x14ac:dyDescent="0.25">
      <c r="A9757" s="1">
        <v>44412</v>
      </c>
      <c r="B9757" t="s">
        <v>5210</v>
      </c>
      <c r="C9757" t="s">
        <v>320</v>
      </c>
      <c r="D9757">
        <v>281.43</v>
      </c>
    </row>
    <row r="9758" spans="1:4" x14ac:dyDescent="0.25">
      <c r="A9758" s="1">
        <v>44412</v>
      </c>
      <c r="B9758" t="s">
        <v>5210</v>
      </c>
      <c r="C9758" t="s">
        <v>320</v>
      </c>
      <c r="D9758">
        <v>319.72000000000003</v>
      </c>
    </row>
    <row r="9759" spans="1:4" x14ac:dyDescent="0.25">
      <c r="C9759" t="e">
        <f>- SPECIALS</f>
        <v>#NAME?</v>
      </c>
    </row>
    <row r="9760" spans="1:4" x14ac:dyDescent="0.25">
      <c r="A9760" s="1">
        <v>44412</v>
      </c>
      <c r="B9760" t="s">
        <v>6731</v>
      </c>
      <c r="C9760" t="s">
        <v>6732</v>
      </c>
      <c r="D9760" s="2">
        <v>5701.68</v>
      </c>
    </row>
    <row r="9761" spans="1:4" x14ac:dyDescent="0.25">
      <c r="C9761" t="s">
        <v>6733</v>
      </c>
    </row>
    <row r="9762" spans="1:4" x14ac:dyDescent="0.25">
      <c r="A9762" s="1">
        <v>44412</v>
      </c>
      <c r="B9762" t="s">
        <v>6734</v>
      </c>
      <c r="C9762" t="s">
        <v>6628</v>
      </c>
      <c r="D9762">
        <v>17.760000000000002</v>
      </c>
    </row>
    <row r="9763" spans="1:4" x14ac:dyDescent="0.25">
      <c r="C9763" t="s">
        <v>6735</v>
      </c>
    </row>
    <row r="9764" spans="1:4" x14ac:dyDescent="0.25">
      <c r="C9764" t="s">
        <v>6736</v>
      </c>
    </row>
    <row r="9765" spans="1:4" x14ac:dyDescent="0.25">
      <c r="A9765" s="1">
        <v>44412</v>
      </c>
      <c r="B9765" t="s">
        <v>6737</v>
      </c>
      <c r="C9765" t="s">
        <v>6628</v>
      </c>
      <c r="D9765">
        <v>43.86</v>
      </c>
    </row>
    <row r="9766" spans="1:4" x14ac:dyDescent="0.25">
      <c r="C9766" t="s">
        <v>6738</v>
      </c>
    </row>
    <row r="9767" spans="1:4" x14ac:dyDescent="0.25">
      <c r="A9767" s="1">
        <v>44412</v>
      </c>
      <c r="B9767" t="s">
        <v>248</v>
      </c>
      <c r="C9767" t="s">
        <v>6739</v>
      </c>
      <c r="D9767">
        <v>219.64</v>
      </c>
    </row>
    <row r="9768" spans="1:4" x14ac:dyDescent="0.25">
      <c r="C9768" t="s">
        <v>6740</v>
      </c>
    </row>
    <row r="9769" spans="1:4" x14ac:dyDescent="0.25">
      <c r="A9769" s="1">
        <v>44412</v>
      </c>
      <c r="B9769" t="s">
        <v>248</v>
      </c>
      <c r="C9769" t="s">
        <v>6741</v>
      </c>
      <c r="D9769" s="2">
        <v>1768.35</v>
      </c>
    </row>
    <row r="9770" spans="1:4" x14ac:dyDescent="0.25">
      <c r="C9770" t="s">
        <v>6742</v>
      </c>
    </row>
    <row r="9771" spans="1:4" x14ac:dyDescent="0.25">
      <c r="A9771" s="1">
        <v>44412</v>
      </c>
      <c r="B9771" t="s">
        <v>5380</v>
      </c>
      <c r="C9771" t="s">
        <v>6743</v>
      </c>
      <c r="D9771">
        <v>690.3</v>
      </c>
    </row>
    <row r="9772" spans="1:4" x14ac:dyDescent="0.25">
      <c r="A9772" s="1">
        <v>44412</v>
      </c>
      <c r="B9772" t="s">
        <v>6744</v>
      </c>
      <c r="C9772" t="s">
        <v>6745</v>
      </c>
      <c r="D9772">
        <v>39.31</v>
      </c>
    </row>
    <row r="9773" spans="1:4" x14ac:dyDescent="0.25">
      <c r="A9773" s="1">
        <v>44412</v>
      </c>
      <c r="B9773" t="s">
        <v>1157</v>
      </c>
      <c r="C9773" t="s">
        <v>6746</v>
      </c>
      <c r="D9773">
        <v>58.33</v>
      </c>
    </row>
    <row r="9774" spans="1:4" x14ac:dyDescent="0.25">
      <c r="C9774" t="s">
        <v>6747</v>
      </c>
    </row>
    <row r="9775" spans="1:4" x14ac:dyDescent="0.25">
      <c r="A9775" s="1">
        <v>44412</v>
      </c>
      <c r="B9775" t="s">
        <v>6748</v>
      </c>
      <c r="C9775" t="s">
        <v>6628</v>
      </c>
      <c r="D9775">
        <v>41.19</v>
      </c>
    </row>
    <row r="9776" spans="1:4" x14ac:dyDescent="0.25">
      <c r="C9776" t="s">
        <v>6749</v>
      </c>
    </row>
    <row r="9777" spans="1:4" x14ac:dyDescent="0.25">
      <c r="C9777" t="s">
        <v>6750</v>
      </c>
    </row>
    <row r="9778" spans="1:4" x14ac:dyDescent="0.25">
      <c r="A9778" s="1">
        <v>44412</v>
      </c>
      <c r="B9778" t="s">
        <v>2863</v>
      </c>
      <c r="C9778" t="s">
        <v>6751</v>
      </c>
      <c r="D9778">
        <v>48</v>
      </c>
    </row>
    <row r="9779" spans="1:4" x14ac:dyDescent="0.25">
      <c r="C9779" t="s">
        <v>6752</v>
      </c>
    </row>
    <row r="9780" spans="1:4" x14ac:dyDescent="0.25">
      <c r="A9780" s="1">
        <v>44412</v>
      </c>
      <c r="B9780" t="s">
        <v>159</v>
      </c>
      <c r="C9780" t="s">
        <v>6753</v>
      </c>
      <c r="D9780">
        <v>102.8</v>
      </c>
    </row>
    <row r="9781" spans="1:4" x14ac:dyDescent="0.25">
      <c r="A9781" s="1">
        <v>44412</v>
      </c>
      <c r="B9781" t="s">
        <v>159</v>
      </c>
      <c r="C9781" t="s">
        <v>6753</v>
      </c>
      <c r="D9781">
        <v>65.099999999999994</v>
      </c>
    </row>
    <row r="9782" spans="1:4" x14ac:dyDescent="0.25">
      <c r="A9782" s="1">
        <v>44412</v>
      </c>
      <c r="B9782" t="s">
        <v>6754</v>
      </c>
      <c r="C9782" t="s">
        <v>6755</v>
      </c>
      <c r="D9782" s="2">
        <v>4995</v>
      </c>
    </row>
    <row r="9783" spans="1:4" x14ac:dyDescent="0.25">
      <c r="A9783" s="1">
        <v>44412</v>
      </c>
      <c r="B9783" t="s">
        <v>71</v>
      </c>
      <c r="C9783" t="s">
        <v>4143</v>
      </c>
      <c r="D9783">
        <v>120.96</v>
      </c>
    </row>
    <row r="9784" spans="1:4" x14ac:dyDescent="0.25">
      <c r="A9784" s="1">
        <v>44412</v>
      </c>
      <c r="B9784" t="s">
        <v>71</v>
      </c>
      <c r="C9784" t="s">
        <v>322</v>
      </c>
      <c r="D9784">
        <v>63.04</v>
      </c>
    </row>
    <row r="9785" spans="1:4" x14ac:dyDescent="0.25">
      <c r="A9785" s="1">
        <v>44412</v>
      </c>
      <c r="B9785" t="s">
        <v>71</v>
      </c>
      <c r="C9785" t="s">
        <v>322</v>
      </c>
      <c r="D9785">
        <v>120.01</v>
      </c>
    </row>
    <row r="9786" spans="1:4" x14ac:dyDescent="0.25">
      <c r="A9786" s="1">
        <v>44412</v>
      </c>
      <c r="B9786" t="s">
        <v>1284</v>
      </c>
      <c r="C9786" t="s">
        <v>4474</v>
      </c>
      <c r="D9786">
        <v>70.680000000000007</v>
      </c>
    </row>
    <row r="9787" spans="1:4" x14ac:dyDescent="0.25">
      <c r="A9787" s="1">
        <v>44412</v>
      </c>
      <c r="B9787" t="s">
        <v>4162</v>
      </c>
      <c r="C9787" t="s">
        <v>6756</v>
      </c>
      <c r="D9787">
        <v>160</v>
      </c>
    </row>
    <row r="9788" spans="1:4" x14ac:dyDescent="0.25">
      <c r="A9788" s="1">
        <v>44412</v>
      </c>
      <c r="B9788" t="s">
        <v>4162</v>
      </c>
      <c r="C9788" t="s">
        <v>6757</v>
      </c>
      <c r="D9788">
        <v>50</v>
      </c>
    </row>
    <row r="9789" spans="1:4" x14ac:dyDescent="0.25">
      <c r="C9789" t="s">
        <v>6378</v>
      </c>
    </row>
    <row r="9790" spans="1:4" x14ac:dyDescent="0.25">
      <c r="A9790" s="1">
        <v>44412</v>
      </c>
      <c r="B9790" t="s">
        <v>2622</v>
      </c>
      <c r="C9790" t="s">
        <v>6758</v>
      </c>
      <c r="D9790" s="2">
        <v>4050</v>
      </c>
    </row>
    <row r="9791" spans="1:4" x14ac:dyDescent="0.25">
      <c r="A9791" s="1">
        <v>44412</v>
      </c>
      <c r="B9791" t="s">
        <v>805</v>
      </c>
      <c r="C9791" t="s">
        <v>6759</v>
      </c>
      <c r="D9791">
        <v>240</v>
      </c>
    </row>
    <row r="9792" spans="1:4" x14ac:dyDescent="0.25">
      <c r="A9792" s="1">
        <v>44412</v>
      </c>
      <c r="B9792" t="s">
        <v>805</v>
      </c>
      <c r="C9792" t="s">
        <v>325</v>
      </c>
      <c r="D9792" s="2">
        <v>2777.25</v>
      </c>
    </row>
    <row r="9793" spans="1:4" x14ac:dyDescent="0.25">
      <c r="A9793" s="1">
        <v>44412</v>
      </c>
      <c r="B9793" t="s">
        <v>1178</v>
      </c>
      <c r="C9793" t="s">
        <v>320</v>
      </c>
      <c r="D9793">
        <v>28.62</v>
      </c>
    </row>
    <row r="9794" spans="1:4" x14ac:dyDescent="0.25">
      <c r="C9794" t="s">
        <v>6760</v>
      </c>
    </row>
    <row r="9795" spans="1:4" x14ac:dyDescent="0.25">
      <c r="A9795" s="1">
        <v>44412</v>
      </c>
      <c r="B9795" t="s">
        <v>1178</v>
      </c>
      <c r="C9795" t="s">
        <v>320</v>
      </c>
      <c r="D9795">
        <v>231.4</v>
      </c>
    </row>
    <row r="9796" spans="1:4" x14ac:dyDescent="0.25">
      <c r="C9796" t="s">
        <v>6760</v>
      </c>
    </row>
    <row r="9797" spans="1:4" x14ac:dyDescent="0.25">
      <c r="A9797" s="1">
        <v>44412</v>
      </c>
      <c r="B9797" t="s">
        <v>1178</v>
      </c>
      <c r="C9797" t="s">
        <v>320</v>
      </c>
      <c r="D9797">
        <v>273.17</v>
      </c>
    </row>
    <row r="9798" spans="1:4" x14ac:dyDescent="0.25">
      <c r="C9798" t="s">
        <v>3395</v>
      </c>
    </row>
    <row r="9799" spans="1:4" x14ac:dyDescent="0.25">
      <c r="A9799" s="1">
        <v>44412</v>
      </c>
      <c r="B9799" t="s">
        <v>1178</v>
      </c>
      <c r="C9799" t="s">
        <v>320</v>
      </c>
      <c r="D9799">
        <v>257.33999999999997</v>
      </c>
    </row>
    <row r="9800" spans="1:4" x14ac:dyDescent="0.25">
      <c r="C9800" t="s">
        <v>6761</v>
      </c>
    </row>
    <row r="9801" spans="1:4" x14ac:dyDescent="0.25">
      <c r="A9801" s="1">
        <v>44412</v>
      </c>
      <c r="B9801" t="s">
        <v>1178</v>
      </c>
      <c r="C9801" t="s">
        <v>320</v>
      </c>
      <c r="D9801">
        <v>285.97000000000003</v>
      </c>
    </row>
    <row r="9802" spans="1:4" x14ac:dyDescent="0.25">
      <c r="C9802" t="s">
        <v>6761</v>
      </c>
    </row>
    <row r="9803" spans="1:4" x14ac:dyDescent="0.25">
      <c r="A9803" s="1">
        <v>44412</v>
      </c>
      <c r="B9803" t="s">
        <v>1178</v>
      </c>
      <c r="C9803" t="s">
        <v>320</v>
      </c>
      <c r="D9803">
        <v>148.26</v>
      </c>
    </row>
    <row r="9804" spans="1:4" x14ac:dyDescent="0.25">
      <c r="C9804" t="e">
        <f>- KINDER</f>
        <v>#NAME?</v>
      </c>
    </row>
    <row r="9805" spans="1:4" x14ac:dyDescent="0.25">
      <c r="A9805" s="1">
        <v>44412</v>
      </c>
      <c r="B9805" t="s">
        <v>1178</v>
      </c>
      <c r="C9805" t="s">
        <v>320</v>
      </c>
      <c r="D9805">
        <v>191.82</v>
      </c>
    </row>
    <row r="9806" spans="1:4" x14ac:dyDescent="0.25">
      <c r="C9806" t="e">
        <f>- KINDER</f>
        <v>#NAME?</v>
      </c>
    </row>
    <row r="9807" spans="1:4" x14ac:dyDescent="0.25">
      <c r="A9807" s="1">
        <v>44412</v>
      </c>
      <c r="B9807" t="s">
        <v>1178</v>
      </c>
      <c r="C9807" t="s">
        <v>320</v>
      </c>
      <c r="D9807">
        <v>284.72000000000003</v>
      </c>
    </row>
    <row r="9808" spans="1:4" x14ac:dyDescent="0.25">
      <c r="C9808" t="e">
        <f>- KINDER</f>
        <v>#NAME?</v>
      </c>
    </row>
    <row r="9809" spans="1:4" x14ac:dyDescent="0.25">
      <c r="A9809" s="1">
        <v>44412</v>
      </c>
      <c r="B9809" t="s">
        <v>1178</v>
      </c>
      <c r="C9809" t="s">
        <v>320</v>
      </c>
      <c r="D9809">
        <v>33.58</v>
      </c>
    </row>
    <row r="9810" spans="1:4" x14ac:dyDescent="0.25">
      <c r="C9810" t="e">
        <f>- KOERLIN</f>
        <v>#NAME?</v>
      </c>
    </row>
    <row r="9811" spans="1:4" x14ac:dyDescent="0.25">
      <c r="A9811" s="1">
        <v>44412</v>
      </c>
      <c r="B9811" t="s">
        <v>1178</v>
      </c>
      <c r="C9811" t="s">
        <v>320</v>
      </c>
      <c r="D9811">
        <v>6.81</v>
      </c>
    </row>
    <row r="9812" spans="1:4" x14ac:dyDescent="0.25">
      <c r="C9812" t="e">
        <f>- RAY</f>
        <v>#NAME?</v>
      </c>
    </row>
    <row r="9813" spans="1:4" x14ac:dyDescent="0.25">
      <c r="A9813" s="1">
        <v>44412</v>
      </c>
      <c r="B9813" t="s">
        <v>1178</v>
      </c>
      <c r="C9813" t="s">
        <v>320</v>
      </c>
      <c r="D9813">
        <v>75.06</v>
      </c>
    </row>
    <row r="9814" spans="1:4" x14ac:dyDescent="0.25">
      <c r="C9814" t="e">
        <f>- RAY</f>
        <v>#NAME?</v>
      </c>
    </row>
    <row r="9815" spans="1:4" x14ac:dyDescent="0.25">
      <c r="A9815" s="1">
        <v>44412</v>
      </c>
      <c r="B9815" t="s">
        <v>1178</v>
      </c>
      <c r="C9815" t="s">
        <v>320</v>
      </c>
      <c r="D9815">
        <v>640.79999999999995</v>
      </c>
    </row>
    <row r="9816" spans="1:4" x14ac:dyDescent="0.25">
      <c r="C9816" t="s">
        <v>1022</v>
      </c>
    </row>
    <row r="9817" spans="1:4" x14ac:dyDescent="0.25">
      <c r="A9817" s="1">
        <v>44412</v>
      </c>
      <c r="B9817" t="s">
        <v>436</v>
      </c>
      <c r="C9817" t="s">
        <v>6762</v>
      </c>
      <c r="D9817">
        <v>827.29</v>
      </c>
    </row>
    <row r="9818" spans="1:4" x14ac:dyDescent="0.25">
      <c r="C9818" t="s">
        <v>6763</v>
      </c>
    </row>
    <row r="9819" spans="1:4" x14ac:dyDescent="0.25">
      <c r="A9819" s="1">
        <v>44412</v>
      </c>
      <c r="B9819" t="s">
        <v>1825</v>
      </c>
      <c r="C9819" t="s">
        <v>6764</v>
      </c>
      <c r="D9819">
        <v>979.37</v>
      </c>
    </row>
    <row r="9820" spans="1:4" x14ac:dyDescent="0.25">
      <c r="C9820" t="s">
        <v>6765</v>
      </c>
    </row>
    <row r="9821" spans="1:4" x14ac:dyDescent="0.25">
      <c r="C9821" t="s">
        <v>6766</v>
      </c>
    </row>
    <row r="9822" spans="1:4" x14ac:dyDescent="0.25">
      <c r="A9822" s="1">
        <v>44412</v>
      </c>
      <c r="B9822" t="s">
        <v>719</v>
      </c>
      <c r="C9822" t="s">
        <v>70</v>
      </c>
      <c r="D9822" s="2">
        <v>3360</v>
      </c>
    </row>
    <row r="9823" spans="1:4" x14ac:dyDescent="0.25">
      <c r="A9823" s="1">
        <v>44412</v>
      </c>
      <c r="B9823" t="s">
        <v>2776</v>
      </c>
      <c r="C9823" t="s">
        <v>6767</v>
      </c>
      <c r="D9823">
        <v>35</v>
      </c>
    </row>
    <row r="9824" spans="1:4" x14ac:dyDescent="0.25">
      <c r="A9824" s="1">
        <v>44412</v>
      </c>
      <c r="B9824" t="s">
        <v>4320</v>
      </c>
      <c r="C9824" t="s">
        <v>1245</v>
      </c>
      <c r="D9824" s="2">
        <v>1201.44</v>
      </c>
    </row>
    <row r="9825" spans="1:4" x14ac:dyDescent="0.25">
      <c r="A9825" s="1">
        <v>44412</v>
      </c>
      <c r="B9825" t="s">
        <v>447</v>
      </c>
      <c r="C9825" t="s">
        <v>6768</v>
      </c>
      <c r="D9825">
        <v>47.85</v>
      </c>
    </row>
    <row r="9826" spans="1:4" x14ac:dyDescent="0.25">
      <c r="C9826" t="s">
        <v>6769</v>
      </c>
    </row>
    <row r="9827" spans="1:4" x14ac:dyDescent="0.25">
      <c r="A9827" s="1">
        <v>44412</v>
      </c>
      <c r="B9827" t="s">
        <v>447</v>
      </c>
      <c r="C9827" t="s">
        <v>5248</v>
      </c>
      <c r="D9827">
        <v>150</v>
      </c>
    </row>
    <row r="9828" spans="1:4" x14ac:dyDescent="0.25">
      <c r="C9828" t="s">
        <v>6770</v>
      </c>
    </row>
    <row r="9829" spans="1:4" x14ac:dyDescent="0.25">
      <c r="C9829" t="s">
        <v>5250</v>
      </c>
    </row>
    <row r="9830" spans="1:4" x14ac:dyDescent="0.25">
      <c r="A9830" s="1">
        <v>44412</v>
      </c>
      <c r="B9830" t="s">
        <v>1986</v>
      </c>
      <c r="C9830" t="s">
        <v>320</v>
      </c>
      <c r="D9830">
        <v>415.16</v>
      </c>
    </row>
    <row r="9831" spans="1:4" x14ac:dyDescent="0.25">
      <c r="C9831" t="s">
        <v>3395</v>
      </c>
    </row>
    <row r="9832" spans="1:4" x14ac:dyDescent="0.25">
      <c r="A9832" s="1">
        <v>44412</v>
      </c>
      <c r="B9832" t="s">
        <v>1986</v>
      </c>
      <c r="C9832" t="s">
        <v>320</v>
      </c>
      <c r="D9832">
        <v>100.2</v>
      </c>
    </row>
    <row r="9833" spans="1:4" x14ac:dyDescent="0.25">
      <c r="C9833" t="e">
        <f>- NOBLES</f>
        <v>#NAME?</v>
      </c>
    </row>
    <row r="9834" spans="1:4" x14ac:dyDescent="0.25">
      <c r="A9834" s="1">
        <v>44412</v>
      </c>
      <c r="B9834" t="s">
        <v>1986</v>
      </c>
      <c r="C9834" t="s">
        <v>320</v>
      </c>
      <c r="D9834">
        <v>75.66</v>
      </c>
    </row>
    <row r="9835" spans="1:4" x14ac:dyDescent="0.25">
      <c r="C9835" t="e">
        <f>- GALINDO</f>
        <v>#NAME?</v>
      </c>
    </row>
    <row r="9836" spans="1:4" x14ac:dyDescent="0.25">
      <c r="A9836" s="1">
        <v>44412</v>
      </c>
      <c r="B9836" t="s">
        <v>1986</v>
      </c>
      <c r="C9836" t="s">
        <v>320</v>
      </c>
      <c r="D9836">
        <v>100.08</v>
      </c>
    </row>
    <row r="9837" spans="1:4" x14ac:dyDescent="0.25">
      <c r="C9837" t="e">
        <f>- DIERINGER</f>
        <v>#NAME?</v>
      </c>
    </row>
    <row r="9838" spans="1:4" x14ac:dyDescent="0.25">
      <c r="A9838" s="1">
        <v>44412</v>
      </c>
      <c r="B9838" t="s">
        <v>1986</v>
      </c>
      <c r="C9838" t="s">
        <v>320</v>
      </c>
      <c r="D9838">
        <v>510.78</v>
      </c>
    </row>
    <row r="9839" spans="1:4" x14ac:dyDescent="0.25">
      <c r="C9839" t="s">
        <v>6729</v>
      </c>
    </row>
    <row r="9840" spans="1:4" x14ac:dyDescent="0.25">
      <c r="A9840" s="1">
        <v>44412</v>
      </c>
      <c r="B9840" t="s">
        <v>1986</v>
      </c>
      <c r="C9840" t="s">
        <v>320</v>
      </c>
      <c r="D9840">
        <v>66.8</v>
      </c>
    </row>
    <row r="9841" spans="1:4" x14ac:dyDescent="0.25">
      <c r="C9841" t="e">
        <f>- GRAHAM</f>
        <v>#NAME?</v>
      </c>
    </row>
    <row r="9842" spans="1:4" x14ac:dyDescent="0.25">
      <c r="A9842" s="1">
        <v>44412</v>
      </c>
      <c r="B9842" t="s">
        <v>1986</v>
      </c>
      <c r="C9842" t="s">
        <v>320</v>
      </c>
      <c r="D9842">
        <v>160.47999999999999</v>
      </c>
    </row>
    <row r="9843" spans="1:4" x14ac:dyDescent="0.25">
      <c r="C9843" t="s">
        <v>6730</v>
      </c>
    </row>
    <row r="9844" spans="1:4" x14ac:dyDescent="0.25">
      <c r="A9844" s="1">
        <v>44412</v>
      </c>
      <c r="B9844" t="s">
        <v>1986</v>
      </c>
      <c r="C9844" t="s">
        <v>320</v>
      </c>
      <c r="D9844">
        <v>57.32</v>
      </c>
    </row>
    <row r="9845" spans="1:4" x14ac:dyDescent="0.25">
      <c r="C9845" t="e">
        <f>- KOERLIN</f>
        <v>#NAME?</v>
      </c>
    </row>
    <row r="9846" spans="1:4" x14ac:dyDescent="0.25">
      <c r="A9846" s="1">
        <v>44412</v>
      </c>
      <c r="B9846" t="s">
        <v>1986</v>
      </c>
      <c r="C9846" t="s">
        <v>320</v>
      </c>
      <c r="D9846">
        <v>89.8</v>
      </c>
    </row>
    <row r="9847" spans="1:4" x14ac:dyDescent="0.25">
      <c r="C9847" t="e">
        <f>- HOYNE</f>
        <v>#NAME?</v>
      </c>
    </row>
    <row r="9848" spans="1:4" x14ac:dyDescent="0.25">
      <c r="A9848" s="1">
        <v>44412</v>
      </c>
      <c r="B9848" t="s">
        <v>452</v>
      </c>
      <c r="C9848" t="s">
        <v>6771</v>
      </c>
      <c r="D9848">
        <v>319.38</v>
      </c>
    </row>
    <row r="9849" spans="1:4" x14ac:dyDescent="0.25">
      <c r="A9849" s="1">
        <v>44412</v>
      </c>
      <c r="B9849" t="s">
        <v>452</v>
      </c>
      <c r="C9849" t="s">
        <v>6772</v>
      </c>
      <c r="D9849">
        <v>86.99</v>
      </c>
    </row>
    <row r="9850" spans="1:4" x14ac:dyDescent="0.25">
      <c r="A9850" s="1">
        <v>44412</v>
      </c>
      <c r="B9850" t="s">
        <v>172</v>
      </c>
      <c r="C9850" t="s">
        <v>173</v>
      </c>
      <c r="D9850">
        <v>101.46</v>
      </c>
    </row>
    <row r="9851" spans="1:4" x14ac:dyDescent="0.25">
      <c r="A9851" s="1">
        <v>44412</v>
      </c>
      <c r="B9851" t="s">
        <v>2643</v>
      </c>
      <c r="C9851" t="s">
        <v>6773</v>
      </c>
      <c r="D9851">
        <v>850.73</v>
      </c>
    </row>
    <row r="9852" spans="1:4" x14ac:dyDescent="0.25">
      <c r="C9852" t="s">
        <v>6774</v>
      </c>
    </row>
    <row r="9853" spans="1:4" x14ac:dyDescent="0.25">
      <c r="A9853" s="1">
        <v>44412</v>
      </c>
      <c r="B9853" t="s">
        <v>5975</v>
      </c>
      <c r="C9853" t="s">
        <v>6775</v>
      </c>
      <c r="D9853" s="2">
        <v>3950.65</v>
      </c>
    </row>
    <row r="9854" spans="1:4" x14ac:dyDescent="0.25">
      <c r="A9854" s="1">
        <v>44412</v>
      </c>
      <c r="B9854" t="s">
        <v>6776</v>
      </c>
      <c r="C9854" t="s">
        <v>6777</v>
      </c>
      <c r="D9854" s="2">
        <v>1000</v>
      </c>
    </row>
    <row r="9855" spans="1:4" x14ac:dyDescent="0.25">
      <c r="C9855" t="s">
        <v>6778</v>
      </c>
    </row>
    <row r="9856" spans="1:4" x14ac:dyDescent="0.25">
      <c r="A9856" s="1">
        <v>44412</v>
      </c>
      <c r="B9856" t="s">
        <v>488</v>
      </c>
      <c r="C9856" t="s">
        <v>498</v>
      </c>
      <c r="D9856">
        <v>453.2</v>
      </c>
    </row>
    <row r="9857" spans="1:4" x14ac:dyDescent="0.25">
      <c r="C9857" t="s">
        <v>499</v>
      </c>
    </row>
    <row r="9858" spans="1:4" x14ac:dyDescent="0.25">
      <c r="C9858" t="s">
        <v>6718</v>
      </c>
    </row>
    <row r="9859" spans="1:4" x14ac:dyDescent="0.25">
      <c r="A9859" s="1">
        <v>44412</v>
      </c>
      <c r="B9859" t="s">
        <v>3629</v>
      </c>
      <c r="C9859" t="s">
        <v>6779</v>
      </c>
      <c r="D9859">
        <v>85.8</v>
      </c>
    </row>
    <row r="9860" spans="1:4" x14ac:dyDescent="0.25">
      <c r="A9860" s="1">
        <v>44412</v>
      </c>
      <c r="B9860" t="s">
        <v>113</v>
      </c>
      <c r="C9860" t="s">
        <v>6780</v>
      </c>
      <c r="D9860" s="2">
        <v>10693.62</v>
      </c>
    </row>
    <row r="9861" spans="1:4" x14ac:dyDescent="0.25">
      <c r="A9861" s="1">
        <v>44412</v>
      </c>
      <c r="B9861" t="s">
        <v>6781</v>
      </c>
      <c r="C9861" t="s">
        <v>6782</v>
      </c>
      <c r="D9861">
        <v>319.89999999999998</v>
      </c>
    </row>
    <row r="9862" spans="1:4" x14ac:dyDescent="0.25">
      <c r="C9862" t="s">
        <v>6783</v>
      </c>
    </row>
    <row r="9863" spans="1:4" x14ac:dyDescent="0.25">
      <c r="A9863" s="1">
        <v>44439</v>
      </c>
      <c r="B9863" t="s">
        <v>1444</v>
      </c>
      <c r="C9863" t="s">
        <v>325</v>
      </c>
      <c r="D9863">
        <v>-3.37</v>
      </c>
    </row>
    <row r="9864" spans="1:4" x14ac:dyDescent="0.25">
      <c r="A9864" s="1">
        <v>44439</v>
      </c>
      <c r="B9864" t="s">
        <v>1444</v>
      </c>
      <c r="C9864" t="s">
        <v>6784</v>
      </c>
      <c r="D9864">
        <v>33</v>
      </c>
    </row>
    <row r="9865" spans="1:4" x14ac:dyDescent="0.25">
      <c r="A9865" s="1">
        <v>44412</v>
      </c>
      <c r="B9865" t="s">
        <v>585</v>
      </c>
      <c r="C9865" t="s">
        <v>6785</v>
      </c>
      <c r="D9865">
        <v>15</v>
      </c>
    </row>
    <row r="9866" spans="1:4" x14ac:dyDescent="0.25">
      <c r="C9866" t="s">
        <v>6786</v>
      </c>
    </row>
    <row r="9867" spans="1:4" x14ac:dyDescent="0.25">
      <c r="A9867" s="1">
        <v>44412</v>
      </c>
      <c r="B9867" t="s">
        <v>585</v>
      </c>
      <c r="C9867" t="s">
        <v>6787</v>
      </c>
      <c r="D9867">
        <v>192</v>
      </c>
    </row>
    <row r="9868" spans="1:4" x14ac:dyDescent="0.25">
      <c r="A9868" s="1">
        <v>44412</v>
      </c>
      <c r="B9868" t="s">
        <v>6788</v>
      </c>
      <c r="C9868" t="s">
        <v>1901</v>
      </c>
      <c r="D9868">
        <v>555</v>
      </c>
    </row>
    <row r="9869" spans="1:4" x14ac:dyDescent="0.25">
      <c r="A9869" s="1">
        <v>44412</v>
      </c>
      <c r="B9869" t="s">
        <v>528</v>
      </c>
      <c r="C9869" t="s">
        <v>70</v>
      </c>
      <c r="D9869" s="2">
        <v>21850</v>
      </c>
    </row>
    <row r="9870" spans="1:4" x14ac:dyDescent="0.25">
      <c r="A9870" s="1">
        <v>44412</v>
      </c>
      <c r="B9870" t="s">
        <v>119</v>
      </c>
      <c r="C9870" t="s">
        <v>6789</v>
      </c>
      <c r="D9870">
        <v>60</v>
      </c>
    </row>
    <row r="9871" spans="1:4" x14ac:dyDescent="0.25">
      <c r="A9871" s="1">
        <v>44412</v>
      </c>
      <c r="B9871" t="s">
        <v>119</v>
      </c>
      <c r="C9871" t="s">
        <v>6790</v>
      </c>
      <c r="D9871">
        <v>62</v>
      </c>
    </row>
    <row r="9872" spans="1:4" x14ac:dyDescent="0.25">
      <c r="C9872" t="s">
        <v>6791</v>
      </c>
    </row>
    <row r="9873" spans="1:4" x14ac:dyDescent="0.25">
      <c r="C9873" t="s">
        <v>6792</v>
      </c>
    </row>
    <row r="9874" spans="1:4" x14ac:dyDescent="0.25">
      <c r="A9874" s="1">
        <v>44412</v>
      </c>
      <c r="B9874" t="s">
        <v>186</v>
      </c>
      <c r="C9874" t="s">
        <v>6793</v>
      </c>
      <c r="D9874" s="2">
        <v>2000</v>
      </c>
    </row>
    <row r="9875" spans="1:4" x14ac:dyDescent="0.25">
      <c r="C9875" t="s">
        <v>6794</v>
      </c>
    </row>
    <row r="9876" spans="1:4" x14ac:dyDescent="0.25">
      <c r="C9876" t="s">
        <v>6795</v>
      </c>
    </row>
    <row r="9877" spans="1:4" x14ac:dyDescent="0.25">
      <c r="C9877" t="s">
        <v>6796</v>
      </c>
    </row>
    <row r="9878" spans="1:4" x14ac:dyDescent="0.25">
      <c r="A9878" s="1">
        <v>44412</v>
      </c>
      <c r="B9878" t="s">
        <v>186</v>
      </c>
      <c r="C9878" t="s">
        <v>6793</v>
      </c>
      <c r="D9878" s="2">
        <v>1000</v>
      </c>
    </row>
    <row r="9879" spans="1:4" x14ac:dyDescent="0.25">
      <c r="C9879" t="s">
        <v>6794</v>
      </c>
    </row>
    <row r="9880" spans="1:4" x14ac:dyDescent="0.25">
      <c r="C9880" t="s">
        <v>6795</v>
      </c>
    </row>
    <row r="9881" spans="1:4" x14ac:dyDescent="0.25">
      <c r="C9881" t="s">
        <v>6796</v>
      </c>
    </row>
    <row r="9882" spans="1:4" x14ac:dyDescent="0.25">
      <c r="A9882" s="1">
        <v>44412</v>
      </c>
      <c r="B9882" t="s">
        <v>6797</v>
      </c>
      <c r="C9882" t="s">
        <v>6798</v>
      </c>
      <c r="D9882">
        <v>100</v>
      </c>
    </row>
    <row r="9883" spans="1:4" x14ac:dyDescent="0.25">
      <c r="C9883" t="s">
        <v>6799</v>
      </c>
    </row>
    <row r="9884" spans="1:4" x14ac:dyDescent="0.25">
      <c r="A9884" s="1">
        <v>44412</v>
      </c>
      <c r="B9884" t="s">
        <v>1410</v>
      </c>
      <c r="C9884" t="s">
        <v>6800</v>
      </c>
      <c r="D9884">
        <v>190</v>
      </c>
    </row>
    <row r="9885" spans="1:4" x14ac:dyDescent="0.25">
      <c r="A9885" s="1">
        <v>44412</v>
      </c>
      <c r="B9885" t="s">
        <v>190</v>
      </c>
      <c r="C9885" t="s">
        <v>6801</v>
      </c>
      <c r="D9885" s="2">
        <v>3400</v>
      </c>
    </row>
    <row r="9886" spans="1:4" x14ac:dyDescent="0.25">
      <c r="C9886">
        <v>2021</v>
      </c>
    </row>
    <row r="9887" spans="1:4" x14ac:dyDescent="0.25">
      <c r="A9887" s="1">
        <v>44412</v>
      </c>
      <c r="B9887" t="s">
        <v>740</v>
      </c>
      <c r="C9887" t="s">
        <v>741</v>
      </c>
      <c r="D9887" s="2">
        <v>1885</v>
      </c>
    </row>
    <row r="9888" spans="1:4" x14ac:dyDescent="0.25">
      <c r="A9888" s="1">
        <v>44412</v>
      </c>
      <c r="B9888" t="s">
        <v>740</v>
      </c>
      <c r="C9888" t="s">
        <v>741</v>
      </c>
      <c r="D9888">
        <v>330</v>
      </c>
    </row>
    <row r="9889" spans="1:4" x14ac:dyDescent="0.25">
      <c r="A9889" s="1">
        <v>44412</v>
      </c>
      <c r="B9889" t="s">
        <v>740</v>
      </c>
      <c r="C9889" t="s">
        <v>741</v>
      </c>
      <c r="D9889" s="2">
        <v>1500</v>
      </c>
    </row>
    <row r="9890" spans="1:4" x14ac:dyDescent="0.25">
      <c r="A9890" s="1">
        <v>44412</v>
      </c>
      <c r="B9890" t="s">
        <v>740</v>
      </c>
      <c r="C9890" t="s">
        <v>6802</v>
      </c>
      <c r="D9890" s="2">
        <v>1100</v>
      </c>
    </row>
    <row r="9891" spans="1:4" x14ac:dyDescent="0.25">
      <c r="A9891" s="1">
        <v>44412</v>
      </c>
      <c r="B9891" t="s">
        <v>6803</v>
      </c>
      <c r="C9891" t="s">
        <v>1115</v>
      </c>
      <c r="D9891">
        <v>950</v>
      </c>
    </row>
    <row r="9892" spans="1:4" x14ac:dyDescent="0.25">
      <c r="A9892" s="1">
        <v>44412</v>
      </c>
      <c r="B9892" t="s">
        <v>124</v>
      </c>
      <c r="C9892" t="s">
        <v>6804</v>
      </c>
      <c r="D9892">
        <v>-162</v>
      </c>
    </row>
    <row r="9893" spans="1:4" x14ac:dyDescent="0.25">
      <c r="A9893" s="1">
        <v>44412</v>
      </c>
      <c r="B9893" t="s">
        <v>124</v>
      </c>
      <c r="C9893" t="s">
        <v>6804</v>
      </c>
      <c r="D9893">
        <v>702.54</v>
      </c>
    </row>
    <row r="9894" spans="1:4" x14ac:dyDescent="0.25">
      <c r="A9894" s="1">
        <v>44412</v>
      </c>
      <c r="B9894" t="s">
        <v>124</v>
      </c>
      <c r="C9894" t="s">
        <v>6805</v>
      </c>
      <c r="D9894">
        <v>25.72</v>
      </c>
    </row>
    <row r="9895" spans="1:4" x14ac:dyDescent="0.25">
      <c r="A9895" s="1">
        <v>44412</v>
      </c>
      <c r="B9895" t="s">
        <v>13</v>
      </c>
      <c r="C9895" t="s">
        <v>6806</v>
      </c>
      <c r="D9895">
        <v>341.1</v>
      </c>
    </row>
    <row r="9896" spans="1:4" x14ac:dyDescent="0.25">
      <c r="A9896" s="1">
        <v>44412</v>
      </c>
      <c r="B9896" t="s">
        <v>13</v>
      </c>
      <c r="C9896" t="s">
        <v>6255</v>
      </c>
      <c r="D9896">
        <v>590.84</v>
      </c>
    </row>
    <row r="9897" spans="1:4" x14ac:dyDescent="0.25">
      <c r="A9897" s="1">
        <v>44412</v>
      </c>
      <c r="B9897" t="s">
        <v>13</v>
      </c>
      <c r="C9897" t="s">
        <v>6255</v>
      </c>
      <c r="D9897">
        <v>-590.84</v>
      </c>
    </row>
    <row r="9898" spans="1:4" x14ac:dyDescent="0.25">
      <c r="A9898" s="1">
        <v>44413</v>
      </c>
      <c r="B9898" t="s">
        <v>6807</v>
      </c>
      <c r="C9898" t="s">
        <v>6808</v>
      </c>
      <c r="D9898" s="2">
        <v>31951.75</v>
      </c>
    </row>
    <row r="9899" spans="1:4" x14ac:dyDescent="0.25">
      <c r="C9899" t="s">
        <v>4165</v>
      </c>
    </row>
    <row r="9900" spans="1:4" x14ac:dyDescent="0.25">
      <c r="A9900" s="1">
        <v>44411</v>
      </c>
      <c r="B9900" t="s">
        <v>6809</v>
      </c>
      <c r="C9900" t="s">
        <v>6784</v>
      </c>
      <c r="D9900">
        <v>33</v>
      </c>
    </row>
    <row r="9901" spans="1:4" x14ac:dyDescent="0.25">
      <c r="A9901" s="1">
        <v>44411</v>
      </c>
      <c r="B9901" t="s">
        <v>1444</v>
      </c>
      <c r="C9901" t="s">
        <v>6810</v>
      </c>
      <c r="D9901">
        <v>212.25</v>
      </c>
    </row>
    <row r="9902" spans="1:4" x14ac:dyDescent="0.25">
      <c r="C9902" t="s">
        <v>6811</v>
      </c>
    </row>
    <row r="9903" spans="1:4" x14ac:dyDescent="0.25">
      <c r="C9903" t="s">
        <v>6812</v>
      </c>
    </row>
    <row r="9904" spans="1:4" x14ac:dyDescent="0.25">
      <c r="C9904" t="s">
        <v>6813</v>
      </c>
    </row>
    <row r="9905" spans="1:4" x14ac:dyDescent="0.25">
      <c r="A9905" s="1">
        <v>44411</v>
      </c>
      <c r="B9905" t="s">
        <v>1444</v>
      </c>
      <c r="C9905" t="s">
        <v>6814</v>
      </c>
      <c r="D9905">
        <v>127.76</v>
      </c>
    </row>
    <row r="9906" spans="1:4" x14ac:dyDescent="0.25">
      <c r="C9906" t="s">
        <v>6815</v>
      </c>
    </row>
    <row r="9907" spans="1:4" x14ac:dyDescent="0.25">
      <c r="C9907" t="s">
        <v>6816</v>
      </c>
    </row>
    <row r="9908" spans="1:4" x14ac:dyDescent="0.25">
      <c r="A9908" s="1">
        <v>44411</v>
      </c>
      <c r="B9908" t="s">
        <v>1444</v>
      </c>
      <c r="C9908" t="s">
        <v>6814</v>
      </c>
      <c r="D9908">
        <v>79.98</v>
      </c>
    </row>
    <row r="9909" spans="1:4" x14ac:dyDescent="0.25">
      <c r="C9909" t="s">
        <v>517</v>
      </c>
    </row>
    <row r="9910" spans="1:4" x14ac:dyDescent="0.25">
      <c r="C9910" t="s">
        <v>6817</v>
      </c>
    </row>
    <row r="9911" spans="1:4" x14ac:dyDescent="0.25">
      <c r="A9911" s="1">
        <v>44411</v>
      </c>
      <c r="B9911" t="s">
        <v>1444</v>
      </c>
      <c r="C9911" t="s">
        <v>6505</v>
      </c>
      <c r="D9911" s="2">
        <v>1153.43</v>
      </c>
    </row>
    <row r="9912" spans="1:4" x14ac:dyDescent="0.25">
      <c r="C9912" t="s">
        <v>107</v>
      </c>
    </row>
    <row r="9913" spans="1:4" x14ac:dyDescent="0.25">
      <c r="A9913" s="1">
        <v>44411</v>
      </c>
      <c r="B9913" t="s">
        <v>1444</v>
      </c>
      <c r="C9913" t="s">
        <v>6505</v>
      </c>
      <c r="D9913">
        <v>299.75</v>
      </c>
    </row>
    <row r="9914" spans="1:4" x14ac:dyDescent="0.25">
      <c r="C9914" t="s">
        <v>107</v>
      </c>
    </row>
    <row r="9915" spans="1:4" x14ac:dyDescent="0.25">
      <c r="A9915" s="1">
        <v>44411</v>
      </c>
      <c r="B9915" t="s">
        <v>1444</v>
      </c>
      <c r="C9915" t="s">
        <v>325</v>
      </c>
      <c r="D9915" s="2">
        <v>1374.32</v>
      </c>
    </row>
    <row r="9916" spans="1:4" x14ac:dyDescent="0.25">
      <c r="A9916" s="1">
        <v>44411</v>
      </c>
      <c r="B9916" t="s">
        <v>1444</v>
      </c>
      <c r="C9916" t="s">
        <v>325</v>
      </c>
      <c r="D9916">
        <v>37.950000000000003</v>
      </c>
    </row>
    <row r="9917" spans="1:4" x14ac:dyDescent="0.25">
      <c r="A9917" s="1">
        <v>44411</v>
      </c>
      <c r="B9917" t="s">
        <v>1444</v>
      </c>
      <c r="C9917" t="s">
        <v>325</v>
      </c>
      <c r="D9917">
        <v>763.06</v>
      </c>
    </row>
    <row r="9918" spans="1:4" x14ac:dyDescent="0.25">
      <c r="A9918" s="1">
        <v>44412</v>
      </c>
      <c r="B9918" t="s">
        <v>1444</v>
      </c>
      <c r="C9918" t="s">
        <v>325</v>
      </c>
      <c r="D9918">
        <v>55.29</v>
      </c>
    </row>
    <row r="9919" spans="1:4" x14ac:dyDescent="0.25">
      <c r="A9919" s="1">
        <v>44411</v>
      </c>
      <c r="B9919" t="s">
        <v>1444</v>
      </c>
      <c r="C9919" t="s">
        <v>325</v>
      </c>
      <c r="D9919">
        <v>944.67</v>
      </c>
    </row>
    <row r="9920" spans="1:4" x14ac:dyDescent="0.25">
      <c r="A9920" s="1">
        <v>44411</v>
      </c>
      <c r="B9920" t="s">
        <v>1444</v>
      </c>
      <c r="C9920" t="s">
        <v>6818</v>
      </c>
      <c r="D9920">
        <v>432.38</v>
      </c>
    </row>
    <row r="9921" spans="1:4" x14ac:dyDescent="0.25">
      <c r="A9921" s="1">
        <v>44411</v>
      </c>
      <c r="B9921" t="s">
        <v>1444</v>
      </c>
      <c r="C9921" t="s">
        <v>325</v>
      </c>
      <c r="D9921">
        <v>32.82</v>
      </c>
    </row>
    <row r="9922" spans="1:4" x14ac:dyDescent="0.25">
      <c r="A9922" s="1">
        <v>44411</v>
      </c>
      <c r="B9922" t="s">
        <v>1444</v>
      </c>
      <c r="C9922" t="s">
        <v>322</v>
      </c>
      <c r="D9922">
        <v>151.6</v>
      </c>
    </row>
    <row r="9923" spans="1:4" x14ac:dyDescent="0.25">
      <c r="A9923" s="1">
        <v>44411</v>
      </c>
      <c r="B9923" t="s">
        <v>1444</v>
      </c>
      <c r="C9923" t="s">
        <v>325</v>
      </c>
      <c r="D9923">
        <v>216.02</v>
      </c>
    </row>
    <row r="9924" spans="1:4" x14ac:dyDescent="0.25">
      <c r="A9924" s="1">
        <v>44411</v>
      </c>
      <c r="B9924" t="s">
        <v>1444</v>
      </c>
      <c r="C9924" t="s">
        <v>325</v>
      </c>
      <c r="D9924">
        <v>899.87</v>
      </c>
    </row>
    <row r="9925" spans="1:4" x14ac:dyDescent="0.25">
      <c r="A9925" s="1">
        <v>44411</v>
      </c>
      <c r="B9925" t="s">
        <v>1444</v>
      </c>
      <c r="C9925" t="s">
        <v>47</v>
      </c>
      <c r="D9925" s="2">
        <v>2762.06</v>
      </c>
    </row>
    <row r="9926" spans="1:4" x14ac:dyDescent="0.25">
      <c r="A9926" s="1">
        <v>44411</v>
      </c>
      <c r="B9926" t="s">
        <v>1444</v>
      </c>
      <c r="C9926" t="s">
        <v>3882</v>
      </c>
      <c r="D9926">
        <v>203.43</v>
      </c>
    </row>
    <row r="9927" spans="1:4" x14ac:dyDescent="0.25">
      <c r="A9927" s="1">
        <v>44411</v>
      </c>
      <c r="B9927" t="s">
        <v>1444</v>
      </c>
      <c r="C9927" t="s">
        <v>325</v>
      </c>
      <c r="D9927">
        <v>103.63</v>
      </c>
    </row>
    <row r="9928" spans="1:4" x14ac:dyDescent="0.25">
      <c r="A9928" s="1">
        <v>44411</v>
      </c>
      <c r="B9928" t="s">
        <v>1444</v>
      </c>
      <c r="C9928" t="s">
        <v>6819</v>
      </c>
      <c r="D9928">
        <v>529.65</v>
      </c>
    </row>
    <row r="9929" spans="1:4" x14ac:dyDescent="0.25">
      <c r="A9929" s="1">
        <v>44411</v>
      </c>
      <c r="B9929" t="s">
        <v>1444</v>
      </c>
      <c r="C9929" t="s">
        <v>47</v>
      </c>
      <c r="D9929">
        <v>208.09</v>
      </c>
    </row>
    <row r="9930" spans="1:4" x14ac:dyDescent="0.25">
      <c r="A9930" s="1">
        <v>44411</v>
      </c>
      <c r="B9930" t="s">
        <v>1444</v>
      </c>
      <c r="C9930" t="s">
        <v>6820</v>
      </c>
      <c r="D9930">
        <v>240</v>
      </c>
    </row>
    <row r="9931" spans="1:4" x14ac:dyDescent="0.25">
      <c r="C9931" t="s">
        <v>6821</v>
      </c>
    </row>
    <row r="9932" spans="1:4" x14ac:dyDescent="0.25">
      <c r="C9932" t="s">
        <v>6822</v>
      </c>
    </row>
    <row r="9933" spans="1:4" x14ac:dyDescent="0.25">
      <c r="A9933" s="1">
        <v>44411</v>
      </c>
      <c r="B9933" t="s">
        <v>1444</v>
      </c>
      <c r="C9933" t="s">
        <v>6823</v>
      </c>
      <c r="D9933">
        <v>210</v>
      </c>
    </row>
    <row r="9934" spans="1:4" x14ac:dyDescent="0.25">
      <c r="C9934" t="s">
        <v>6824</v>
      </c>
    </row>
    <row r="9935" spans="1:4" x14ac:dyDescent="0.25">
      <c r="C9935" t="s">
        <v>6825</v>
      </c>
    </row>
    <row r="9936" spans="1:4" x14ac:dyDescent="0.25">
      <c r="C9936" t="s">
        <v>6826</v>
      </c>
    </row>
    <row r="9937" spans="1:4" x14ac:dyDescent="0.25">
      <c r="A9937" s="1">
        <v>44411</v>
      </c>
      <c r="B9937" t="s">
        <v>1444</v>
      </c>
      <c r="C9937" t="s">
        <v>47</v>
      </c>
      <c r="D9937">
        <v>48.98</v>
      </c>
    </row>
    <row r="9938" spans="1:4" x14ac:dyDescent="0.25">
      <c r="A9938" s="1">
        <v>44411</v>
      </c>
      <c r="B9938" t="s">
        <v>1444</v>
      </c>
      <c r="C9938" t="s">
        <v>741</v>
      </c>
      <c r="D9938">
        <v>204.39</v>
      </c>
    </row>
    <row r="9939" spans="1:4" x14ac:dyDescent="0.25">
      <c r="A9939" s="1">
        <v>44411</v>
      </c>
      <c r="B9939" t="s">
        <v>1444</v>
      </c>
      <c r="C9939" t="s">
        <v>741</v>
      </c>
      <c r="D9939">
        <v>706.91</v>
      </c>
    </row>
    <row r="9940" spans="1:4" x14ac:dyDescent="0.25">
      <c r="A9940" s="1">
        <v>44411</v>
      </c>
      <c r="B9940" t="s">
        <v>1444</v>
      </c>
      <c r="C9940" t="s">
        <v>741</v>
      </c>
      <c r="D9940" s="2">
        <v>3523.35</v>
      </c>
    </row>
    <row r="9941" spans="1:4" x14ac:dyDescent="0.25">
      <c r="A9941" s="1">
        <v>44411</v>
      </c>
      <c r="B9941" t="s">
        <v>1444</v>
      </c>
      <c r="C9941" t="s">
        <v>325</v>
      </c>
      <c r="D9941">
        <v>-55.29</v>
      </c>
    </row>
    <row r="9942" spans="1:4" x14ac:dyDescent="0.25">
      <c r="A9942" s="1">
        <v>44411</v>
      </c>
      <c r="B9942" t="s">
        <v>1444</v>
      </c>
      <c r="C9942" t="s">
        <v>47</v>
      </c>
      <c r="D9942">
        <v>462.17</v>
      </c>
    </row>
    <row r="9943" spans="1:4" x14ac:dyDescent="0.25">
      <c r="A9943" s="1">
        <v>44411</v>
      </c>
      <c r="B9943" t="s">
        <v>1444</v>
      </c>
      <c r="C9943" t="s">
        <v>47</v>
      </c>
      <c r="D9943">
        <v>805.46</v>
      </c>
    </row>
    <row r="9944" spans="1:4" x14ac:dyDescent="0.25">
      <c r="A9944" s="1">
        <v>44411</v>
      </c>
      <c r="B9944" t="s">
        <v>1444</v>
      </c>
      <c r="C9944" t="s">
        <v>47</v>
      </c>
      <c r="D9944">
        <v>44.21</v>
      </c>
    </row>
    <row r="9945" spans="1:4" x14ac:dyDescent="0.25">
      <c r="A9945" s="1">
        <v>44411</v>
      </c>
      <c r="B9945" t="s">
        <v>1444</v>
      </c>
      <c r="C9945" t="s">
        <v>322</v>
      </c>
      <c r="D9945">
        <v>88.9</v>
      </c>
    </row>
    <row r="9946" spans="1:4" x14ac:dyDescent="0.25">
      <c r="A9946" s="1">
        <v>44411</v>
      </c>
      <c r="B9946" t="s">
        <v>1444</v>
      </c>
      <c r="C9946" t="s">
        <v>6827</v>
      </c>
      <c r="D9946">
        <v>128</v>
      </c>
    </row>
    <row r="9947" spans="1:4" x14ac:dyDescent="0.25">
      <c r="A9947" s="1">
        <v>44411</v>
      </c>
      <c r="B9947" t="s">
        <v>1444</v>
      </c>
      <c r="C9947" t="s">
        <v>6828</v>
      </c>
      <c r="D9947">
        <v>120</v>
      </c>
    </row>
    <row r="9948" spans="1:4" x14ac:dyDescent="0.25">
      <c r="A9948" s="1">
        <v>44411</v>
      </c>
      <c r="B9948" t="s">
        <v>1444</v>
      </c>
      <c r="C9948" t="s">
        <v>6829</v>
      </c>
      <c r="D9948">
        <v>19.77</v>
      </c>
    </row>
    <row r="9949" spans="1:4" x14ac:dyDescent="0.25">
      <c r="C9949" t="s">
        <v>6830</v>
      </c>
    </row>
    <row r="9950" spans="1:4" x14ac:dyDescent="0.25">
      <c r="C9950" t="s">
        <v>6831</v>
      </c>
    </row>
    <row r="9951" spans="1:4" x14ac:dyDescent="0.25">
      <c r="C9951" t="s">
        <v>6832</v>
      </c>
    </row>
    <row r="9952" spans="1:4" x14ac:dyDescent="0.25">
      <c r="C9952" t="s">
        <v>6833</v>
      </c>
    </row>
    <row r="9953" spans="1:4" x14ac:dyDescent="0.25">
      <c r="A9953" s="1">
        <v>44411</v>
      </c>
      <c r="B9953" t="s">
        <v>1444</v>
      </c>
      <c r="C9953" t="s">
        <v>47</v>
      </c>
      <c r="D9953" s="2">
        <v>1001.4</v>
      </c>
    </row>
    <row r="9954" spans="1:4" x14ac:dyDescent="0.25">
      <c r="A9954" s="1">
        <v>44411</v>
      </c>
      <c r="B9954" t="s">
        <v>1444</v>
      </c>
      <c r="C9954" t="s">
        <v>6834</v>
      </c>
      <c r="D9954">
        <v>211</v>
      </c>
    </row>
    <row r="9955" spans="1:4" x14ac:dyDescent="0.25">
      <c r="A9955" s="1">
        <v>44411</v>
      </c>
      <c r="B9955" t="s">
        <v>1444</v>
      </c>
      <c r="C9955" t="s">
        <v>6835</v>
      </c>
      <c r="D9955">
        <v>334.38</v>
      </c>
    </row>
    <row r="9956" spans="1:4" x14ac:dyDescent="0.25">
      <c r="A9956" s="1">
        <v>44411</v>
      </c>
      <c r="B9956" t="s">
        <v>1444</v>
      </c>
      <c r="C9956" t="s">
        <v>325</v>
      </c>
      <c r="D9956">
        <v>265.06</v>
      </c>
    </row>
    <row r="9957" spans="1:4" x14ac:dyDescent="0.25">
      <c r="A9957" s="1">
        <v>44411</v>
      </c>
      <c r="B9957" t="s">
        <v>1444</v>
      </c>
      <c r="C9957" t="s">
        <v>6836</v>
      </c>
      <c r="D9957">
        <v>298.5</v>
      </c>
    </row>
    <row r="9958" spans="1:4" x14ac:dyDescent="0.25">
      <c r="C9958" t="s">
        <v>6837</v>
      </c>
    </row>
    <row r="9959" spans="1:4" x14ac:dyDescent="0.25">
      <c r="C9959" t="s">
        <v>6838</v>
      </c>
    </row>
    <row r="9960" spans="1:4" x14ac:dyDescent="0.25">
      <c r="C9960" t="s">
        <v>6839</v>
      </c>
    </row>
    <row r="9961" spans="1:4" x14ac:dyDescent="0.25">
      <c r="C9961" t="s">
        <v>6840</v>
      </c>
    </row>
    <row r="9962" spans="1:4" x14ac:dyDescent="0.25">
      <c r="A9962" s="1">
        <v>44411</v>
      </c>
      <c r="B9962" t="s">
        <v>1444</v>
      </c>
      <c r="C9962" t="s">
        <v>6841</v>
      </c>
      <c r="D9962" s="2">
        <v>2457.41</v>
      </c>
    </row>
    <row r="9963" spans="1:4" x14ac:dyDescent="0.25">
      <c r="C9963" t="s">
        <v>6842</v>
      </c>
    </row>
    <row r="9964" spans="1:4" x14ac:dyDescent="0.25">
      <c r="C9964" t="s">
        <v>6843</v>
      </c>
    </row>
    <row r="9965" spans="1:4" x14ac:dyDescent="0.25">
      <c r="A9965" s="1">
        <v>44411</v>
      </c>
      <c r="B9965" t="s">
        <v>1444</v>
      </c>
      <c r="C9965" t="s">
        <v>6844</v>
      </c>
      <c r="D9965">
        <v>152</v>
      </c>
    </row>
    <row r="9966" spans="1:4" x14ac:dyDescent="0.25">
      <c r="A9966" s="1">
        <v>44411</v>
      </c>
      <c r="B9966" t="s">
        <v>1444</v>
      </c>
      <c r="C9966" t="s">
        <v>6845</v>
      </c>
      <c r="D9966">
        <v>79</v>
      </c>
    </row>
    <row r="9967" spans="1:4" x14ac:dyDescent="0.25">
      <c r="C9967" t="s">
        <v>6846</v>
      </c>
    </row>
    <row r="9968" spans="1:4" x14ac:dyDescent="0.25">
      <c r="C9968">
        <v>2021</v>
      </c>
    </row>
    <row r="9969" spans="1:4" x14ac:dyDescent="0.25">
      <c r="A9969" s="1">
        <v>44411</v>
      </c>
      <c r="B9969" t="s">
        <v>1444</v>
      </c>
      <c r="C9969" t="s">
        <v>6847</v>
      </c>
      <c r="D9969">
        <v>115.78</v>
      </c>
    </row>
    <row r="9970" spans="1:4" x14ac:dyDescent="0.25">
      <c r="A9970" s="1">
        <v>44411</v>
      </c>
      <c r="B9970" t="s">
        <v>1444</v>
      </c>
      <c r="C9970" t="s">
        <v>6848</v>
      </c>
      <c r="D9970">
        <v>250</v>
      </c>
    </row>
    <row r="9971" spans="1:4" x14ac:dyDescent="0.25">
      <c r="C9971" t="s">
        <v>6849</v>
      </c>
    </row>
    <row r="9972" spans="1:4" x14ac:dyDescent="0.25">
      <c r="A9972" s="1">
        <v>44411</v>
      </c>
      <c r="B9972" t="s">
        <v>1444</v>
      </c>
      <c r="C9972" t="s">
        <v>6850</v>
      </c>
      <c r="D9972">
        <v>53.1</v>
      </c>
    </row>
    <row r="9973" spans="1:4" x14ac:dyDescent="0.25">
      <c r="A9973" s="1">
        <v>44411</v>
      </c>
      <c r="B9973" t="s">
        <v>1444</v>
      </c>
      <c r="C9973" t="s">
        <v>6850</v>
      </c>
      <c r="D9973">
        <v>263.10000000000002</v>
      </c>
    </row>
    <row r="9974" spans="1:4" x14ac:dyDescent="0.25">
      <c r="A9974" s="1">
        <v>44411</v>
      </c>
      <c r="B9974" t="s">
        <v>1444</v>
      </c>
      <c r="C9974" t="s">
        <v>66</v>
      </c>
      <c r="D9974" s="2">
        <v>12238.39</v>
      </c>
    </row>
    <row r="9975" spans="1:4" x14ac:dyDescent="0.25">
      <c r="A9975" s="1">
        <v>44411</v>
      </c>
      <c r="B9975" t="s">
        <v>1444</v>
      </c>
      <c r="C9975" t="s">
        <v>6851</v>
      </c>
      <c r="D9975">
        <v>900</v>
      </c>
    </row>
    <row r="9976" spans="1:4" x14ac:dyDescent="0.25">
      <c r="C9976" t="s">
        <v>6852</v>
      </c>
    </row>
    <row r="9977" spans="1:4" x14ac:dyDescent="0.25">
      <c r="C9977" t="s">
        <v>6853</v>
      </c>
    </row>
    <row r="9978" spans="1:4" x14ac:dyDescent="0.25">
      <c r="C9978" t="s">
        <v>6854</v>
      </c>
    </row>
    <row r="9979" spans="1:4" x14ac:dyDescent="0.25">
      <c r="C9979" t="s">
        <v>6855</v>
      </c>
    </row>
    <row r="9980" spans="1:4" x14ac:dyDescent="0.25">
      <c r="A9980" s="1">
        <v>44411</v>
      </c>
      <c r="B9980" t="s">
        <v>1444</v>
      </c>
      <c r="C9980" t="s">
        <v>6856</v>
      </c>
      <c r="D9980">
        <v>275</v>
      </c>
    </row>
    <row r="9981" spans="1:4" x14ac:dyDescent="0.25">
      <c r="C9981" t="s">
        <v>6857</v>
      </c>
    </row>
    <row r="9982" spans="1:4" x14ac:dyDescent="0.25">
      <c r="A9982" s="1">
        <v>44411</v>
      </c>
      <c r="B9982" t="s">
        <v>1444</v>
      </c>
      <c r="C9982" t="s">
        <v>6858</v>
      </c>
      <c r="D9982">
        <v>100</v>
      </c>
    </row>
    <row r="9983" spans="1:4" x14ac:dyDescent="0.25">
      <c r="A9983" s="1">
        <v>44411</v>
      </c>
      <c r="B9983" t="s">
        <v>1444</v>
      </c>
      <c r="C9983" t="s">
        <v>47</v>
      </c>
      <c r="D9983">
        <v>196.51</v>
      </c>
    </row>
    <row r="9984" spans="1:4" x14ac:dyDescent="0.25">
      <c r="A9984" s="1">
        <v>44411</v>
      </c>
      <c r="B9984" t="s">
        <v>1444</v>
      </c>
      <c r="C9984" t="s">
        <v>320</v>
      </c>
      <c r="D9984">
        <v>55.28</v>
      </c>
    </row>
    <row r="9985" spans="1:4" x14ac:dyDescent="0.25">
      <c r="C9985" t="s">
        <v>6469</v>
      </c>
    </row>
    <row r="9986" spans="1:4" x14ac:dyDescent="0.25">
      <c r="A9986" s="1">
        <v>44411</v>
      </c>
      <c r="B9986" t="s">
        <v>1444</v>
      </c>
      <c r="C9986" t="s">
        <v>320</v>
      </c>
      <c r="D9986">
        <v>72.72</v>
      </c>
    </row>
    <row r="9987" spans="1:4" x14ac:dyDescent="0.25">
      <c r="C9987" t="e">
        <f>- LOFTIN</f>
        <v>#NAME?</v>
      </c>
    </row>
    <row r="9988" spans="1:4" x14ac:dyDescent="0.25">
      <c r="A9988" s="1">
        <v>44412</v>
      </c>
      <c r="B9988" t="s">
        <v>161</v>
      </c>
      <c r="C9988" t="s">
        <v>325</v>
      </c>
      <c r="D9988">
        <v>-3.37</v>
      </c>
    </row>
    <row r="9989" spans="1:4" x14ac:dyDescent="0.25">
      <c r="A9989" s="1">
        <v>44412</v>
      </c>
      <c r="B9989" t="s">
        <v>722</v>
      </c>
      <c r="C9989" t="s">
        <v>70</v>
      </c>
      <c r="D9989">
        <v>114.45</v>
      </c>
    </row>
    <row r="9990" spans="1:4" x14ac:dyDescent="0.25">
      <c r="A9990" s="1">
        <v>44412</v>
      </c>
      <c r="B9990" t="s">
        <v>722</v>
      </c>
      <c r="C9990" t="s">
        <v>6859</v>
      </c>
      <c r="D9990">
        <v>72.650000000000006</v>
      </c>
    </row>
    <row r="9991" spans="1:4" x14ac:dyDescent="0.25">
      <c r="C9991" t="s">
        <v>6860</v>
      </c>
    </row>
    <row r="9992" spans="1:4" x14ac:dyDescent="0.25">
      <c r="A9992" s="1">
        <v>44414</v>
      </c>
      <c r="B9992" t="s">
        <v>6861</v>
      </c>
      <c r="C9992" t="s">
        <v>6862</v>
      </c>
      <c r="D9992" s="2">
        <v>1753.82</v>
      </c>
    </row>
    <row r="9993" spans="1:4" x14ac:dyDescent="0.25">
      <c r="A9993" s="1">
        <v>44414</v>
      </c>
      <c r="B9993" t="s">
        <v>21</v>
      </c>
      <c r="C9993" t="s">
        <v>22</v>
      </c>
      <c r="D9993" s="2">
        <v>1451.9</v>
      </c>
    </row>
    <row r="9994" spans="1:4" x14ac:dyDescent="0.25">
      <c r="A9994" s="1">
        <v>44414</v>
      </c>
      <c r="B9994" t="s">
        <v>6182</v>
      </c>
      <c r="C9994" t="s">
        <v>6674</v>
      </c>
      <c r="D9994">
        <v>77</v>
      </c>
    </row>
    <row r="9995" spans="1:4" x14ac:dyDescent="0.25">
      <c r="A9995" s="1">
        <v>44414</v>
      </c>
      <c r="B9995" t="s">
        <v>223</v>
      </c>
      <c r="C9995" t="s">
        <v>219</v>
      </c>
      <c r="D9995">
        <v>100</v>
      </c>
    </row>
    <row r="9996" spans="1:4" x14ac:dyDescent="0.25">
      <c r="A9996" s="1">
        <v>44414</v>
      </c>
      <c r="B9996" t="s">
        <v>223</v>
      </c>
      <c r="C9996" t="s">
        <v>219</v>
      </c>
      <c r="D9996">
        <v>100</v>
      </c>
    </row>
    <row r="9997" spans="1:4" x14ac:dyDescent="0.25">
      <c r="A9997" s="1">
        <v>44414</v>
      </c>
      <c r="B9997" t="s">
        <v>6863</v>
      </c>
      <c r="C9997" t="s">
        <v>6864</v>
      </c>
      <c r="D9997">
        <v>35</v>
      </c>
    </row>
    <row r="9998" spans="1:4" x14ac:dyDescent="0.25">
      <c r="A9998" s="1">
        <v>44414</v>
      </c>
      <c r="B9998" t="s">
        <v>805</v>
      </c>
      <c r="C9998" t="s">
        <v>1279</v>
      </c>
      <c r="D9998">
        <v>503.64</v>
      </c>
    </row>
    <row r="9999" spans="1:4" x14ac:dyDescent="0.25">
      <c r="A9999" s="1">
        <v>44414</v>
      </c>
      <c r="B9999" t="s">
        <v>547</v>
      </c>
      <c r="C9999" t="s">
        <v>6865</v>
      </c>
      <c r="D9999">
        <v>177.25</v>
      </c>
    </row>
    <row r="10000" spans="1:4" x14ac:dyDescent="0.25">
      <c r="C10000" t="s">
        <v>6866</v>
      </c>
    </row>
    <row r="10001" spans="1:4" x14ac:dyDescent="0.25">
      <c r="A10001" s="1">
        <v>44414</v>
      </c>
      <c r="B10001" t="s">
        <v>547</v>
      </c>
      <c r="C10001" t="s">
        <v>6867</v>
      </c>
      <c r="D10001">
        <v>310.58999999999997</v>
      </c>
    </row>
    <row r="10002" spans="1:4" x14ac:dyDescent="0.25">
      <c r="C10002" t="s">
        <v>325</v>
      </c>
    </row>
    <row r="10003" spans="1:4" x14ac:dyDescent="0.25">
      <c r="A10003" s="1">
        <v>44414</v>
      </c>
      <c r="B10003" t="s">
        <v>547</v>
      </c>
      <c r="C10003" t="s">
        <v>6867</v>
      </c>
      <c r="D10003">
        <v>24.46</v>
      </c>
    </row>
    <row r="10004" spans="1:4" x14ac:dyDescent="0.25">
      <c r="C10004" t="s">
        <v>325</v>
      </c>
    </row>
    <row r="10005" spans="1:4" x14ac:dyDescent="0.25">
      <c r="A10005" s="1">
        <v>44414</v>
      </c>
      <c r="B10005" t="s">
        <v>547</v>
      </c>
      <c r="C10005" t="s">
        <v>325</v>
      </c>
      <c r="D10005">
        <v>59.6</v>
      </c>
    </row>
    <row r="10006" spans="1:4" x14ac:dyDescent="0.25">
      <c r="A10006" s="1">
        <v>44414</v>
      </c>
      <c r="B10006" t="s">
        <v>547</v>
      </c>
      <c r="C10006" t="s">
        <v>6865</v>
      </c>
      <c r="D10006">
        <v>60.32</v>
      </c>
    </row>
    <row r="10007" spans="1:4" x14ac:dyDescent="0.25">
      <c r="C10007" t="s">
        <v>6866</v>
      </c>
    </row>
    <row r="10008" spans="1:4" x14ac:dyDescent="0.25">
      <c r="A10008" s="1">
        <v>44414</v>
      </c>
      <c r="B10008" t="s">
        <v>316</v>
      </c>
      <c r="C10008" t="s">
        <v>1372</v>
      </c>
      <c r="D10008">
        <v>13.28</v>
      </c>
    </row>
    <row r="10009" spans="1:4" x14ac:dyDescent="0.25">
      <c r="C10009" t="s">
        <v>6868</v>
      </c>
    </row>
    <row r="10010" spans="1:4" x14ac:dyDescent="0.25">
      <c r="A10010" s="1">
        <v>44414</v>
      </c>
      <c r="B10010" t="s">
        <v>316</v>
      </c>
      <c r="C10010" t="s">
        <v>6869</v>
      </c>
      <c r="D10010">
        <v>117.96</v>
      </c>
    </row>
    <row r="10011" spans="1:4" x14ac:dyDescent="0.25">
      <c r="C10011">
        <v>453585348798</v>
      </c>
    </row>
    <row r="10012" spans="1:4" x14ac:dyDescent="0.25">
      <c r="A10012" s="1">
        <v>44414</v>
      </c>
      <c r="B10012" t="s">
        <v>316</v>
      </c>
      <c r="C10012" t="s">
        <v>6870</v>
      </c>
      <c r="D10012">
        <v>195.21</v>
      </c>
    </row>
    <row r="10013" spans="1:4" x14ac:dyDescent="0.25">
      <c r="C10013" t="s">
        <v>6871</v>
      </c>
    </row>
    <row r="10014" spans="1:4" x14ac:dyDescent="0.25">
      <c r="C10014">
        <v>733774488774</v>
      </c>
    </row>
    <row r="10015" spans="1:4" x14ac:dyDescent="0.25">
      <c r="A10015" s="1">
        <v>44414</v>
      </c>
      <c r="B10015" t="s">
        <v>316</v>
      </c>
      <c r="C10015" t="s">
        <v>320</v>
      </c>
      <c r="D10015">
        <v>641.01</v>
      </c>
    </row>
    <row r="10016" spans="1:4" x14ac:dyDescent="0.25">
      <c r="C10016" t="s">
        <v>6872</v>
      </c>
    </row>
    <row r="10017" spans="1:4" x14ac:dyDescent="0.25">
      <c r="C10017" t="s">
        <v>6873</v>
      </c>
    </row>
    <row r="10018" spans="1:4" x14ac:dyDescent="0.25">
      <c r="A10018" s="1">
        <v>44414</v>
      </c>
      <c r="B10018" t="s">
        <v>316</v>
      </c>
      <c r="C10018" t="s">
        <v>6874</v>
      </c>
      <c r="D10018" s="2">
        <v>1011.6</v>
      </c>
    </row>
    <row r="10019" spans="1:4" x14ac:dyDescent="0.25">
      <c r="C10019" t="s">
        <v>6875</v>
      </c>
    </row>
    <row r="10020" spans="1:4" x14ac:dyDescent="0.25">
      <c r="A10020" s="1">
        <v>44414</v>
      </c>
      <c r="B10020" t="s">
        <v>316</v>
      </c>
      <c r="C10020" t="s">
        <v>5328</v>
      </c>
      <c r="D10020">
        <v>56.52</v>
      </c>
    </row>
    <row r="10021" spans="1:4" x14ac:dyDescent="0.25">
      <c r="C10021" t="s">
        <v>5329</v>
      </c>
    </row>
    <row r="10022" spans="1:4" x14ac:dyDescent="0.25">
      <c r="C10022" t="s">
        <v>3177</v>
      </c>
    </row>
    <row r="10023" spans="1:4" x14ac:dyDescent="0.25">
      <c r="A10023" s="1">
        <v>44414</v>
      </c>
      <c r="B10023" t="s">
        <v>316</v>
      </c>
      <c r="C10023" t="s">
        <v>6876</v>
      </c>
      <c r="D10023">
        <v>290.17</v>
      </c>
    </row>
    <row r="10024" spans="1:4" x14ac:dyDescent="0.25">
      <c r="A10024" s="1">
        <v>44414</v>
      </c>
      <c r="B10024" t="s">
        <v>316</v>
      </c>
      <c r="C10024" t="s">
        <v>320</v>
      </c>
      <c r="D10024">
        <v>16.989999999999998</v>
      </c>
    </row>
    <row r="10025" spans="1:4" x14ac:dyDescent="0.25">
      <c r="C10025" t="e">
        <f>- KOERLIN</f>
        <v>#NAME?</v>
      </c>
    </row>
    <row r="10026" spans="1:4" x14ac:dyDescent="0.25">
      <c r="A10026" s="1">
        <v>44414</v>
      </c>
      <c r="B10026" t="s">
        <v>316</v>
      </c>
      <c r="C10026" t="s">
        <v>2639</v>
      </c>
      <c r="D10026">
        <v>-5.26</v>
      </c>
    </row>
    <row r="10027" spans="1:4" x14ac:dyDescent="0.25">
      <c r="A10027" s="1">
        <v>44414</v>
      </c>
      <c r="B10027" t="s">
        <v>316</v>
      </c>
      <c r="C10027" t="s">
        <v>6877</v>
      </c>
      <c r="D10027">
        <v>297.76</v>
      </c>
    </row>
    <row r="10028" spans="1:4" x14ac:dyDescent="0.25">
      <c r="C10028" t="e">
        <f>- ROBINSON CONNALLY</f>
        <v>#NAME?</v>
      </c>
    </row>
    <row r="10029" spans="1:4" x14ac:dyDescent="0.25">
      <c r="C10029" t="s">
        <v>6878</v>
      </c>
    </row>
    <row r="10030" spans="1:4" x14ac:dyDescent="0.25">
      <c r="C10030" t="s">
        <v>6879</v>
      </c>
    </row>
    <row r="10031" spans="1:4" x14ac:dyDescent="0.25">
      <c r="C10031">
        <v>473656573895</v>
      </c>
    </row>
    <row r="10032" spans="1:4" x14ac:dyDescent="0.25">
      <c r="A10032" s="1">
        <v>44414</v>
      </c>
      <c r="B10032" t="s">
        <v>316</v>
      </c>
      <c r="C10032" t="s">
        <v>6880</v>
      </c>
      <c r="D10032">
        <v>36.979999999999997</v>
      </c>
    </row>
    <row r="10033" spans="1:4" x14ac:dyDescent="0.25">
      <c r="A10033" s="1">
        <v>44414</v>
      </c>
      <c r="B10033" t="s">
        <v>316</v>
      </c>
      <c r="C10033" t="s">
        <v>320</v>
      </c>
      <c r="D10033">
        <v>416.25</v>
      </c>
    </row>
    <row r="10034" spans="1:4" x14ac:dyDescent="0.25">
      <c r="C10034" t="s">
        <v>6881</v>
      </c>
    </row>
    <row r="10035" spans="1:4" x14ac:dyDescent="0.25">
      <c r="C10035" t="s">
        <v>6882</v>
      </c>
    </row>
    <row r="10036" spans="1:4" x14ac:dyDescent="0.25">
      <c r="C10036" t="s">
        <v>6883</v>
      </c>
    </row>
    <row r="10037" spans="1:4" x14ac:dyDescent="0.25">
      <c r="C10037">
        <v>466677398685</v>
      </c>
    </row>
    <row r="10038" spans="1:4" x14ac:dyDescent="0.25">
      <c r="A10038" s="1">
        <v>44414</v>
      </c>
      <c r="B10038" t="s">
        <v>316</v>
      </c>
      <c r="C10038" t="s">
        <v>320</v>
      </c>
      <c r="D10038" s="2">
        <v>1115.72</v>
      </c>
    </row>
    <row r="10039" spans="1:4" x14ac:dyDescent="0.25">
      <c r="C10039" t="s">
        <v>6884</v>
      </c>
    </row>
    <row r="10040" spans="1:4" x14ac:dyDescent="0.25">
      <c r="C10040" t="s">
        <v>6885</v>
      </c>
    </row>
    <row r="10041" spans="1:4" x14ac:dyDescent="0.25">
      <c r="C10041" t="s">
        <v>6886</v>
      </c>
    </row>
    <row r="10042" spans="1:4" x14ac:dyDescent="0.25">
      <c r="C10042">
        <v>455458764833</v>
      </c>
    </row>
    <row r="10043" spans="1:4" x14ac:dyDescent="0.25">
      <c r="A10043" s="1">
        <v>44414</v>
      </c>
      <c r="B10043" t="s">
        <v>316</v>
      </c>
      <c r="C10043" t="s">
        <v>4876</v>
      </c>
      <c r="D10043">
        <v>169.87</v>
      </c>
    </row>
    <row r="10044" spans="1:4" x14ac:dyDescent="0.25">
      <c r="A10044" s="1">
        <v>44414</v>
      </c>
      <c r="B10044" t="s">
        <v>316</v>
      </c>
      <c r="C10044" t="s">
        <v>6887</v>
      </c>
      <c r="D10044">
        <v>176.91</v>
      </c>
    </row>
    <row r="10045" spans="1:4" x14ac:dyDescent="0.25">
      <c r="A10045" s="1">
        <v>44414</v>
      </c>
      <c r="B10045" t="s">
        <v>316</v>
      </c>
      <c r="C10045" t="s">
        <v>6888</v>
      </c>
      <c r="D10045">
        <v>23.98</v>
      </c>
    </row>
    <row r="10046" spans="1:4" x14ac:dyDescent="0.25">
      <c r="C10046" t="s">
        <v>6889</v>
      </c>
    </row>
    <row r="10047" spans="1:4" x14ac:dyDescent="0.25">
      <c r="A10047" s="1">
        <v>44414</v>
      </c>
      <c r="B10047" t="s">
        <v>316</v>
      </c>
      <c r="C10047" t="s">
        <v>6890</v>
      </c>
      <c r="D10047">
        <v>79.489999999999995</v>
      </c>
    </row>
    <row r="10048" spans="1:4" x14ac:dyDescent="0.25">
      <c r="A10048" s="1">
        <v>44414</v>
      </c>
      <c r="B10048" t="s">
        <v>316</v>
      </c>
      <c r="C10048" t="s">
        <v>320</v>
      </c>
      <c r="D10048">
        <v>96.18</v>
      </c>
    </row>
    <row r="10049" spans="1:4" x14ac:dyDescent="0.25">
      <c r="C10049" t="e">
        <f>- GARCIA</f>
        <v>#NAME?</v>
      </c>
    </row>
    <row r="10050" spans="1:4" x14ac:dyDescent="0.25">
      <c r="A10050" s="1">
        <v>44414</v>
      </c>
      <c r="B10050" t="s">
        <v>316</v>
      </c>
      <c r="C10050" t="s">
        <v>6891</v>
      </c>
      <c r="D10050">
        <v>63.98</v>
      </c>
    </row>
    <row r="10051" spans="1:4" x14ac:dyDescent="0.25">
      <c r="A10051" s="1">
        <v>44414</v>
      </c>
      <c r="B10051" t="s">
        <v>316</v>
      </c>
      <c r="C10051" t="s">
        <v>320</v>
      </c>
      <c r="D10051">
        <v>90.56</v>
      </c>
    </row>
    <row r="10052" spans="1:4" x14ac:dyDescent="0.25">
      <c r="C10052" t="e">
        <f>- COVINGTON</f>
        <v>#NAME?</v>
      </c>
    </row>
    <row r="10053" spans="1:4" x14ac:dyDescent="0.25">
      <c r="A10053" s="1">
        <v>44419</v>
      </c>
      <c r="B10053" t="s">
        <v>585</v>
      </c>
      <c r="C10053" t="s">
        <v>6892</v>
      </c>
      <c r="D10053">
        <v>12</v>
      </c>
    </row>
    <row r="10054" spans="1:4" x14ac:dyDescent="0.25">
      <c r="A10054" s="1">
        <v>44419</v>
      </c>
      <c r="B10054" t="s">
        <v>585</v>
      </c>
      <c r="C10054" t="s">
        <v>325</v>
      </c>
      <c r="D10054">
        <v>248</v>
      </c>
    </row>
    <row r="10055" spans="1:4" x14ac:dyDescent="0.25">
      <c r="A10055" s="1">
        <v>44419</v>
      </c>
      <c r="B10055" t="s">
        <v>119</v>
      </c>
      <c r="C10055" t="s">
        <v>913</v>
      </c>
      <c r="D10055">
        <v>38</v>
      </c>
    </row>
    <row r="10056" spans="1:4" x14ac:dyDescent="0.25">
      <c r="A10056" s="1">
        <v>44419</v>
      </c>
      <c r="B10056" t="s">
        <v>1105</v>
      </c>
      <c r="C10056" t="s">
        <v>1106</v>
      </c>
      <c r="D10056">
        <v>75</v>
      </c>
    </row>
    <row r="10057" spans="1:4" x14ac:dyDescent="0.25">
      <c r="A10057" s="1">
        <v>44419</v>
      </c>
      <c r="B10057" t="s">
        <v>1119</v>
      </c>
      <c r="C10057" t="s">
        <v>70</v>
      </c>
      <c r="D10057" s="2">
        <v>3689</v>
      </c>
    </row>
    <row r="10058" spans="1:4" x14ac:dyDescent="0.25">
      <c r="A10058" s="1">
        <v>44419</v>
      </c>
      <c r="B10058" t="s">
        <v>6893</v>
      </c>
      <c r="C10058" t="s">
        <v>6894</v>
      </c>
      <c r="D10058">
        <v>84.95</v>
      </c>
    </row>
    <row r="10059" spans="1:4" x14ac:dyDescent="0.25">
      <c r="C10059" t="s">
        <v>6895</v>
      </c>
    </row>
    <row r="10060" spans="1:4" x14ac:dyDescent="0.25">
      <c r="A10060" s="1">
        <v>44419</v>
      </c>
      <c r="B10060" t="s">
        <v>531</v>
      </c>
      <c r="C10060" t="s">
        <v>2370</v>
      </c>
      <c r="D10060" s="2">
        <v>7186.21</v>
      </c>
    </row>
    <row r="10061" spans="1:4" x14ac:dyDescent="0.25">
      <c r="C10061" s="5">
        <v>44378</v>
      </c>
    </row>
    <row r="10062" spans="1:4" x14ac:dyDescent="0.25">
      <c r="A10062" s="1">
        <v>44419</v>
      </c>
      <c r="B10062" t="s">
        <v>531</v>
      </c>
      <c r="C10062" t="s">
        <v>6896</v>
      </c>
      <c r="D10062" s="2">
        <v>16232.27</v>
      </c>
    </row>
    <row r="10063" spans="1:4" x14ac:dyDescent="0.25">
      <c r="C10063" t="s">
        <v>6897</v>
      </c>
    </row>
    <row r="10064" spans="1:4" x14ac:dyDescent="0.25">
      <c r="A10064" s="1">
        <v>44419</v>
      </c>
      <c r="B10064" t="s">
        <v>6898</v>
      </c>
      <c r="C10064" t="s">
        <v>6899</v>
      </c>
      <c r="D10064">
        <v>750</v>
      </c>
    </row>
    <row r="10065" spans="1:4" x14ac:dyDescent="0.25">
      <c r="C10065" t="s">
        <v>6900</v>
      </c>
    </row>
    <row r="10066" spans="1:4" x14ac:dyDescent="0.25">
      <c r="A10066" s="1">
        <v>44419</v>
      </c>
      <c r="B10066" t="s">
        <v>2895</v>
      </c>
      <c r="C10066" t="s">
        <v>325</v>
      </c>
      <c r="D10066">
        <v>303.5</v>
      </c>
    </row>
    <row r="10067" spans="1:4" x14ac:dyDescent="0.25">
      <c r="A10067" s="1">
        <v>44419</v>
      </c>
      <c r="B10067" t="s">
        <v>2895</v>
      </c>
      <c r="C10067" t="s">
        <v>325</v>
      </c>
      <c r="D10067">
        <v>130</v>
      </c>
    </row>
    <row r="10068" spans="1:4" x14ac:dyDescent="0.25">
      <c r="A10068" s="1">
        <v>44419</v>
      </c>
      <c r="B10068" t="s">
        <v>31</v>
      </c>
      <c r="C10068" t="s">
        <v>1723</v>
      </c>
      <c r="D10068" s="2">
        <v>1488.99</v>
      </c>
    </row>
    <row r="10069" spans="1:4" x14ac:dyDescent="0.25">
      <c r="A10069" s="1">
        <v>44419</v>
      </c>
      <c r="B10069" t="s">
        <v>33</v>
      </c>
      <c r="C10069" t="s">
        <v>1551</v>
      </c>
      <c r="D10069">
        <v>110</v>
      </c>
    </row>
    <row r="10070" spans="1:4" x14ac:dyDescent="0.25">
      <c r="C10070" t="s">
        <v>1552</v>
      </c>
    </row>
    <row r="10071" spans="1:4" x14ac:dyDescent="0.25">
      <c r="A10071" s="1">
        <v>44419</v>
      </c>
      <c r="B10071" t="s">
        <v>33</v>
      </c>
      <c r="C10071" t="s">
        <v>1551</v>
      </c>
      <c r="D10071">
        <v>55</v>
      </c>
    </row>
    <row r="10072" spans="1:4" x14ac:dyDescent="0.25">
      <c r="C10072" t="s">
        <v>1552</v>
      </c>
    </row>
    <row r="10073" spans="1:4" x14ac:dyDescent="0.25">
      <c r="A10073" s="1">
        <v>44419</v>
      </c>
      <c r="B10073" t="s">
        <v>33</v>
      </c>
      <c r="C10073" t="s">
        <v>6901</v>
      </c>
      <c r="D10073">
        <v>650</v>
      </c>
    </row>
    <row r="10074" spans="1:4" x14ac:dyDescent="0.25">
      <c r="C10074" t="s">
        <v>6902</v>
      </c>
    </row>
    <row r="10075" spans="1:4" x14ac:dyDescent="0.25">
      <c r="C10075" t="s">
        <v>6903</v>
      </c>
    </row>
    <row r="10076" spans="1:4" x14ac:dyDescent="0.25">
      <c r="C10076" t="s">
        <v>6904</v>
      </c>
    </row>
    <row r="10077" spans="1:4" x14ac:dyDescent="0.25">
      <c r="A10077" s="1">
        <v>44419</v>
      </c>
      <c r="B10077" t="s">
        <v>141</v>
      </c>
      <c r="C10077" t="s">
        <v>47</v>
      </c>
      <c r="D10077" s="2">
        <v>1459.4</v>
      </c>
    </row>
    <row r="10078" spans="1:4" x14ac:dyDescent="0.25">
      <c r="A10078" s="1">
        <v>44419</v>
      </c>
      <c r="B10078" t="s">
        <v>2584</v>
      </c>
      <c r="C10078" t="s">
        <v>70</v>
      </c>
      <c r="D10078">
        <v>192.06</v>
      </c>
    </row>
    <row r="10079" spans="1:4" x14ac:dyDescent="0.25">
      <c r="A10079" s="1">
        <v>44419</v>
      </c>
      <c r="B10079" t="s">
        <v>2584</v>
      </c>
      <c r="C10079" t="s">
        <v>70</v>
      </c>
      <c r="D10079">
        <v>300</v>
      </c>
    </row>
    <row r="10080" spans="1:4" x14ac:dyDescent="0.25">
      <c r="A10080" s="1">
        <v>44419</v>
      </c>
      <c r="B10080" t="s">
        <v>2584</v>
      </c>
      <c r="C10080" t="s">
        <v>70</v>
      </c>
      <c r="D10080">
        <v>300</v>
      </c>
    </row>
    <row r="10081" spans="1:4" x14ac:dyDescent="0.25">
      <c r="A10081" s="1">
        <v>44419</v>
      </c>
      <c r="B10081" t="s">
        <v>4294</v>
      </c>
      <c r="C10081" t="s">
        <v>280</v>
      </c>
      <c r="D10081">
        <v>144.35</v>
      </c>
    </row>
    <row r="10082" spans="1:4" x14ac:dyDescent="0.25">
      <c r="A10082" s="1">
        <v>44419</v>
      </c>
      <c r="B10082" t="s">
        <v>6905</v>
      </c>
      <c r="C10082" t="s">
        <v>6906</v>
      </c>
      <c r="D10082">
        <v>109.37</v>
      </c>
    </row>
    <row r="10083" spans="1:4" x14ac:dyDescent="0.25">
      <c r="C10083" t="s">
        <v>6907</v>
      </c>
    </row>
    <row r="10084" spans="1:4" x14ac:dyDescent="0.25">
      <c r="A10084" s="1">
        <v>44419</v>
      </c>
      <c r="B10084" t="s">
        <v>758</v>
      </c>
      <c r="C10084" t="s">
        <v>1931</v>
      </c>
      <c r="D10084" s="2">
        <v>1574</v>
      </c>
    </row>
    <row r="10085" spans="1:4" x14ac:dyDescent="0.25">
      <c r="A10085" s="1">
        <v>44419</v>
      </c>
      <c r="B10085" t="s">
        <v>758</v>
      </c>
      <c r="C10085" t="s">
        <v>6908</v>
      </c>
      <c r="D10085">
        <v>537.6</v>
      </c>
    </row>
    <row r="10086" spans="1:4" x14ac:dyDescent="0.25">
      <c r="A10086" s="1">
        <v>44419</v>
      </c>
      <c r="B10086" t="s">
        <v>2078</v>
      </c>
      <c r="C10086" t="s">
        <v>6909</v>
      </c>
      <c r="D10086">
        <v>26.61</v>
      </c>
    </row>
    <row r="10087" spans="1:4" x14ac:dyDescent="0.25">
      <c r="C10087" t="s">
        <v>6910</v>
      </c>
    </row>
    <row r="10088" spans="1:4" x14ac:dyDescent="0.25">
      <c r="A10088" s="1">
        <v>44419</v>
      </c>
      <c r="B10088" t="s">
        <v>144</v>
      </c>
      <c r="C10088" t="s">
        <v>47</v>
      </c>
      <c r="D10088">
        <v>618.20000000000005</v>
      </c>
    </row>
    <row r="10089" spans="1:4" x14ac:dyDescent="0.25">
      <c r="A10089" s="1">
        <v>44419</v>
      </c>
      <c r="B10089" t="s">
        <v>146</v>
      </c>
      <c r="C10089" t="s">
        <v>70</v>
      </c>
      <c r="D10089">
        <v>779.8</v>
      </c>
    </row>
    <row r="10090" spans="1:4" x14ac:dyDescent="0.25">
      <c r="A10090" s="1">
        <v>44419</v>
      </c>
      <c r="B10090" t="s">
        <v>147</v>
      </c>
      <c r="C10090" t="s">
        <v>47</v>
      </c>
      <c r="D10090">
        <v>715.45</v>
      </c>
    </row>
    <row r="10091" spans="1:4" x14ac:dyDescent="0.25">
      <c r="A10091" s="1">
        <v>44419</v>
      </c>
      <c r="B10091" t="s">
        <v>978</v>
      </c>
      <c r="C10091" t="s">
        <v>6911</v>
      </c>
      <c r="D10091">
        <v>500</v>
      </c>
    </row>
    <row r="10092" spans="1:4" x14ac:dyDescent="0.25">
      <c r="C10092" t="s">
        <v>6912</v>
      </c>
    </row>
    <row r="10093" spans="1:4" x14ac:dyDescent="0.25">
      <c r="A10093" s="1">
        <v>44419</v>
      </c>
      <c r="B10093" t="s">
        <v>3796</v>
      </c>
      <c r="C10093" t="s">
        <v>320</v>
      </c>
      <c r="D10093" s="2">
        <v>2543.9499999999998</v>
      </c>
    </row>
    <row r="10094" spans="1:4" x14ac:dyDescent="0.25">
      <c r="C10094" t="e">
        <f>- KPSF GRANT</f>
        <v>#NAME?</v>
      </c>
    </row>
    <row r="10095" spans="1:4" x14ac:dyDescent="0.25">
      <c r="A10095" s="1">
        <v>44419</v>
      </c>
      <c r="B10095" t="s">
        <v>6913</v>
      </c>
      <c r="C10095" t="s">
        <v>6914</v>
      </c>
      <c r="D10095" s="2">
        <v>3680</v>
      </c>
    </row>
    <row r="10096" spans="1:4" x14ac:dyDescent="0.25">
      <c r="A10096" s="1">
        <v>44419</v>
      </c>
      <c r="B10096" t="s">
        <v>6915</v>
      </c>
      <c r="C10096" t="s">
        <v>6916</v>
      </c>
      <c r="D10096" s="2">
        <v>2169.9699999999998</v>
      </c>
    </row>
    <row r="10097" spans="1:4" x14ac:dyDescent="0.25">
      <c r="A10097" s="1">
        <v>44419</v>
      </c>
      <c r="B10097" t="s">
        <v>986</v>
      </c>
      <c r="C10097" t="s">
        <v>47</v>
      </c>
      <c r="D10097">
        <v>82.46</v>
      </c>
    </row>
    <row r="10098" spans="1:4" x14ac:dyDescent="0.25">
      <c r="A10098" s="1">
        <v>44419</v>
      </c>
      <c r="B10098" t="s">
        <v>288</v>
      </c>
      <c r="C10098" t="s">
        <v>1933</v>
      </c>
      <c r="D10098">
        <v>527.5</v>
      </c>
    </row>
    <row r="10099" spans="1:4" x14ac:dyDescent="0.25">
      <c r="A10099" s="1">
        <v>44419</v>
      </c>
      <c r="B10099" t="s">
        <v>1785</v>
      </c>
      <c r="C10099" t="s">
        <v>6917</v>
      </c>
      <c r="D10099">
        <v>58.87</v>
      </c>
    </row>
    <row r="10100" spans="1:4" x14ac:dyDescent="0.25">
      <c r="A10100" s="1">
        <v>44419</v>
      </c>
      <c r="B10100" t="s">
        <v>5366</v>
      </c>
      <c r="C10100" t="s">
        <v>5367</v>
      </c>
      <c r="D10100">
        <v>61.26</v>
      </c>
    </row>
    <row r="10101" spans="1:4" x14ac:dyDescent="0.25">
      <c r="C10101" t="s">
        <v>6918</v>
      </c>
    </row>
    <row r="10102" spans="1:4" x14ac:dyDescent="0.25">
      <c r="A10102" s="1">
        <v>44419</v>
      </c>
      <c r="B10102" t="s">
        <v>1623</v>
      </c>
      <c r="C10102" t="s">
        <v>6919</v>
      </c>
      <c r="D10102">
        <v>106.49</v>
      </c>
    </row>
    <row r="10103" spans="1:4" x14ac:dyDescent="0.25">
      <c r="A10103" s="1">
        <v>44419</v>
      </c>
      <c r="B10103" t="s">
        <v>1149</v>
      </c>
      <c r="C10103" t="s">
        <v>47</v>
      </c>
      <c r="D10103">
        <v>162.05000000000001</v>
      </c>
    </row>
    <row r="10104" spans="1:4" x14ac:dyDescent="0.25">
      <c r="A10104" s="1">
        <v>44419</v>
      </c>
      <c r="B10104" t="s">
        <v>1149</v>
      </c>
      <c r="C10104" t="s">
        <v>47</v>
      </c>
      <c r="D10104">
        <v>162.05000000000001</v>
      </c>
    </row>
    <row r="10105" spans="1:4" x14ac:dyDescent="0.25">
      <c r="A10105" s="1">
        <v>44419</v>
      </c>
      <c r="B10105" t="s">
        <v>5210</v>
      </c>
      <c r="C10105" t="s">
        <v>320</v>
      </c>
      <c r="D10105">
        <v>421.25</v>
      </c>
    </row>
    <row r="10106" spans="1:4" x14ac:dyDescent="0.25">
      <c r="C10106" t="s">
        <v>6920</v>
      </c>
    </row>
    <row r="10107" spans="1:4" x14ac:dyDescent="0.25">
      <c r="A10107" s="1">
        <v>44419</v>
      </c>
      <c r="B10107" t="s">
        <v>5210</v>
      </c>
      <c r="C10107" t="s">
        <v>320</v>
      </c>
      <c r="D10107">
        <v>662.65</v>
      </c>
    </row>
    <row r="10108" spans="1:4" x14ac:dyDescent="0.25">
      <c r="C10108" t="s">
        <v>3395</v>
      </c>
    </row>
    <row r="10109" spans="1:4" x14ac:dyDescent="0.25">
      <c r="A10109" s="1">
        <v>44419</v>
      </c>
      <c r="B10109" t="s">
        <v>149</v>
      </c>
      <c r="C10109" t="s">
        <v>47</v>
      </c>
      <c r="D10109">
        <v>681.63</v>
      </c>
    </row>
    <row r="10110" spans="1:4" x14ac:dyDescent="0.25">
      <c r="A10110" s="1">
        <v>44419</v>
      </c>
      <c r="B10110" t="s">
        <v>149</v>
      </c>
      <c r="C10110" t="s">
        <v>6921</v>
      </c>
      <c r="D10110">
        <v>91.16</v>
      </c>
    </row>
    <row r="10111" spans="1:4" x14ac:dyDescent="0.25">
      <c r="C10111" t="s">
        <v>6922</v>
      </c>
    </row>
    <row r="10112" spans="1:4" x14ac:dyDescent="0.25">
      <c r="A10112" s="1">
        <v>44419</v>
      </c>
      <c r="B10112" t="s">
        <v>6923</v>
      </c>
      <c r="C10112" t="s">
        <v>6924</v>
      </c>
      <c r="D10112">
        <v>76.61</v>
      </c>
    </row>
    <row r="10113" spans="1:4" x14ac:dyDescent="0.25">
      <c r="C10113" t="s">
        <v>6925</v>
      </c>
    </row>
    <row r="10114" spans="1:4" x14ac:dyDescent="0.25">
      <c r="A10114" s="1">
        <v>44419</v>
      </c>
      <c r="B10114" t="s">
        <v>1155</v>
      </c>
      <c r="C10114" t="s">
        <v>6926</v>
      </c>
      <c r="D10114">
        <v>500</v>
      </c>
    </row>
    <row r="10115" spans="1:4" x14ac:dyDescent="0.25">
      <c r="A10115" s="1">
        <v>44419</v>
      </c>
      <c r="B10115" t="s">
        <v>6927</v>
      </c>
      <c r="C10115" t="s">
        <v>6928</v>
      </c>
      <c r="D10115">
        <v>660</v>
      </c>
    </row>
    <row r="10116" spans="1:4" x14ac:dyDescent="0.25">
      <c r="A10116" s="1">
        <v>44419</v>
      </c>
      <c r="B10116" t="s">
        <v>3111</v>
      </c>
      <c r="C10116" t="s">
        <v>2033</v>
      </c>
      <c r="D10116" s="2">
        <v>2184</v>
      </c>
    </row>
    <row r="10117" spans="1:4" x14ac:dyDescent="0.25">
      <c r="A10117" s="1">
        <v>44419</v>
      </c>
      <c r="B10117" t="s">
        <v>65</v>
      </c>
      <c r="C10117" t="s">
        <v>47</v>
      </c>
      <c r="D10117" s="2">
        <v>1915.8</v>
      </c>
    </row>
    <row r="10118" spans="1:4" x14ac:dyDescent="0.25">
      <c r="A10118" s="1">
        <v>44419</v>
      </c>
      <c r="B10118" t="s">
        <v>155</v>
      </c>
      <c r="C10118" t="s">
        <v>47</v>
      </c>
      <c r="D10118">
        <v>282.5</v>
      </c>
    </row>
    <row r="10119" spans="1:4" x14ac:dyDescent="0.25">
      <c r="A10119" s="1">
        <v>44419</v>
      </c>
      <c r="B10119" t="s">
        <v>1157</v>
      </c>
      <c r="C10119" t="s">
        <v>6929</v>
      </c>
      <c r="D10119">
        <v>-215</v>
      </c>
    </row>
    <row r="10120" spans="1:4" x14ac:dyDescent="0.25">
      <c r="A10120" s="1">
        <v>44419</v>
      </c>
      <c r="B10120" t="s">
        <v>1157</v>
      </c>
      <c r="C10120" t="s">
        <v>6929</v>
      </c>
      <c r="D10120">
        <v>215</v>
      </c>
    </row>
    <row r="10121" spans="1:4" x14ac:dyDescent="0.25">
      <c r="A10121" s="1">
        <v>44419</v>
      </c>
      <c r="B10121" t="s">
        <v>1157</v>
      </c>
      <c r="C10121" t="s">
        <v>6929</v>
      </c>
      <c r="D10121" s="2">
        <v>3597.98</v>
      </c>
    </row>
    <row r="10122" spans="1:4" x14ac:dyDescent="0.25">
      <c r="A10122" s="1">
        <v>44419</v>
      </c>
      <c r="B10122" t="s">
        <v>1157</v>
      </c>
      <c r="C10122" t="s">
        <v>6929</v>
      </c>
      <c r="D10122">
        <v>215</v>
      </c>
    </row>
    <row r="10123" spans="1:4" x14ac:dyDescent="0.25">
      <c r="A10123" s="1">
        <v>44419</v>
      </c>
      <c r="B10123" t="s">
        <v>67</v>
      </c>
      <c r="C10123" t="s">
        <v>68</v>
      </c>
      <c r="D10123">
        <v>65.52</v>
      </c>
    </row>
    <row r="10124" spans="1:4" x14ac:dyDescent="0.25">
      <c r="A10124" s="1">
        <v>44419</v>
      </c>
      <c r="B10124" t="s">
        <v>3117</v>
      </c>
      <c r="C10124" t="s">
        <v>5105</v>
      </c>
      <c r="D10124">
        <v>105</v>
      </c>
    </row>
    <row r="10125" spans="1:4" x14ac:dyDescent="0.25">
      <c r="C10125" t="s">
        <v>6930</v>
      </c>
    </row>
    <row r="10126" spans="1:4" x14ac:dyDescent="0.25">
      <c r="C10126" t="s">
        <v>6931</v>
      </c>
    </row>
    <row r="10127" spans="1:4" x14ac:dyDescent="0.25">
      <c r="A10127" s="1">
        <v>44419</v>
      </c>
      <c r="B10127" t="s">
        <v>6037</v>
      </c>
      <c r="C10127" t="s">
        <v>6932</v>
      </c>
      <c r="D10127" s="2">
        <v>3800</v>
      </c>
    </row>
    <row r="10128" spans="1:4" x14ac:dyDescent="0.25">
      <c r="C10128" t="s">
        <v>6933</v>
      </c>
    </row>
    <row r="10129" spans="1:4" x14ac:dyDescent="0.25">
      <c r="C10129" t="s">
        <v>260</v>
      </c>
    </row>
    <row r="10130" spans="1:4" x14ac:dyDescent="0.25">
      <c r="A10130" s="1">
        <v>44419</v>
      </c>
      <c r="B10130" t="s">
        <v>158</v>
      </c>
      <c r="C10130" t="s">
        <v>47</v>
      </c>
      <c r="D10130">
        <v>501.69</v>
      </c>
    </row>
    <row r="10131" spans="1:4" x14ac:dyDescent="0.25">
      <c r="A10131" s="1">
        <v>44419</v>
      </c>
      <c r="B10131" t="s">
        <v>159</v>
      </c>
      <c r="C10131" t="s">
        <v>6934</v>
      </c>
      <c r="D10131">
        <v>340</v>
      </c>
    </row>
    <row r="10132" spans="1:4" x14ac:dyDescent="0.25">
      <c r="A10132" s="1">
        <v>44419</v>
      </c>
      <c r="B10132" t="s">
        <v>1007</v>
      </c>
      <c r="C10132" t="s">
        <v>6935</v>
      </c>
      <c r="D10132">
        <v>305.52</v>
      </c>
    </row>
    <row r="10133" spans="1:4" x14ac:dyDescent="0.25">
      <c r="C10133" t="s">
        <v>6936</v>
      </c>
    </row>
    <row r="10134" spans="1:4" x14ac:dyDescent="0.25">
      <c r="A10134" s="1">
        <v>44419</v>
      </c>
      <c r="B10134" t="s">
        <v>254</v>
      </c>
      <c r="C10134" t="s">
        <v>3929</v>
      </c>
      <c r="D10134">
        <v>156.43</v>
      </c>
    </row>
    <row r="10135" spans="1:4" x14ac:dyDescent="0.25">
      <c r="C10135" t="s">
        <v>6937</v>
      </c>
    </row>
    <row r="10136" spans="1:4" x14ac:dyDescent="0.25">
      <c r="A10136" s="1">
        <v>44419</v>
      </c>
      <c r="B10136" t="s">
        <v>254</v>
      </c>
      <c r="C10136" t="s">
        <v>3929</v>
      </c>
      <c r="D10136">
        <v>23.92</v>
      </c>
    </row>
    <row r="10137" spans="1:4" x14ac:dyDescent="0.25">
      <c r="C10137" t="s">
        <v>6937</v>
      </c>
    </row>
    <row r="10138" spans="1:4" x14ac:dyDescent="0.25">
      <c r="A10138" s="1">
        <v>44419</v>
      </c>
      <c r="B10138" t="s">
        <v>254</v>
      </c>
      <c r="C10138" t="s">
        <v>2844</v>
      </c>
      <c r="D10138">
        <v>152.54</v>
      </c>
    </row>
    <row r="10139" spans="1:4" x14ac:dyDescent="0.25">
      <c r="C10139" t="s">
        <v>6937</v>
      </c>
    </row>
    <row r="10140" spans="1:4" x14ac:dyDescent="0.25">
      <c r="A10140" s="1">
        <v>44419</v>
      </c>
      <c r="B10140" t="s">
        <v>254</v>
      </c>
      <c r="C10140" t="s">
        <v>2844</v>
      </c>
      <c r="D10140">
        <v>5.39</v>
      </c>
    </row>
    <row r="10141" spans="1:4" x14ac:dyDescent="0.25">
      <c r="C10141" t="s">
        <v>6937</v>
      </c>
    </row>
    <row r="10142" spans="1:4" x14ac:dyDescent="0.25">
      <c r="A10142" s="1">
        <v>44419</v>
      </c>
      <c r="B10142" t="s">
        <v>1579</v>
      </c>
      <c r="C10142" t="s">
        <v>6938</v>
      </c>
      <c r="D10142">
        <v>351.12</v>
      </c>
    </row>
    <row r="10143" spans="1:4" x14ac:dyDescent="0.25">
      <c r="C10143" t="s">
        <v>6939</v>
      </c>
    </row>
    <row r="10144" spans="1:4" x14ac:dyDescent="0.25">
      <c r="A10144" s="1">
        <v>44419</v>
      </c>
      <c r="B10144" t="s">
        <v>71</v>
      </c>
      <c r="C10144" t="s">
        <v>320</v>
      </c>
      <c r="D10144">
        <v>11.48</v>
      </c>
    </row>
    <row r="10145" spans="1:4" x14ac:dyDescent="0.25">
      <c r="A10145" s="1">
        <v>44419</v>
      </c>
      <c r="B10145" t="s">
        <v>71</v>
      </c>
      <c r="C10145" t="s">
        <v>320</v>
      </c>
      <c r="D10145">
        <v>67.28</v>
      </c>
    </row>
    <row r="10146" spans="1:4" x14ac:dyDescent="0.25">
      <c r="A10146" s="1">
        <v>44419</v>
      </c>
      <c r="B10146" t="s">
        <v>71</v>
      </c>
      <c r="C10146" t="s">
        <v>320</v>
      </c>
      <c r="D10146">
        <v>262.14999999999998</v>
      </c>
    </row>
    <row r="10147" spans="1:4" x14ac:dyDescent="0.25">
      <c r="A10147" s="1">
        <v>44419</v>
      </c>
      <c r="B10147" t="s">
        <v>71</v>
      </c>
      <c r="C10147" t="s">
        <v>6940</v>
      </c>
      <c r="D10147">
        <v>137.86000000000001</v>
      </c>
    </row>
    <row r="10148" spans="1:4" x14ac:dyDescent="0.25">
      <c r="A10148" s="1">
        <v>44419</v>
      </c>
      <c r="B10148" t="s">
        <v>71</v>
      </c>
      <c r="C10148" t="s">
        <v>5344</v>
      </c>
      <c r="D10148">
        <v>25.82</v>
      </c>
    </row>
    <row r="10149" spans="1:4" x14ac:dyDescent="0.25">
      <c r="C10149" t="s">
        <v>6941</v>
      </c>
    </row>
    <row r="10150" spans="1:4" x14ac:dyDescent="0.25">
      <c r="C10150" t="s">
        <v>6942</v>
      </c>
    </row>
    <row r="10151" spans="1:4" x14ac:dyDescent="0.25">
      <c r="A10151" s="1">
        <v>44419</v>
      </c>
      <c r="B10151" t="s">
        <v>281</v>
      </c>
      <c r="C10151" t="s">
        <v>70</v>
      </c>
      <c r="D10151" s="2">
        <v>5965.59</v>
      </c>
    </row>
    <row r="10152" spans="1:4" x14ac:dyDescent="0.25">
      <c r="A10152" s="1">
        <v>44419</v>
      </c>
      <c r="B10152" t="s">
        <v>536</v>
      </c>
      <c r="C10152" t="s">
        <v>6943</v>
      </c>
      <c r="D10152">
        <v>914.25</v>
      </c>
    </row>
    <row r="10153" spans="1:4" x14ac:dyDescent="0.25">
      <c r="C10153" t="s">
        <v>4036</v>
      </c>
    </row>
    <row r="10154" spans="1:4" x14ac:dyDescent="0.25">
      <c r="A10154" s="1">
        <v>44419</v>
      </c>
      <c r="B10154" t="s">
        <v>1178</v>
      </c>
      <c r="C10154" t="s">
        <v>320</v>
      </c>
      <c r="D10154">
        <v>397.34</v>
      </c>
    </row>
    <row r="10155" spans="1:4" x14ac:dyDescent="0.25">
      <c r="C10155" t="s">
        <v>6729</v>
      </c>
    </row>
    <row r="10156" spans="1:4" x14ac:dyDescent="0.25">
      <c r="A10156" s="1">
        <v>44419</v>
      </c>
      <c r="B10156" t="s">
        <v>1178</v>
      </c>
      <c r="C10156" t="s">
        <v>320</v>
      </c>
      <c r="D10156">
        <v>171.56</v>
      </c>
    </row>
    <row r="10157" spans="1:4" x14ac:dyDescent="0.25">
      <c r="C10157" t="s">
        <v>6944</v>
      </c>
    </row>
    <row r="10158" spans="1:4" x14ac:dyDescent="0.25">
      <c r="A10158" s="1">
        <v>44419</v>
      </c>
      <c r="B10158" t="s">
        <v>1178</v>
      </c>
      <c r="C10158" t="s">
        <v>320</v>
      </c>
      <c r="D10158">
        <v>308.85000000000002</v>
      </c>
    </row>
    <row r="10159" spans="1:4" x14ac:dyDescent="0.25">
      <c r="C10159" t="s">
        <v>6944</v>
      </c>
    </row>
    <row r="10160" spans="1:4" x14ac:dyDescent="0.25">
      <c r="A10160" s="1">
        <v>44419</v>
      </c>
      <c r="B10160" t="s">
        <v>1178</v>
      </c>
      <c r="C10160" t="s">
        <v>320</v>
      </c>
      <c r="D10160">
        <v>250.92</v>
      </c>
    </row>
    <row r="10161" spans="1:4" x14ac:dyDescent="0.25">
      <c r="C10161" t="e">
        <f>- SPED</f>
        <v>#NAME?</v>
      </c>
    </row>
    <row r="10162" spans="1:4" x14ac:dyDescent="0.25">
      <c r="A10162" s="1">
        <v>44419</v>
      </c>
      <c r="B10162" t="s">
        <v>1178</v>
      </c>
      <c r="C10162" t="s">
        <v>320</v>
      </c>
      <c r="D10162">
        <v>344.91</v>
      </c>
    </row>
    <row r="10163" spans="1:4" x14ac:dyDescent="0.25">
      <c r="C10163" t="s">
        <v>6920</v>
      </c>
    </row>
    <row r="10164" spans="1:4" x14ac:dyDescent="0.25">
      <c r="A10164" s="1">
        <v>44419</v>
      </c>
      <c r="B10164" t="s">
        <v>1178</v>
      </c>
      <c r="C10164" t="s">
        <v>320</v>
      </c>
      <c r="D10164">
        <v>336.5</v>
      </c>
    </row>
    <row r="10165" spans="1:4" x14ac:dyDescent="0.25">
      <c r="C10165" t="e">
        <f>- SPECIALS</f>
        <v>#NAME?</v>
      </c>
    </row>
    <row r="10166" spans="1:4" x14ac:dyDescent="0.25">
      <c r="A10166" s="1">
        <v>44419</v>
      </c>
      <c r="B10166" t="s">
        <v>168</v>
      </c>
      <c r="C10166" t="s">
        <v>47</v>
      </c>
      <c r="D10166">
        <v>134.61000000000001</v>
      </c>
    </row>
    <row r="10167" spans="1:4" x14ac:dyDescent="0.25">
      <c r="A10167" s="1">
        <v>44419</v>
      </c>
      <c r="B10167" t="s">
        <v>441</v>
      </c>
      <c r="C10167" t="s">
        <v>6945</v>
      </c>
      <c r="D10167">
        <v>116.27</v>
      </c>
    </row>
    <row r="10168" spans="1:4" x14ac:dyDescent="0.25">
      <c r="A10168" s="1">
        <v>44419</v>
      </c>
      <c r="B10168" t="s">
        <v>82</v>
      </c>
      <c r="C10168" t="s">
        <v>70</v>
      </c>
      <c r="D10168" s="2">
        <v>4480</v>
      </c>
    </row>
    <row r="10169" spans="1:4" x14ac:dyDescent="0.25">
      <c r="A10169" s="1">
        <v>44419</v>
      </c>
      <c r="B10169" t="s">
        <v>6946</v>
      </c>
      <c r="C10169" t="s">
        <v>6947</v>
      </c>
      <c r="D10169">
        <v>372</v>
      </c>
    </row>
    <row r="10170" spans="1:4" x14ac:dyDescent="0.25">
      <c r="C10170" t="s">
        <v>6948</v>
      </c>
    </row>
    <row r="10171" spans="1:4" x14ac:dyDescent="0.25">
      <c r="C10171" t="s">
        <v>609</v>
      </c>
    </row>
    <row r="10172" spans="1:4" x14ac:dyDescent="0.25">
      <c r="A10172" s="1">
        <v>44419</v>
      </c>
      <c r="B10172" t="s">
        <v>6946</v>
      </c>
      <c r="C10172" t="s">
        <v>6949</v>
      </c>
      <c r="D10172">
        <v>372</v>
      </c>
    </row>
    <row r="10173" spans="1:4" x14ac:dyDescent="0.25">
      <c r="C10173" t="s">
        <v>6950</v>
      </c>
    </row>
    <row r="10174" spans="1:4" x14ac:dyDescent="0.25">
      <c r="C10174" t="s">
        <v>6951</v>
      </c>
    </row>
    <row r="10175" spans="1:4" x14ac:dyDescent="0.25">
      <c r="A10175" s="1">
        <v>44419</v>
      </c>
      <c r="B10175" t="s">
        <v>6946</v>
      </c>
      <c r="C10175" t="s">
        <v>6952</v>
      </c>
      <c r="D10175">
        <v>372</v>
      </c>
    </row>
    <row r="10176" spans="1:4" x14ac:dyDescent="0.25">
      <c r="C10176" t="s">
        <v>6953</v>
      </c>
    </row>
    <row r="10177" spans="1:4" x14ac:dyDescent="0.25">
      <c r="A10177" s="1">
        <v>44419</v>
      </c>
      <c r="B10177" t="s">
        <v>6946</v>
      </c>
      <c r="C10177" t="s">
        <v>6954</v>
      </c>
      <c r="D10177">
        <v>496</v>
      </c>
    </row>
    <row r="10178" spans="1:4" x14ac:dyDescent="0.25">
      <c r="C10178" t="s">
        <v>6955</v>
      </c>
    </row>
    <row r="10179" spans="1:4" x14ac:dyDescent="0.25">
      <c r="C10179" t="s">
        <v>609</v>
      </c>
    </row>
    <row r="10180" spans="1:4" x14ac:dyDescent="0.25">
      <c r="A10180" s="1">
        <v>44419</v>
      </c>
      <c r="B10180" t="s">
        <v>6946</v>
      </c>
      <c r="C10180" t="s">
        <v>6956</v>
      </c>
      <c r="D10180">
        <v>620</v>
      </c>
    </row>
    <row r="10181" spans="1:4" x14ac:dyDescent="0.25">
      <c r="C10181" t="s">
        <v>6957</v>
      </c>
    </row>
    <row r="10182" spans="1:4" x14ac:dyDescent="0.25">
      <c r="C10182" t="s">
        <v>6958</v>
      </c>
    </row>
    <row r="10183" spans="1:4" x14ac:dyDescent="0.25">
      <c r="A10183" s="1">
        <v>44419</v>
      </c>
      <c r="B10183" t="s">
        <v>810</v>
      </c>
      <c r="C10183" t="s">
        <v>6959</v>
      </c>
      <c r="D10183">
        <v>88</v>
      </c>
    </row>
    <row r="10184" spans="1:4" x14ac:dyDescent="0.25">
      <c r="C10184" t="s">
        <v>6960</v>
      </c>
    </row>
    <row r="10185" spans="1:4" x14ac:dyDescent="0.25">
      <c r="A10185" s="1">
        <v>44419</v>
      </c>
      <c r="B10185" t="s">
        <v>1035</v>
      </c>
      <c r="C10185" t="s">
        <v>5965</v>
      </c>
      <c r="D10185" s="2">
        <v>1361.8</v>
      </c>
    </row>
    <row r="10186" spans="1:4" x14ac:dyDescent="0.25">
      <c r="A10186" s="1">
        <v>44419</v>
      </c>
      <c r="B10186" t="s">
        <v>261</v>
      </c>
      <c r="C10186" t="s">
        <v>6961</v>
      </c>
      <c r="D10186">
        <v>255</v>
      </c>
    </row>
    <row r="10187" spans="1:4" x14ac:dyDescent="0.25">
      <c r="C10187" t="s">
        <v>6962</v>
      </c>
    </row>
    <row r="10188" spans="1:4" x14ac:dyDescent="0.25">
      <c r="C10188" t="s">
        <v>6963</v>
      </c>
    </row>
    <row r="10189" spans="1:4" x14ac:dyDescent="0.25">
      <c r="C10189" t="s">
        <v>6964</v>
      </c>
    </row>
    <row r="10190" spans="1:4" x14ac:dyDescent="0.25">
      <c r="A10190" s="1">
        <v>44419</v>
      </c>
      <c r="B10190" t="s">
        <v>261</v>
      </c>
      <c r="C10190" t="s">
        <v>6961</v>
      </c>
      <c r="D10190">
        <v>255</v>
      </c>
    </row>
    <row r="10191" spans="1:4" x14ac:dyDescent="0.25">
      <c r="C10191" t="s">
        <v>6962</v>
      </c>
    </row>
    <row r="10192" spans="1:4" x14ac:dyDescent="0.25">
      <c r="C10192" t="s">
        <v>6963</v>
      </c>
    </row>
    <row r="10193" spans="1:4" x14ac:dyDescent="0.25">
      <c r="C10193" t="s">
        <v>6964</v>
      </c>
    </row>
    <row r="10194" spans="1:4" x14ac:dyDescent="0.25">
      <c r="A10194" s="1">
        <v>44419</v>
      </c>
      <c r="B10194" t="s">
        <v>261</v>
      </c>
      <c r="C10194" t="s">
        <v>6961</v>
      </c>
      <c r="D10194">
        <v>255</v>
      </c>
    </row>
    <row r="10195" spans="1:4" x14ac:dyDescent="0.25">
      <c r="C10195" t="s">
        <v>6962</v>
      </c>
    </row>
    <row r="10196" spans="1:4" x14ac:dyDescent="0.25">
      <c r="C10196" t="s">
        <v>6963</v>
      </c>
    </row>
    <row r="10197" spans="1:4" x14ac:dyDescent="0.25">
      <c r="C10197" t="s">
        <v>6964</v>
      </c>
    </row>
    <row r="10198" spans="1:4" x14ac:dyDescent="0.25">
      <c r="A10198" s="1">
        <v>44419</v>
      </c>
      <c r="B10198" t="s">
        <v>1986</v>
      </c>
      <c r="C10198" t="s">
        <v>320</v>
      </c>
      <c r="D10198">
        <v>95</v>
      </c>
    </row>
    <row r="10199" spans="1:4" x14ac:dyDescent="0.25">
      <c r="C10199" t="e">
        <f>- DEAN</f>
        <v>#NAME?</v>
      </c>
    </row>
    <row r="10200" spans="1:4" x14ac:dyDescent="0.25">
      <c r="A10200" s="1">
        <v>44419</v>
      </c>
      <c r="B10200" t="s">
        <v>452</v>
      </c>
      <c r="C10200" t="s">
        <v>2756</v>
      </c>
      <c r="D10200">
        <v>24.99</v>
      </c>
    </row>
    <row r="10201" spans="1:4" x14ac:dyDescent="0.25">
      <c r="A10201" s="1">
        <v>44419</v>
      </c>
      <c r="B10201" t="s">
        <v>452</v>
      </c>
      <c r="C10201" t="s">
        <v>2639</v>
      </c>
      <c r="D10201">
        <v>36.74</v>
      </c>
    </row>
    <row r="10202" spans="1:4" x14ac:dyDescent="0.25">
      <c r="A10202" s="1">
        <v>44419</v>
      </c>
      <c r="B10202" t="s">
        <v>171</v>
      </c>
      <c r="C10202" t="s">
        <v>47</v>
      </c>
      <c r="D10202">
        <v>560.17999999999995</v>
      </c>
    </row>
    <row r="10203" spans="1:4" x14ac:dyDescent="0.25">
      <c r="A10203" s="1">
        <v>44419</v>
      </c>
      <c r="B10203" t="s">
        <v>171</v>
      </c>
      <c r="C10203" t="s">
        <v>47</v>
      </c>
      <c r="D10203">
        <v>650.33000000000004</v>
      </c>
    </row>
    <row r="10204" spans="1:4" x14ac:dyDescent="0.25">
      <c r="A10204" s="1">
        <v>44419</v>
      </c>
      <c r="B10204" t="s">
        <v>5252</v>
      </c>
      <c r="C10204" t="s">
        <v>47</v>
      </c>
      <c r="D10204">
        <v>60</v>
      </c>
    </row>
    <row r="10205" spans="1:4" x14ac:dyDescent="0.25">
      <c r="A10205" s="1">
        <v>44419</v>
      </c>
      <c r="B10205" t="s">
        <v>6965</v>
      </c>
      <c r="C10205" t="s">
        <v>5985</v>
      </c>
      <c r="D10205">
        <v>196.13</v>
      </c>
    </row>
    <row r="10206" spans="1:4" x14ac:dyDescent="0.25">
      <c r="A10206" s="1">
        <v>44419</v>
      </c>
      <c r="B10206" t="s">
        <v>275</v>
      </c>
      <c r="C10206" t="s">
        <v>47</v>
      </c>
      <c r="D10206">
        <v>43.98</v>
      </c>
    </row>
    <row r="10207" spans="1:4" x14ac:dyDescent="0.25">
      <c r="A10207" s="1">
        <v>44419</v>
      </c>
      <c r="B10207" t="s">
        <v>1851</v>
      </c>
      <c r="C10207" t="s">
        <v>4198</v>
      </c>
      <c r="D10207">
        <v>46.06</v>
      </c>
    </row>
    <row r="10208" spans="1:4" x14ac:dyDescent="0.25">
      <c r="A10208" s="1">
        <v>44419</v>
      </c>
      <c r="B10208" t="s">
        <v>176</v>
      </c>
      <c r="C10208" t="s">
        <v>47</v>
      </c>
      <c r="D10208">
        <v>367.09</v>
      </c>
    </row>
    <row r="10209" spans="1:4" x14ac:dyDescent="0.25">
      <c r="A10209" s="1">
        <v>44420</v>
      </c>
      <c r="B10209" t="s">
        <v>223</v>
      </c>
      <c r="C10209" t="s">
        <v>6966</v>
      </c>
      <c r="D10209">
        <v>250</v>
      </c>
    </row>
    <row r="10210" spans="1:4" x14ac:dyDescent="0.25">
      <c r="A10210" s="1">
        <v>44420</v>
      </c>
      <c r="B10210" t="s">
        <v>223</v>
      </c>
      <c r="C10210" t="s">
        <v>6967</v>
      </c>
      <c r="D10210">
        <v>250</v>
      </c>
    </row>
    <row r="10211" spans="1:4" x14ac:dyDescent="0.25">
      <c r="A10211" s="1">
        <v>44424</v>
      </c>
      <c r="B10211" t="s">
        <v>316</v>
      </c>
      <c r="C10211" t="s">
        <v>6968</v>
      </c>
      <c r="D10211">
        <v>894.08</v>
      </c>
    </row>
    <row r="10212" spans="1:4" x14ac:dyDescent="0.25">
      <c r="C10212" t="s">
        <v>6969</v>
      </c>
    </row>
    <row r="10213" spans="1:4" x14ac:dyDescent="0.25">
      <c r="C10213" t="s">
        <v>6970</v>
      </c>
    </row>
    <row r="10214" spans="1:4" x14ac:dyDescent="0.25">
      <c r="C10214" t="s">
        <v>6971</v>
      </c>
    </row>
    <row r="10215" spans="1:4" x14ac:dyDescent="0.25">
      <c r="C10215" t="s">
        <v>6972</v>
      </c>
    </row>
    <row r="10216" spans="1:4" x14ac:dyDescent="0.25">
      <c r="C10216" t="s">
        <v>6973</v>
      </c>
    </row>
    <row r="10217" spans="1:4" x14ac:dyDescent="0.25">
      <c r="A10217" s="1">
        <v>44424</v>
      </c>
      <c r="B10217" t="s">
        <v>316</v>
      </c>
      <c r="C10217" t="s">
        <v>6919</v>
      </c>
      <c r="D10217">
        <v>479.97</v>
      </c>
    </row>
    <row r="10218" spans="1:4" x14ac:dyDescent="0.25">
      <c r="C10218" t="s">
        <v>6974</v>
      </c>
    </row>
    <row r="10219" spans="1:4" x14ac:dyDescent="0.25">
      <c r="A10219" s="1">
        <v>44424</v>
      </c>
      <c r="B10219" t="s">
        <v>316</v>
      </c>
      <c r="C10219" t="s">
        <v>6975</v>
      </c>
      <c r="D10219">
        <v>184.28</v>
      </c>
    </row>
    <row r="10220" spans="1:4" x14ac:dyDescent="0.25">
      <c r="C10220">
        <v>589886367433</v>
      </c>
    </row>
    <row r="10221" spans="1:4" x14ac:dyDescent="0.25">
      <c r="A10221" s="1">
        <v>44424</v>
      </c>
      <c r="B10221" t="s">
        <v>316</v>
      </c>
      <c r="C10221" t="s">
        <v>6976</v>
      </c>
      <c r="D10221">
        <v>215.39</v>
      </c>
    </row>
    <row r="10222" spans="1:4" x14ac:dyDescent="0.25">
      <c r="C10222" t="s">
        <v>6977</v>
      </c>
    </row>
    <row r="10223" spans="1:4" x14ac:dyDescent="0.25">
      <c r="C10223">
        <v>567564368796</v>
      </c>
    </row>
    <row r="10224" spans="1:4" x14ac:dyDescent="0.25">
      <c r="A10224" s="1">
        <v>44424</v>
      </c>
      <c r="B10224" t="s">
        <v>316</v>
      </c>
      <c r="C10224" t="s">
        <v>6978</v>
      </c>
      <c r="D10224">
        <v>228.57</v>
      </c>
    </row>
    <row r="10225" spans="1:4" x14ac:dyDescent="0.25">
      <c r="C10225" t="s">
        <v>6979</v>
      </c>
    </row>
    <row r="10226" spans="1:4" x14ac:dyDescent="0.25">
      <c r="C10226" t="s">
        <v>6980</v>
      </c>
    </row>
    <row r="10227" spans="1:4" x14ac:dyDescent="0.25">
      <c r="A10227" s="1">
        <v>44424</v>
      </c>
      <c r="B10227" t="s">
        <v>316</v>
      </c>
      <c r="C10227" t="s">
        <v>6981</v>
      </c>
      <c r="D10227">
        <v>242.03</v>
      </c>
    </row>
    <row r="10228" spans="1:4" x14ac:dyDescent="0.25">
      <c r="C10228" t="s">
        <v>6982</v>
      </c>
    </row>
    <row r="10229" spans="1:4" x14ac:dyDescent="0.25">
      <c r="C10229">
        <v>455543667574</v>
      </c>
    </row>
    <row r="10230" spans="1:4" x14ac:dyDescent="0.25">
      <c r="A10230" s="1">
        <v>44424</v>
      </c>
      <c r="B10230" t="s">
        <v>316</v>
      </c>
      <c r="C10230" t="s">
        <v>6983</v>
      </c>
      <c r="D10230">
        <v>159.68</v>
      </c>
    </row>
    <row r="10231" spans="1:4" x14ac:dyDescent="0.25">
      <c r="C10231" t="s">
        <v>6984</v>
      </c>
    </row>
    <row r="10232" spans="1:4" x14ac:dyDescent="0.25">
      <c r="C10232">
        <v>554568573376</v>
      </c>
    </row>
    <row r="10233" spans="1:4" x14ac:dyDescent="0.25">
      <c r="A10233" s="1">
        <v>44424</v>
      </c>
      <c r="B10233" t="s">
        <v>316</v>
      </c>
      <c r="C10233" t="s">
        <v>6985</v>
      </c>
      <c r="D10233" s="2">
        <v>1121.71</v>
      </c>
    </row>
    <row r="10234" spans="1:4" x14ac:dyDescent="0.25">
      <c r="C10234" t="s">
        <v>6986</v>
      </c>
    </row>
    <row r="10235" spans="1:4" x14ac:dyDescent="0.25">
      <c r="C10235">
        <v>458553694656</v>
      </c>
    </row>
    <row r="10236" spans="1:4" x14ac:dyDescent="0.25">
      <c r="A10236" s="1">
        <v>44424</v>
      </c>
      <c r="B10236" t="s">
        <v>316</v>
      </c>
      <c r="C10236" t="s">
        <v>6987</v>
      </c>
      <c r="D10236" s="2">
        <v>1035.3800000000001</v>
      </c>
    </row>
    <row r="10237" spans="1:4" x14ac:dyDescent="0.25">
      <c r="C10237" t="s">
        <v>6988</v>
      </c>
    </row>
    <row r="10238" spans="1:4" x14ac:dyDescent="0.25">
      <c r="C10238" t="s">
        <v>6989</v>
      </c>
    </row>
    <row r="10239" spans="1:4" x14ac:dyDescent="0.25">
      <c r="C10239">
        <v>439959937865</v>
      </c>
    </row>
    <row r="10240" spans="1:4" x14ac:dyDescent="0.25">
      <c r="A10240" s="1">
        <v>44424</v>
      </c>
      <c r="B10240" t="s">
        <v>316</v>
      </c>
      <c r="C10240" t="s">
        <v>6990</v>
      </c>
      <c r="D10240">
        <v>721.13</v>
      </c>
    </row>
    <row r="10241" spans="1:4" x14ac:dyDescent="0.25">
      <c r="C10241" t="s">
        <v>6991</v>
      </c>
    </row>
    <row r="10242" spans="1:4" x14ac:dyDescent="0.25">
      <c r="C10242" t="s">
        <v>6992</v>
      </c>
    </row>
    <row r="10243" spans="1:4" x14ac:dyDescent="0.25">
      <c r="A10243" s="1">
        <v>44424</v>
      </c>
      <c r="B10243" t="s">
        <v>316</v>
      </c>
      <c r="C10243" t="s">
        <v>6993</v>
      </c>
      <c r="D10243">
        <v>58.78</v>
      </c>
    </row>
    <row r="10244" spans="1:4" x14ac:dyDescent="0.25">
      <c r="A10244" s="1">
        <v>44424</v>
      </c>
      <c r="B10244" t="s">
        <v>316</v>
      </c>
      <c r="C10244" t="s">
        <v>6994</v>
      </c>
      <c r="D10244">
        <v>173.81</v>
      </c>
    </row>
    <row r="10245" spans="1:4" x14ac:dyDescent="0.25">
      <c r="A10245" s="1">
        <v>44424</v>
      </c>
      <c r="B10245" t="s">
        <v>316</v>
      </c>
      <c r="C10245" t="s">
        <v>2639</v>
      </c>
      <c r="D10245" s="2">
        <v>1952.1</v>
      </c>
    </row>
    <row r="10246" spans="1:4" x14ac:dyDescent="0.25">
      <c r="C10246" t="s">
        <v>6995</v>
      </c>
    </row>
    <row r="10247" spans="1:4" x14ac:dyDescent="0.25">
      <c r="C10247" t="s">
        <v>6996</v>
      </c>
    </row>
    <row r="10248" spans="1:4" x14ac:dyDescent="0.25">
      <c r="C10248">
        <v>573888447577</v>
      </c>
    </row>
    <row r="10249" spans="1:4" x14ac:dyDescent="0.25">
      <c r="A10249" s="1">
        <v>44424</v>
      </c>
      <c r="B10249" t="s">
        <v>316</v>
      </c>
      <c r="C10249" t="s">
        <v>6997</v>
      </c>
      <c r="D10249">
        <v>426.98</v>
      </c>
    </row>
    <row r="10250" spans="1:4" x14ac:dyDescent="0.25">
      <c r="C10250" t="s">
        <v>6998</v>
      </c>
    </row>
    <row r="10251" spans="1:4" x14ac:dyDescent="0.25">
      <c r="C10251" t="s">
        <v>6999</v>
      </c>
    </row>
    <row r="10252" spans="1:4" x14ac:dyDescent="0.25">
      <c r="A10252" s="1">
        <v>44426</v>
      </c>
      <c r="B10252" t="s">
        <v>585</v>
      </c>
      <c r="C10252" t="s">
        <v>7000</v>
      </c>
      <c r="D10252">
        <v>144</v>
      </c>
    </row>
    <row r="10253" spans="1:4" x14ac:dyDescent="0.25">
      <c r="A10253" s="1">
        <v>44426</v>
      </c>
      <c r="B10253" t="s">
        <v>904</v>
      </c>
      <c r="C10253" t="s">
        <v>3967</v>
      </c>
      <c r="D10253" s="2">
        <v>2500</v>
      </c>
    </row>
    <row r="10254" spans="1:4" x14ac:dyDescent="0.25">
      <c r="C10254" t="s">
        <v>7001</v>
      </c>
    </row>
    <row r="10255" spans="1:4" x14ac:dyDescent="0.25">
      <c r="A10255" s="1">
        <v>44426</v>
      </c>
      <c r="B10255" t="s">
        <v>7002</v>
      </c>
      <c r="C10255" t="s">
        <v>7003</v>
      </c>
      <c r="D10255" s="2">
        <v>2890</v>
      </c>
    </row>
    <row r="10256" spans="1:4" x14ac:dyDescent="0.25">
      <c r="A10256" s="1">
        <v>44426</v>
      </c>
      <c r="B10256" t="s">
        <v>119</v>
      </c>
      <c r="C10256" t="s">
        <v>7004</v>
      </c>
      <c r="D10256">
        <v>10</v>
      </c>
    </row>
    <row r="10257" spans="1:4" x14ac:dyDescent="0.25">
      <c r="A10257" s="1">
        <v>44426</v>
      </c>
      <c r="B10257" t="s">
        <v>119</v>
      </c>
      <c r="C10257" t="s">
        <v>7005</v>
      </c>
      <c r="D10257">
        <v>7.5</v>
      </c>
    </row>
    <row r="10258" spans="1:4" x14ac:dyDescent="0.25">
      <c r="C10258" t="s">
        <v>7006</v>
      </c>
    </row>
    <row r="10259" spans="1:4" x14ac:dyDescent="0.25">
      <c r="A10259" s="1">
        <v>44426</v>
      </c>
      <c r="B10259" t="s">
        <v>7007</v>
      </c>
      <c r="C10259" t="s">
        <v>70</v>
      </c>
      <c r="D10259" s="2">
        <v>2155</v>
      </c>
    </row>
    <row r="10260" spans="1:4" x14ac:dyDescent="0.25">
      <c r="A10260" s="1">
        <v>44426</v>
      </c>
      <c r="B10260" t="s">
        <v>6343</v>
      </c>
      <c r="C10260" t="s">
        <v>7008</v>
      </c>
      <c r="D10260" s="2">
        <v>2571.5700000000002</v>
      </c>
    </row>
    <row r="10261" spans="1:4" x14ac:dyDescent="0.25">
      <c r="A10261" s="1">
        <v>44426</v>
      </c>
      <c r="B10261" t="s">
        <v>7009</v>
      </c>
      <c r="C10261" t="s">
        <v>7010</v>
      </c>
      <c r="D10261">
        <v>70</v>
      </c>
    </row>
    <row r="10262" spans="1:4" x14ac:dyDescent="0.25">
      <c r="A10262" s="1">
        <v>44426</v>
      </c>
      <c r="B10262" t="s">
        <v>121</v>
      </c>
      <c r="C10262" t="s">
        <v>7011</v>
      </c>
      <c r="D10262">
        <v>432.43</v>
      </c>
    </row>
    <row r="10263" spans="1:4" x14ac:dyDescent="0.25">
      <c r="A10263" s="1">
        <v>44426</v>
      </c>
      <c r="B10263" t="s">
        <v>121</v>
      </c>
      <c r="C10263" t="s">
        <v>70</v>
      </c>
      <c r="D10263">
        <v>28</v>
      </c>
    </row>
    <row r="10264" spans="1:4" x14ac:dyDescent="0.25">
      <c r="A10264" s="1">
        <v>44426</v>
      </c>
      <c r="B10264" t="s">
        <v>3763</v>
      </c>
      <c r="C10264" t="s">
        <v>7012</v>
      </c>
      <c r="D10264" s="2">
        <v>5000</v>
      </c>
    </row>
    <row r="10265" spans="1:4" x14ac:dyDescent="0.25">
      <c r="C10265" t="s">
        <v>3764</v>
      </c>
    </row>
    <row r="10266" spans="1:4" x14ac:dyDescent="0.25">
      <c r="A10266" s="1">
        <v>44426</v>
      </c>
      <c r="B10266" t="s">
        <v>122</v>
      </c>
      <c r="C10266" t="s">
        <v>70</v>
      </c>
      <c r="D10266">
        <v>335.5</v>
      </c>
    </row>
    <row r="10267" spans="1:4" x14ac:dyDescent="0.25">
      <c r="A10267" s="1">
        <v>44426</v>
      </c>
      <c r="B10267" t="s">
        <v>122</v>
      </c>
      <c r="C10267" t="s">
        <v>70</v>
      </c>
      <c r="D10267">
        <v>500</v>
      </c>
    </row>
    <row r="10268" spans="1:4" x14ac:dyDescent="0.25">
      <c r="A10268" s="1">
        <v>44426</v>
      </c>
      <c r="B10268" t="s">
        <v>122</v>
      </c>
      <c r="C10268" t="s">
        <v>70</v>
      </c>
      <c r="D10268">
        <v>500</v>
      </c>
    </row>
    <row r="10269" spans="1:4" x14ac:dyDescent="0.25">
      <c r="A10269" s="1">
        <v>44426</v>
      </c>
      <c r="B10269" t="s">
        <v>122</v>
      </c>
      <c r="C10269" t="s">
        <v>70</v>
      </c>
      <c r="D10269">
        <v>446.99</v>
      </c>
    </row>
    <row r="10270" spans="1:4" x14ac:dyDescent="0.25">
      <c r="A10270" s="1">
        <v>44426</v>
      </c>
      <c r="B10270" t="s">
        <v>197</v>
      </c>
      <c r="C10270" t="s">
        <v>1703</v>
      </c>
      <c r="D10270">
        <v>7.5</v>
      </c>
    </row>
    <row r="10271" spans="1:4" x14ac:dyDescent="0.25">
      <c r="A10271" s="1">
        <v>44426</v>
      </c>
      <c r="B10271" t="s">
        <v>124</v>
      </c>
      <c r="C10271" t="s">
        <v>1008</v>
      </c>
      <c r="D10271">
        <v>382.16</v>
      </c>
    </row>
    <row r="10272" spans="1:4" x14ac:dyDescent="0.25">
      <c r="A10272" s="1">
        <v>44426</v>
      </c>
      <c r="B10272" t="s">
        <v>13</v>
      </c>
      <c r="C10272" t="s">
        <v>7013</v>
      </c>
      <c r="D10272" s="2">
        <v>1943.6</v>
      </c>
    </row>
    <row r="10273" spans="1:4" x14ac:dyDescent="0.25">
      <c r="C10273" t="s">
        <v>7014</v>
      </c>
    </row>
    <row r="10274" spans="1:4" x14ac:dyDescent="0.25">
      <c r="A10274" s="1">
        <v>44426</v>
      </c>
      <c r="B10274" t="s">
        <v>125</v>
      </c>
      <c r="C10274" t="s">
        <v>7015</v>
      </c>
      <c r="D10274" s="2">
        <v>10206.66</v>
      </c>
    </row>
    <row r="10275" spans="1:4" x14ac:dyDescent="0.25">
      <c r="C10275" t="s">
        <v>363</v>
      </c>
    </row>
    <row r="10276" spans="1:4" x14ac:dyDescent="0.25">
      <c r="C10276" t="s">
        <v>364</v>
      </c>
    </row>
    <row r="10277" spans="1:4" x14ac:dyDescent="0.25">
      <c r="C10277" t="s">
        <v>365</v>
      </c>
    </row>
    <row r="10278" spans="1:4" x14ac:dyDescent="0.25">
      <c r="C10278" t="s">
        <v>366</v>
      </c>
    </row>
    <row r="10279" spans="1:4" x14ac:dyDescent="0.25">
      <c r="A10279" s="1">
        <v>44426</v>
      </c>
      <c r="B10279" t="s">
        <v>125</v>
      </c>
      <c r="C10279" t="s">
        <v>4698</v>
      </c>
      <c r="D10279">
        <v>609.33000000000004</v>
      </c>
    </row>
    <row r="10280" spans="1:4" x14ac:dyDescent="0.25">
      <c r="C10280" t="s">
        <v>7016</v>
      </c>
    </row>
    <row r="10281" spans="1:4" x14ac:dyDescent="0.25">
      <c r="A10281" s="1">
        <v>44426</v>
      </c>
      <c r="B10281" t="s">
        <v>7017</v>
      </c>
      <c r="C10281" t="s">
        <v>7018</v>
      </c>
      <c r="D10281">
        <v>35</v>
      </c>
    </row>
    <row r="10282" spans="1:4" x14ac:dyDescent="0.25">
      <c r="A10282" s="1">
        <v>44426</v>
      </c>
      <c r="B10282" t="s">
        <v>2833</v>
      </c>
      <c r="C10282" t="s">
        <v>7019</v>
      </c>
      <c r="D10282">
        <v>22.5</v>
      </c>
    </row>
    <row r="10283" spans="1:4" x14ac:dyDescent="0.25">
      <c r="C10283" t="s">
        <v>7020</v>
      </c>
    </row>
    <row r="10284" spans="1:4" x14ac:dyDescent="0.25">
      <c r="A10284" s="1">
        <v>44426</v>
      </c>
      <c r="B10284" t="s">
        <v>7021</v>
      </c>
      <c r="C10284" t="s">
        <v>3372</v>
      </c>
      <c r="D10284">
        <v>30</v>
      </c>
    </row>
    <row r="10285" spans="1:4" x14ac:dyDescent="0.25">
      <c r="A10285" s="1">
        <v>44426</v>
      </c>
      <c r="B10285" t="s">
        <v>33</v>
      </c>
      <c r="C10285" t="s">
        <v>7022</v>
      </c>
      <c r="D10285">
        <v>25</v>
      </c>
    </row>
    <row r="10286" spans="1:4" x14ac:dyDescent="0.25">
      <c r="C10286" t="s">
        <v>7023</v>
      </c>
    </row>
    <row r="10287" spans="1:4" x14ac:dyDescent="0.25">
      <c r="C10287" t="s">
        <v>7024</v>
      </c>
    </row>
    <row r="10288" spans="1:4" x14ac:dyDescent="0.25">
      <c r="A10288" s="1">
        <v>44426</v>
      </c>
      <c r="B10288" t="s">
        <v>33</v>
      </c>
      <c r="C10288" t="s">
        <v>1551</v>
      </c>
      <c r="D10288">
        <v>79</v>
      </c>
    </row>
    <row r="10289" spans="1:4" x14ac:dyDescent="0.25">
      <c r="C10289" t="s">
        <v>1552</v>
      </c>
    </row>
    <row r="10290" spans="1:4" x14ac:dyDescent="0.25">
      <c r="A10290" s="1">
        <v>44426</v>
      </c>
      <c r="B10290" t="s">
        <v>33</v>
      </c>
      <c r="C10290" t="s">
        <v>7025</v>
      </c>
      <c r="D10290">
        <v>800</v>
      </c>
    </row>
    <row r="10291" spans="1:4" x14ac:dyDescent="0.25">
      <c r="C10291" t="s">
        <v>7026</v>
      </c>
    </row>
    <row r="10292" spans="1:4" x14ac:dyDescent="0.25">
      <c r="A10292" s="1">
        <v>44426</v>
      </c>
      <c r="B10292" t="s">
        <v>566</v>
      </c>
      <c r="C10292" t="s">
        <v>7027</v>
      </c>
      <c r="D10292" s="2">
        <v>1400</v>
      </c>
    </row>
    <row r="10293" spans="1:4" x14ac:dyDescent="0.25">
      <c r="A10293" s="1">
        <v>44426</v>
      </c>
      <c r="B10293" t="s">
        <v>142</v>
      </c>
      <c r="C10293" t="s">
        <v>47</v>
      </c>
      <c r="D10293" s="2">
        <v>1224.04</v>
      </c>
    </row>
    <row r="10294" spans="1:4" x14ac:dyDescent="0.25">
      <c r="A10294" s="1">
        <v>44426</v>
      </c>
      <c r="B10294" t="s">
        <v>218</v>
      </c>
      <c r="C10294" t="s">
        <v>7028</v>
      </c>
      <c r="D10294">
        <v>189.4</v>
      </c>
    </row>
    <row r="10295" spans="1:4" x14ac:dyDescent="0.25">
      <c r="C10295" t="s">
        <v>3793</v>
      </c>
    </row>
    <row r="10296" spans="1:4" x14ac:dyDescent="0.25">
      <c r="A10296" s="1">
        <v>44426</v>
      </c>
      <c r="B10296" t="s">
        <v>143</v>
      </c>
      <c r="C10296" t="s">
        <v>47</v>
      </c>
      <c r="D10296">
        <v>18.989999999999998</v>
      </c>
    </row>
    <row r="10297" spans="1:4" x14ac:dyDescent="0.25">
      <c r="A10297" s="1">
        <v>44426</v>
      </c>
      <c r="B10297" t="s">
        <v>7029</v>
      </c>
      <c r="C10297" t="s">
        <v>70</v>
      </c>
      <c r="D10297" s="2">
        <v>19360</v>
      </c>
    </row>
    <row r="10298" spans="1:4" x14ac:dyDescent="0.25">
      <c r="A10298" s="1">
        <v>44426</v>
      </c>
      <c r="B10298" t="s">
        <v>233</v>
      </c>
      <c r="C10298" t="s">
        <v>7030</v>
      </c>
      <c r="D10298">
        <v>180</v>
      </c>
    </row>
    <row r="10299" spans="1:4" x14ac:dyDescent="0.25">
      <c r="C10299" t="s">
        <v>7031</v>
      </c>
    </row>
    <row r="10300" spans="1:4" x14ac:dyDescent="0.25">
      <c r="A10300" s="1">
        <v>44426</v>
      </c>
      <c r="B10300" t="s">
        <v>233</v>
      </c>
      <c r="C10300" t="s">
        <v>7030</v>
      </c>
      <c r="D10300">
        <v>180</v>
      </c>
    </row>
    <row r="10301" spans="1:4" x14ac:dyDescent="0.25">
      <c r="C10301" t="s">
        <v>7031</v>
      </c>
    </row>
    <row r="10302" spans="1:4" x14ac:dyDescent="0.25">
      <c r="A10302" s="1">
        <v>44426</v>
      </c>
      <c r="B10302" t="s">
        <v>233</v>
      </c>
      <c r="C10302" t="s">
        <v>7030</v>
      </c>
      <c r="D10302">
        <v>630</v>
      </c>
    </row>
    <row r="10303" spans="1:4" x14ac:dyDescent="0.25">
      <c r="C10303" t="s">
        <v>7031</v>
      </c>
    </row>
    <row r="10304" spans="1:4" x14ac:dyDescent="0.25">
      <c r="A10304" s="1">
        <v>44426</v>
      </c>
      <c r="B10304" t="s">
        <v>233</v>
      </c>
      <c r="C10304" t="s">
        <v>7030</v>
      </c>
      <c r="D10304">
        <v>140</v>
      </c>
    </row>
    <row r="10305" spans="1:4" x14ac:dyDescent="0.25">
      <c r="C10305" t="s">
        <v>7031</v>
      </c>
    </row>
    <row r="10306" spans="1:4" x14ac:dyDescent="0.25">
      <c r="A10306" s="1">
        <v>44426</v>
      </c>
      <c r="B10306" t="s">
        <v>233</v>
      </c>
      <c r="C10306" t="s">
        <v>7030</v>
      </c>
      <c r="D10306">
        <v>135</v>
      </c>
    </row>
    <row r="10307" spans="1:4" x14ac:dyDescent="0.25">
      <c r="C10307" t="s">
        <v>7031</v>
      </c>
    </row>
    <row r="10308" spans="1:4" x14ac:dyDescent="0.25">
      <c r="A10308" s="1">
        <v>44426</v>
      </c>
      <c r="B10308" t="s">
        <v>233</v>
      </c>
      <c r="C10308" t="s">
        <v>7030</v>
      </c>
      <c r="D10308">
        <v>450</v>
      </c>
    </row>
    <row r="10309" spans="1:4" x14ac:dyDescent="0.25">
      <c r="C10309" t="s">
        <v>7031</v>
      </c>
    </row>
    <row r="10310" spans="1:4" x14ac:dyDescent="0.25">
      <c r="A10310" s="1">
        <v>44426</v>
      </c>
      <c r="B10310" t="s">
        <v>233</v>
      </c>
      <c r="C10310" t="s">
        <v>7030</v>
      </c>
      <c r="D10310">
        <v>280</v>
      </c>
    </row>
    <row r="10311" spans="1:4" x14ac:dyDescent="0.25">
      <c r="C10311" t="s">
        <v>7031</v>
      </c>
    </row>
    <row r="10312" spans="1:4" x14ac:dyDescent="0.25">
      <c r="A10312" s="1">
        <v>44426</v>
      </c>
      <c r="B10312" t="s">
        <v>233</v>
      </c>
      <c r="C10312" t="s">
        <v>7030</v>
      </c>
      <c r="D10312">
        <v>135</v>
      </c>
    </row>
    <row r="10313" spans="1:4" x14ac:dyDescent="0.25">
      <c r="C10313" t="s">
        <v>7031</v>
      </c>
    </row>
    <row r="10314" spans="1:4" x14ac:dyDescent="0.25">
      <c r="A10314" s="1">
        <v>44426</v>
      </c>
      <c r="B10314" t="s">
        <v>233</v>
      </c>
      <c r="C10314" t="s">
        <v>7030</v>
      </c>
      <c r="D10314">
        <v>480</v>
      </c>
    </row>
    <row r="10315" spans="1:4" x14ac:dyDescent="0.25">
      <c r="C10315" t="s">
        <v>7031</v>
      </c>
    </row>
    <row r="10316" spans="1:4" x14ac:dyDescent="0.25">
      <c r="A10316" s="1">
        <v>44426</v>
      </c>
      <c r="B10316" t="s">
        <v>233</v>
      </c>
      <c r="C10316" t="s">
        <v>7030</v>
      </c>
      <c r="D10316">
        <v>490</v>
      </c>
    </row>
    <row r="10317" spans="1:4" x14ac:dyDescent="0.25">
      <c r="C10317" t="s">
        <v>7031</v>
      </c>
    </row>
    <row r="10318" spans="1:4" x14ac:dyDescent="0.25">
      <c r="A10318" s="1">
        <v>44426</v>
      </c>
      <c r="B10318" t="s">
        <v>233</v>
      </c>
      <c r="C10318" t="s">
        <v>7030</v>
      </c>
      <c r="D10318">
        <v>225</v>
      </c>
    </row>
    <row r="10319" spans="1:4" x14ac:dyDescent="0.25">
      <c r="C10319" t="s">
        <v>7031</v>
      </c>
    </row>
    <row r="10320" spans="1:4" x14ac:dyDescent="0.25">
      <c r="A10320" s="1">
        <v>44426</v>
      </c>
      <c r="B10320" t="s">
        <v>233</v>
      </c>
      <c r="C10320" t="s">
        <v>7030</v>
      </c>
      <c r="D10320">
        <v>60</v>
      </c>
    </row>
    <row r="10321" spans="1:4" x14ac:dyDescent="0.25">
      <c r="C10321" t="s">
        <v>7031</v>
      </c>
    </row>
    <row r="10322" spans="1:4" x14ac:dyDescent="0.25">
      <c r="A10322" s="1">
        <v>44426</v>
      </c>
      <c r="B10322" t="s">
        <v>233</v>
      </c>
      <c r="C10322" t="s">
        <v>7030</v>
      </c>
      <c r="D10322">
        <v>270</v>
      </c>
    </row>
    <row r="10323" spans="1:4" x14ac:dyDescent="0.25">
      <c r="C10323" t="s">
        <v>7031</v>
      </c>
    </row>
    <row r="10324" spans="1:4" x14ac:dyDescent="0.25">
      <c r="A10324" s="1">
        <v>44426</v>
      </c>
      <c r="B10324" t="s">
        <v>233</v>
      </c>
      <c r="C10324" t="s">
        <v>7030</v>
      </c>
      <c r="D10324">
        <v>245</v>
      </c>
    </row>
    <row r="10325" spans="1:4" x14ac:dyDescent="0.25">
      <c r="C10325" t="s">
        <v>7031</v>
      </c>
    </row>
    <row r="10326" spans="1:4" x14ac:dyDescent="0.25">
      <c r="A10326" s="1">
        <v>44426</v>
      </c>
      <c r="B10326" t="s">
        <v>233</v>
      </c>
      <c r="C10326" t="s">
        <v>7030</v>
      </c>
      <c r="D10326">
        <v>90</v>
      </c>
    </row>
    <row r="10327" spans="1:4" x14ac:dyDescent="0.25">
      <c r="C10327" t="s">
        <v>7031</v>
      </c>
    </row>
    <row r="10328" spans="1:4" x14ac:dyDescent="0.25">
      <c r="A10328" s="1">
        <v>44426</v>
      </c>
      <c r="B10328" t="s">
        <v>233</v>
      </c>
      <c r="C10328" t="s">
        <v>7030</v>
      </c>
      <c r="D10328">
        <v>35</v>
      </c>
    </row>
    <row r="10329" spans="1:4" x14ac:dyDescent="0.25">
      <c r="C10329" t="s">
        <v>7031</v>
      </c>
    </row>
    <row r="10330" spans="1:4" x14ac:dyDescent="0.25">
      <c r="A10330" s="1">
        <v>44426</v>
      </c>
      <c r="B10330" t="s">
        <v>233</v>
      </c>
      <c r="C10330" t="s">
        <v>7030</v>
      </c>
      <c r="D10330">
        <v>40</v>
      </c>
    </row>
    <row r="10331" spans="1:4" x14ac:dyDescent="0.25">
      <c r="C10331" t="s">
        <v>7031</v>
      </c>
    </row>
    <row r="10332" spans="1:4" x14ac:dyDescent="0.25">
      <c r="A10332" s="1">
        <v>44426</v>
      </c>
      <c r="B10332" t="s">
        <v>233</v>
      </c>
      <c r="C10332" t="s">
        <v>7030</v>
      </c>
      <c r="D10332">
        <v>315</v>
      </c>
    </row>
    <row r="10333" spans="1:4" x14ac:dyDescent="0.25">
      <c r="C10333" t="s">
        <v>7031</v>
      </c>
    </row>
    <row r="10334" spans="1:4" x14ac:dyDescent="0.25">
      <c r="A10334" s="1">
        <v>44426</v>
      </c>
      <c r="B10334" t="s">
        <v>233</v>
      </c>
      <c r="C10334" t="s">
        <v>7030</v>
      </c>
      <c r="D10334">
        <v>40</v>
      </c>
    </row>
    <row r="10335" spans="1:4" x14ac:dyDescent="0.25">
      <c r="C10335" t="s">
        <v>7031</v>
      </c>
    </row>
    <row r="10336" spans="1:4" x14ac:dyDescent="0.25">
      <c r="A10336" s="1">
        <v>44426</v>
      </c>
      <c r="B10336" t="s">
        <v>233</v>
      </c>
      <c r="C10336" t="s">
        <v>7030</v>
      </c>
      <c r="D10336">
        <v>55</v>
      </c>
    </row>
    <row r="10337" spans="1:4" x14ac:dyDescent="0.25">
      <c r="C10337" t="s">
        <v>7031</v>
      </c>
    </row>
    <row r="10338" spans="1:4" x14ac:dyDescent="0.25">
      <c r="A10338" s="1">
        <v>44426</v>
      </c>
      <c r="B10338" t="s">
        <v>233</v>
      </c>
      <c r="C10338" t="s">
        <v>7030</v>
      </c>
      <c r="D10338">
        <v>330</v>
      </c>
    </row>
    <row r="10339" spans="1:4" x14ac:dyDescent="0.25">
      <c r="C10339" t="s">
        <v>7031</v>
      </c>
    </row>
    <row r="10340" spans="1:4" x14ac:dyDescent="0.25">
      <c r="A10340" s="1">
        <v>44426</v>
      </c>
      <c r="B10340" t="s">
        <v>233</v>
      </c>
      <c r="C10340" t="s">
        <v>7030</v>
      </c>
      <c r="D10340">
        <v>350</v>
      </c>
    </row>
    <row r="10341" spans="1:4" x14ac:dyDescent="0.25">
      <c r="C10341" t="s">
        <v>7031</v>
      </c>
    </row>
    <row r="10342" spans="1:4" x14ac:dyDescent="0.25">
      <c r="A10342" s="1">
        <v>44426</v>
      </c>
      <c r="B10342" t="s">
        <v>233</v>
      </c>
      <c r="C10342" t="s">
        <v>7030</v>
      </c>
      <c r="D10342">
        <v>160</v>
      </c>
    </row>
    <row r="10343" spans="1:4" x14ac:dyDescent="0.25">
      <c r="C10343" t="s">
        <v>7031</v>
      </c>
    </row>
    <row r="10344" spans="1:4" x14ac:dyDescent="0.25">
      <c r="A10344" s="1">
        <v>44426</v>
      </c>
      <c r="B10344" t="s">
        <v>233</v>
      </c>
      <c r="C10344" t="s">
        <v>7030</v>
      </c>
      <c r="D10344">
        <v>330</v>
      </c>
    </row>
    <row r="10345" spans="1:4" x14ac:dyDescent="0.25">
      <c r="C10345" t="s">
        <v>7031</v>
      </c>
    </row>
    <row r="10346" spans="1:4" x14ac:dyDescent="0.25">
      <c r="A10346" s="1">
        <v>44426</v>
      </c>
      <c r="B10346" t="s">
        <v>233</v>
      </c>
      <c r="C10346" t="s">
        <v>7030</v>
      </c>
      <c r="D10346">
        <v>45</v>
      </c>
    </row>
    <row r="10347" spans="1:4" x14ac:dyDescent="0.25">
      <c r="C10347" t="s">
        <v>7031</v>
      </c>
    </row>
    <row r="10348" spans="1:4" x14ac:dyDescent="0.25">
      <c r="A10348" s="1">
        <v>44426</v>
      </c>
      <c r="B10348" t="s">
        <v>233</v>
      </c>
      <c r="C10348" t="s">
        <v>7030</v>
      </c>
      <c r="D10348">
        <v>55</v>
      </c>
    </row>
    <row r="10349" spans="1:4" x14ac:dyDescent="0.25">
      <c r="C10349" t="s">
        <v>7031</v>
      </c>
    </row>
    <row r="10350" spans="1:4" x14ac:dyDescent="0.25">
      <c r="A10350" s="1">
        <v>44426</v>
      </c>
      <c r="B10350" t="s">
        <v>233</v>
      </c>
      <c r="C10350" t="s">
        <v>7030</v>
      </c>
      <c r="D10350">
        <v>225</v>
      </c>
    </row>
    <row r="10351" spans="1:4" x14ac:dyDescent="0.25">
      <c r="C10351" t="s">
        <v>7031</v>
      </c>
    </row>
    <row r="10352" spans="1:4" x14ac:dyDescent="0.25">
      <c r="A10352" s="1">
        <v>44426</v>
      </c>
      <c r="B10352" t="s">
        <v>233</v>
      </c>
      <c r="C10352" t="s">
        <v>7030</v>
      </c>
      <c r="D10352">
        <v>275</v>
      </c>
    </row>
    <row r="10353" spans="1:4" x14ac:dyDescent="0.25">
      <c r="C10353" t="s">
        <v>7031</v>
      </c>
    </row>
    <row r="10354" spans="1:4" x14ac:dyDescent="0.25">
      <c r="A10354" s="1">
        <v>44426</v>
      </c>
      <c r="B10354" t="s">
        <v>233</v>
      </c>
      <c r="C10354" t="s">
        <v>7030</v>
      </c>
      <c r="D10354">
        <v>150</v>
      </c>
    </row>
    <row r="10355" spans="1:4" x14ac:dyDescent="0.25">
      <c r="C10355" t="s">
        <v>7031</v>
      </c>
    </row>
    <row r="10356" spans="1:4" x14ac:dyDescent="0.25">
      <c r="A10356" s="1">
        <v>44426</v>
      </c>
      <c r="B10356" t="s">
        <v>233</v>
      </c>
      <c r="C10356" t="s">
        <v>7030</v>
      </c>
      <c r="D10356">
        <v>50</v>
      </c>
    </row>
    <row r="10357" spans="1:4" x14ac:dyDescent="0.25">
      <c r="C10357" t="s">
        <v>7031</v>
      </c>
    </row>
    <row r="10358" spans="1:4" x14ac:dyDescent="0.25">
      <c r="A10358" s="1">
        <v>44426</v>
      </c>
      <c r="B10358" t="s">
        <v>233</v>
      </c>
      <c r="C10358" t="s">
        <v>7030</v>
      </c>
      <c r="D10358">
        <v>35</v>
      </c>
    </row>
    <row r="10359" spans="1:4" x14ac:dyDescent="0.25">
      <c r="C10359" t="s">
        <v>7031</v>
      </c>
    </row>
    <row r="10360" spans="1:4" x14ac:dyDescent="0.25">
      <c r="A10360" s="1">
        <v>44426</v>
      </c>
      <c r="B10360" t="s">
        <v>7032</v>
      </c>
      <c r="C10360" t="s">
        <v>7033</v>
      </c>
      <c r="D10360">
        <v>35</v>
      </c>
    </row>
    <row r="10361" spans="1:4" x14ac:dyDescent="0.25">
      <c r="A10361" s="1">
        <v>44426</v>
      </c>
      <c r="B10361" t="s">
        <v>56</v>
      </c>
      <c r="C10361" t="s">
        <v>47</v>
      </c>
      <c r="D10361" s="2">
        <v>22960</v>
      </c>
    </row>
    <row r="10362" spans="1:4" x14ac:dyDescent="0.25">
      <c r="A10362" s="1">
        <v>44426</v>
      </c>
      <c r="B10362" t="s">
        <v>782</v>
      </c>
      <c r="C10362" t="s">
        <v>7034</v>
      </c>
      <c r="D10362">
        <v>40</v>
      </c>
    </row>
    <row r="10363" spans="1:4" x14ac:dyDescent="0.25">
      <c r="C10363" t="s">
        <v>7035</v>
      </c>
    </row>
    <row r="10364" spans="1:4" x14ac:dyDescent="0.25">
      <c r="A10364" s="1">
        <v>44426</v>
      </c>
      <c r="B10364" t="s">
        <v>782</v>
      </c>
      <c r="C10364" t="s">
        <v>7034</v>
      </c>
      <c r="D10364">
        <v>151.88999999999999</v>
      </c>
    </row>
    <row r="10365" spans="1:4" x14ac:dyDescent="0.25">
      <c r="C10365" t="s">
        <v>7035</v>
      </c>
    </row>
    <row r="10366" spans="1:4" x14ac:dyDescent="0.25">
      <c r="A10366" s="1">
        <v>44426</v>
      </c>
      <c r="B10366" t="s">
        <v>782</v>
      </c>
      <c r="C10366" t="s">
        <v>7034</v>
      </c>
      <c r="D10366">
        <v>26.97</v>
      </c>
    </row>
    <row r="10367" spans="1:4" x14ac:dyDescent="0.25">
      <c r="C10367" t="s">
        <v>7035</v>
      </c>
    </row>
    <row r="10368" spans="1:4" x14ac:dyDescent="0.25">
      <c r="A10368" s="1">
        <v>44426</v>
      </c>
      <c r="B10368" t="s">
        <v>782</v>
      </c>
      <c r="C10368" t="s">
        <v>7034</v>
      </c>
      <c r="D10368">
        <v>140</v>
      </c>
    </row>
    <row r="10369" spans="1:4" x14ac:dyDescent="0.25">
      <c r="C10369" t="s">
        <v>7035</v>
      </c>
    </row>
    <row r="10370" spans="1:4" x14ac:dyDescent="0.25">
      <c r="A10370" s="1">
        <v>44426</v>
      </c>
      <c r="B10370" t="s">
        <v>782</v>
      </c>
      <c r="C10370" t="s">
        <v>7034</v>
      </c>
      <c r="D10370" s="2">
        <v>1249.43</v>
      </c>
    </row>
    <row r="10371" spans="1:4" x14ac:dyDescent="0.25">
      <c r="C10371" t="s">
        <v>7035</v>
      </c>
    </row>
    <row r="10372" spans="1:4" x14ac:dyDescent="0.25">
      <c r="A10372" s="1">
        <v>44426</v>
      </c>
      <c r="B10372" t="s">
        <v>241</v>
      </c>
      <c r="C10372" t="s">
        <v>7036</v>
      </c>
      <c r="D10372">
        <v>188.5</v>
      </c>
    </row>
    <row r="10373" spans="1:4" x14ac:dyDescent="0.25">
      <c r="C10373" t="s">
        <v>7037</v>
      </c>
    </row>
    <row r="10374" spans="1:4" x14ac:dyDescent="0.25">
      <c r="A10374" s="1">
        <v>44426</v>
      </c>
      <c r="B10374" t="s">
        <v>63</v>
      </c>
      <c r="C10374" t="s">
        <v>7038</v>
      </c>
      <c r="D10374" s="2">
        <v>5342.6</v>
      </c>
    </row>
    <row r="10375" spans="1:4" x14ac:dyDescent="0.25">
      <c r="C10375" t="s">
        <v>7039</v>
      </c>
    </row>
    <row r="10376" spans="1:4" x14ac:dyDescent="0.25">
      <c r="A10376" s="1">
        <v>44426</v>
      </c>
      <c r="B10376" t="s">
        <v>7040</v>
      </c>
      <c r="C10376" t="s">
        <v>7033</v>
      </c>
      <c r="D10376">
        <v>35</v>
      </c>
    </row>
    <row r="10377" spans="1:4" x14ac:dyDescent="0.25">
      <c r="A10377" s="1">
        <v>44426</v>
      </c>
      <c r="B10377" t="s">
        <v>3259</v>
      </c>
      <c r="C10377" t="s">
        <v>7041</v>
      </c>
      <c r="D10377">
        <v>17.29</v>
      </c>
    </row>
    <row r="10378" spans="1:4" x14ac:dyDescent="0.25">
      <c r="A10378" s="1">
        <v>44426</v>
      </c>
      <c r="B10378" t="s">
        <v>154</v>
      </c>
      <c r="C10378" t="s">
        <v>47</v>
      </c>
      <c r="D10378">
        <v>129.11000000000001</v>
      </c>
    </row>
    <row r="10379" spans="1:4" x14ac:dyDescent="0.25">
      <c r="A10379" s="1">
        <v>44426</v>
      </c>
      <c r="B10379" t="s">
        <v>154</v>
      </c>
      <c r="C10379" t="s">
        <v>47</v>
      </c>
      <c r="D10379">
        <v>250</v>
      </c>
    </row>
    <row r="10380" spans="1:4" x14ac:dyDescent="0.25">
      <c r="A10380" s="1">
        <v>44426</v>
      </c>
      <c r="B10380" t="s">
        <v>254</v>
      </c>
      <c r="C10380" t="s">
        <v>6255</v>
      </c>
      <c r="D10380">
        <v>109.69</v>
      </c>
    </row>
    <row r="10381" spans="1:4" x14ac:dyDescent="0.25">
      <c r="A10381" s="1">
        <v>44426</v>
      </c>
      <c r="B10381" t="s">
        <v>254</v>
      </c>
      <c r="C10381" t="s">
        <v>2565</v>
      </c>
      <c r="D10381">
        <v>20.29</v>
      </c>
    </row>
    <row r="10382" spans="1:4" x14ac:dyDescent="0.25">
      <c r="A10382" s="1">
        <v>44426</v>
      </c>
      <c r="B10382" t="s">
        <v>254</v>
      </c>
      <c r="C10382" t="s">
        <v>2565</v>
      </c>
      <c r="D10382">
        <v>17.98</v>
      </c>
    </row>
    <row r="10383" spans="1:4" x14ac:dyDescent="0.25">
      <c r="A10383" s="1">
        <v>44426</v>
      </c>
      <c r="B10383" t="s">
        <v>254</v>
      </c>
      <c r="C10383" t="s">
        <v>2565</v>
      </c>
      <c r="D10383">
        <v>185.86</v>
      </c>
    </row>
    <row r="10384" spans="1:4" x14ac:dyDescent="0.25">
      <c r="A10384" s="1">
        <v>44426</v>
      </c>
      <c r="B10384" t="s">
        <v>254</v>
      </c>
      <c r="C10384" t="s">
        <v>2565</v>
      </c>
      <c r="D10384">
        <v>305.89999999999998</v>
      </c>
    </row>
    <row r="10385" spans="1:4" x14ac:dyDescent="0.25">
      <c r="A10385" s="1">
        <v>44426</v>
      </c>
      <c r="B10385" t="s">
        <v>254</v>
      </c>
      <c r="C10385" t="s">
        <v>7042</v>
      </c>
      <c r="D10385">
        <v>8.18</v>
      </c>
    </row>
    <row r="10386" spans="1:4" x14ac:dyDescent="0.25">
      <c r="C10386" t="s">
        <v>219</v>
      </c>
    </row>
    <row r="10387" spans="1:4" x14ac:dyDescent="0.25">
      <c r="A10387" s="1">
        <v>44426</v>
      </c>
      <c r="B10387" t="s">
        <v>254</v>
      </c>
      <c r="C10387" t="s">
        <v>7042</v>
      </c>
      <c r="D10387">
        <v>48.79</v>
      </c>
    </row>
    <row r="10388" spans="1:4" x14ac:dyDescent="0.25">
      <c r="C10388" t="s">
        <v>219</v>
      </c>
    </row>
    <row r="10389" spans="1:4" x14ac:dyDescent="0.25">
      <c r="A10389" s="1">
        <v>44426</v>
      </c>
      <c r="B10389" t="s">
        <v>1166</v>
      </c>
      <c r="C10389" t="s">
        <v>47</v>
      </c>
      <c r="D10389">
        <v>103.23</v>
      </c>
    </row>
    <row r="10390" spans="1:4" x14ac:dyDescent="0.25">
      <c r="A10390" s="1">
        <v>44426</v>
      </c>
      <c r="B10390" t="s">
        <v>6807</v>
      </c>
      <c r="C10390" t="s">
        <v>6808</v>
      </c>
      <c r="D10390" s="2">
        <v>8061</v>
      </c>
    </row>
    <row r="10391" spans="1:4" x14ac:dyDescent="0.25">
      <c r="C10391" t="s">
        <v>4165</v>
      </c>
    </row>
    <row r="10392" spans="1:4" x14ac:dyDescent="0.25">
      <c r="A10392" s="1">
        <v>44426</v>
      </c>
      <c r="B10392" t="s">
        <v>4621</v>
      </c>
      <c r="C10392" t="s">
        <v>87</v>
      </c>
      <c r="D10392">
        <v>86.64</v>
      </c>
    </row>
    <row r="10393" spans="1:4" x14ac:dyDescent="0.25">
      <c r="A10393" s="1">
        <v>44426</v>
      </c>
      <c r="B10393" t="s">
        <v>7043</v>
      </c>
      <c r="C10393" t="s">
        <v>7044</v>
      </c>
      <c r="D10393">
        <v>35</v>
      </c>
    </row>
    <row r="10394" spans="1:4" x14ac:dyDescent="0.25">
      <c r="A10394" s="1">
        <v>44426</v>
      </c>
      <c r="B10394" t="s">
        <v>805</v>
      </c>
      <c r="C10394" t="s">
        <v>7045</v>
      </c>
      <c r="D10394">
        <v>816</v>
      </c>
    </row>
    <row r="10395" spans="1:4" x14ac:dyDescent="0.25">
      <c r="A10395" s="1">
        <v>44426</v>
      </c>
      <c r="B10395" t="s">
        <v>434</v>
      </c>
      <c r="C10395" t="s">
        <v>7046</v>
      </c>
      <c r="D10395" s="2">
        <v>5580</v>
      </c>
    </row>
    <row r="10396" spans="1:4" x14ac:dyDescent="0.25">
      <c r="A10396" s="1">
        <v>44426</v>
      </c>
      <c r="B10396" t="s">
        <v>434</v>
      </c>
      <c r="C10396" t="s">
        <v>7046</v>
      </c>
      <c r="D10396">
        <v>600</v>
      </c>
    </row>
    <row r="10397" spans="1:4" x14ac:dyDescent="0.25">
      <c r="A10397" s="1">
        <v>44426</v>
      </c>
      <c r="B10397" t="s">
        <v>434</v>
      </c>
      <c r="C10397" t="s">
        <v>7047</v>
      </c>
      <c r="D10397">
        <v>623</v>
      </c>
    </row>
    <row r="10398" spans="1:4" x14ac:dyDescent="0.25">
      <c r="A10398" s="1">
        <v>44426</v>
      </c>
      <c r="B10398" t="s">
        <v>435</v>
      </c>
      <c r="C10398" t="s">
        <v>70</v>
      </c>
      <c r="D10398">
        <v>480</v>
      </c>
    </row>
    <row r="10399" spans="1:4" x14ac:dyDescent="0.25">
      <c r="A10399" s="1">
        <v>44426</v>
      </c>
      <c r="B10399" t="s">
        <v>1297</v>
      </c>
      <c r="C10399" t="s">
        <v>7048</v>
      </c>
      <c r="D10399">
        <v>763.31</v>
      </c>
    </row>
    <row r="10400" spans="1:4" x14ac:dyDescent="0.25">
      <c r="C10400" t="s">
        <v>7049</v>
      </c>
    </row>
    <row r="10401" spans="1:4" x14ac:dyDescent="0.25">
      <c r="A10401" s="1">
        <v>44426</v>
      </c>
      <c r="B10401" t="s">
        <v>1297</v>
      </c>
      <c r="C10401" t="s">
        <v>7048</v>
      </c>
      <c r="D10401" s="2">
        <v>1152.73</v>
      </c>
    </row>
    <row r="10402" spans="1:4" x14ac:dyDescent="0.25">
      <c r="C10402" t="s">
        <v>7049</v>
      </c>
    </row>
    <row r="10403" spans="1:4" x14ac:dyDescent="0.25">
      <c r="A10403" s="1">
        <v>44426</v>
      </c>
      <c r="B10403" t="s">
        <v>1297</v>
      </c>
      <c r="C10403" t="s">
        <v>7048</v>
      </c>
      <c r="D10403" s="2">
        <v>1456.64</v>
      </c>
    </row>
    <row r="10404" spans="1:4" x14ac:dyDescent="0.25">
      <c r="C10404" t="s">
        <v>7049</v>
      </c>
    </row>
    <row r="10405" spans="1:4" x14ac:dyDescent="0.25">
      <c r="A10405" s="1">
        <v>44426</v>
      </c>
      <c r="B10405" t="s">
        <v>441</v>
      </c>
      <c r="C10405" t="s">
        <v>7050</v>
      </c>
      <c r="D10405">
        <v>650</v>
      </c>
    </row>
    <row r="10406" spans="1:4" x14ac:dyDescent="0.25">
      <c r="C10406" t="s">
        <v>6697</v>
      </c>
    </row>
    <row r="10407" spans="1:4" x14ac:dyDescent="0.25">
      <c r="A10407" s="1">
        <v>44426</v>
      </c>
      <c r="B10407" t="s">
        <v>82</v>
      </c>
      <c r="C10407" t="s">
        <v>70</v>
      </c>
      <c r="D10407" s="2">
        <v>4002</v>
      </c>
    </row>
    <row r="10408" spans="1:4" x14ac:dyDescent="0.25">
      <c r="A10408" s="1">
        <v>44426</v>
      </c>
      <c r="B10408" t="s">
        <v>82</v>
      </c>
      <c r="C10408" t="s">
        <v>70</v>
      </c>
      <c r="D10408">
        <v>660</v>
      </c>
    </row>
    <row r="10409" spans="1:4" x14ac:dyDescent="0.25">
      <c r="A10409" s="1">
        <v>44426</v>
      </c>
      <c r="B10409" t="s">
        <v>810</v>
      </c>
      <c r="C10409" t="s">
        <v>7051</v>
      </c>
      <c r="D10409">
        <v>50</v>
      </c>
    </row>
    <row r="10410" spans="1:4" x14ac:dyDescent="0.25">
      <c r="C10410" t="s">
        <v>7052</v>
      </c>
    </row>
    <row r="10411" spans="1:4" x14ac:dyDescent="0.25">
      <c r="A10411" s="1">
        <v>44426</v>
      </c>
      <c r="B10411" t="s">
        <v>7053</v>
      </c>
      <c r="C10411" t="s">
        <v>7054</v>
      </c>
      <c r="D10411" s="2">
        <v>1000</v>
      </c>
    </row>
    <row r="10412" spans="1:4" x14ac:dyDescent="0.25">
      <c r="C10412" t="s">
        <v>7055</v>
      </c>
    </row>
    <row r="10413" spans="1:4" x14ac:dyDescent="0.25">
      <c r="A10413" s="1">
        <v>44426</v>
      </c>
      <c r="B10413" t="s">
        <v>699</v>
      </c>
      <c r="C10413" t="s">
        <v>7056</v>
      </c>
      <c r="D10413">
        <v>246.81</v>
      </c>
    </row>
    <row r="10414" spans="1:4" x14ac:dyDescent="0.25">
      <c r="A10414" s="1">
        <v>44426</v>
      </c>
      <c r="B10414" t="s">
        <v>86</v>
      </c>
      <c r="C10414" t="s">
        <v>87</v>
      </c>
      <c r="D10414">
        <v>60.18</v>
      </c>
    </row>
    <row r="10415" spans="1:4" x14ac:dyDescent="0.25">
      <c r="A10415" s="1">
        <v>44426</v>
      </c>
      <c r="B10415" t="s">
        <v>1309</v>
      </c>
      <c r="C10415" t="s">
        <v>7057</v>
      </c>
      <c r="D10415">
        <v>270</v>
      </c>
    </row>
    <row r="10416" spans="1:4" x14ac:dyDescent="0.25">
      <c r="C10416" t="s">
        <v>7058</v>
      </c>
    </row>
    <row r="10417" spans="1:4" x14ac:dyDescent="0.25">
      <c r="A10417" s="1">
        <v>44426</v>
      </c>
      <c r="B10417" t="s">
        <v>6067</v>
      </c>
      <c r="C10417" t="s">
        <v>7059</v>
      </c>
      <c r="D10417" s="2">
        <v>2500</v>
      </c>
    </row>
    <row r="10418" spans="1:4" x14ac:dyDescent="0.25">
      <c r="C10418" t="s">
        <v>3764</v>
      </c>
    </row>
    <row r="10419" spans="1:4" x14ac:dyDescent="0.25">
      <c r="A10419" s="1">
        <v>44426</v>
      </c>
      <c r="B10419" t="s">
        <v>1844</v>
      </c>
      <c r="C10419" t="s">
        <v>7060</v>
      </c>
      <c r="D10419">
        <v>75</v>
      </c>
    </row>
    <row r="10420" spans="1:4" x14ac:dyDescent="0.25">
      <c r="A10420" s="1">
        <v>44426</v>
      </c>
      <c r="B10420" t="s">
        <v>106</v>
      </c>
      <c r="C10420" t="s">
        <v>47</v>
      </c>
      <c r="D10420">
        <v>49.65</v>
      </c>
    </row>
    <row r="10421" spans="1:4" x14ac:dyDescent="0.25">
      <c r="A10421" s="1">
        <v>44426</v>
      </c>
      <c r="B10421" t="s">
        <v>106</v>
      </c>
      <c r="C10421" t="s">
        <v>47</v>
      </c>
      <c r="D10421">
        <v>17.59</v>
      </c>
    </row>
    <row r="10422" spans="1:4" x14ac:dyDescent="0.25">
      <c r="A10422" s="1">
        <v>44426</v>
      </c>
      <c r="B10422" t="s">
        <v>106</v>
      </c>
      <c r="C10422" t="s">
        <v>107</v>
      </c>
      <c r="D10422">
        <v>711.99</v>
      </c>
    </row>
    <row r="10423" spans="1:4" x14ac:dyDescent="0.25">
      <c r="A10423" s="1">
        <v>44426</v>
      </c>
      <c r="B10423" t="s">
        <v>488</v>
      </c>
      <c r="C10423" t="s">
        <v>506</v>
      </c>
      <c r="D10423">
        <v>98.65</v>
      </c>
    </row>
    <row r="10424" spans="1:4" x14ac:dyDescent="0.25">
      <c r="C10424" t="s">
        <v>7061</v>
      </c>
    </row>
    <row r="10425" spans="1:4" x14ac:dyDescent="0.25">
      <c r="A10425" s="1">
        <v>44426</v>
      </c>
      <c r="B10425" t="s">
        <v>488</v>
      </c>
      <c r="C10425" t="s">
        <v>7061</v>
      </c>
      <c r="D10425">
        <v>222.8</v>
      </c>
    </row>
    <row r="10426" spans="1:4" x14ac:dyDescent="0.25">
      <c r="C10426" t="s">
        <v>503</v>
      </c>
    </row>
    <row r="10427" spans="1:4" x14ac:dyDescent="0.25">
      <c r="A10427" s="1">
        <v>44426</v>
      </c>
      <c r="B10427" t="s">
        <v>488</v>
      </c>
      <c r="C10427" t="s">
        <v>493</v>
      </c>
      <c r="D10427">
        <v>5.26</v>
      </c>
    </row>
    <row r="10428" spans="1:4" x14ac:dyDescent="0.25">
      <c r="C10428" t="s">
        <v>494</v>
      </c>
    </row>
    <row r="10429" spans="1:4" x14ac:dyDescent="0.25">
      <c r="C10429" t="s">
        <v>6718</v>
      </c>
    </row>
    <row r="10430" spans="1:4" x14ac:dyDescent="0.25">
      <c r="A10430" s="1">
        <v>44426</v>
      </c>
      <c r="B10430" t="s">
        <v>488</v>
      </c>
      <c r="C10430" t="s">
        <v>492</v>
      </c>
      <c r="D10430">
        <v>6.78</v>
      </c>
    </row>
    <row r="10431" spans="1:4" x14ac:dyDescent="0.25">
      <c r="C10431" t="s">
        <v>6718</v>
      </c>
    </row>
    <row r="10432" spans="1:4" x14ac:dyDescent="0.25">
      <c r="A10432" s="1">
        <v>44426</v>
      </c>
      <c r="B10432" t="s">
        <v>488</v>
      </c>
      <c r="C10432" t="s">
        <v>7062</v>
      </c>
      <c r="D10432">
        <v>33.700000000000003</v>
      </c>
    </row>
    <row r="10433" spans="1:4" x14ac:dyDescent="0.25">
      <c r="C10433" t="s">
        <v>501</v>
      </c>
    </row>
    <row r="10434" spans="1:4" x14ac:dyDescent="0.25">
      <c r="A10434" s="1">
        <v>44426</v>
      </c>
      <c r="B10434" t="s">
        <v>488</v>
      </c>
      <c r="C10434" t="s">
        <v>489</v>
      </c>
      <c r="D10434">
        <v>108.29</v>
      </c>
    </row>
    <row r="10435" spans="1:4" x14ac:dyDescent="0.25">
      <c r="C10435" t="s">
        <v>490</v>
      </c>
    </row>
    <row r="10436" spans="1:4" x14ac:dyDescent="0.25">
      <c r="C10436" t="s">
        <v>7063</v>
      </c>
    </row>
    <row r="10437" spans="1:4" x14ac:dyDescent="0.25">
      <c r="A10437" s="1">
        <v>44426</v>
      </c>
      <c r="B10437" t="s">
        <v>488</v>
      </c>
      <c r="C10437" t="s">
        <v>495</v>
      </c>
      <c r="D10437">
        <v>53.74</v>
      </c>
    </row>
    <row r="10438" spans="1:4" x14ac:dyDescent="0.25">
      <c r="C10438" t="s">
        <v>496</v>
      </c>
    </row>
    <row r="10439" spans="1:4" x14ac:dyDescent="0.25">
      <c r="C10439" t="s">
        <v>6718</v>
      </c>
    </row>
    <row r="10440" spans="1:4" x14ac:dyDescent="0.25">
      <c r="A10440" s="1">
        <v>44426</v>
      </c>
      <c r="B10440" t="s">
        <v>113</v>
      </c>
      <c r="C10440" t="s">
        <v>7064</v>
      </c>
      <c r="D10440">
        <v>343.13</v>
      </c>
    </row>
    <row r="10441" spans="1:4" x14ac:dyDescent="0.25">
      <c r="C10441" t="s">
        <v>7065</v>
      </c>
    </row>
    <row r="10442" spans="1:4" x14ac:dyDescent="0.25">
      <c r="A10442" s="1">
        <v>44424</v>
      </c>
      <c r="B10442" t="s">
        <v>1476</v>
      </c>
      <c r="C10442" t="s">
        <v>6154</v>
      </c>
      <c r="D10442">
        <v>-35.94</v>
      </c>
    </row>
    <row r="10443" spans="1:4" x14ac:dyDescent="0.25">
      <c r="C10443" t="s">
        <v>6155</v>
      </c>
    </row>
    <row r="10444" spans="1:4" x14ac:dyDescent="0.25">
      <c r="C10444" t="s">
        <v>3333</v>
      </c>
    </row>
    <row r="10445" spans="1:4" x14ac:dyDescent="0.25">
      <c r="C10445" t="s">
        <v>6156</v>
      </c>
    </row>
    <row r="10446" spans="1:4" x14ac:dyDescent="0.25">
      <c r="A10446" s="1">
        <v>44424</v>
      </c>
      <c r="B10446" t="s">
        <v>1476</v>
      </c>
      <c r="C10446" t="s">
        <v>756</v>
      </c>
      <c r="D10446">
        <v>929.26</v>
      </c>
    </row>
    <row r="10447" spans="1:4" x14ac:dyDescent="0.25">
      <c r="A10447" s="1">
        <v>44424</v>
      </c>
      <c r="B10447" t="s">
        <v>1476</v>
      </c>
      <c r="C10447" t="s">
        <v>517</v>
      </c>
      <c r="D10447">
        <v>129</v>
      </c>
    </row>
    <row r="10448" spans="1:4" x14ac:dyDescent="0.25">
      <c r="A10448" s="1">
        <v>44424</v>
      </c>
      <c r="B10448" t="s">
        <v>1476</v>
      </c>
      <c r="C10448" t="s">
        <v>7066</v>
      </c>
      <c r="D10448">
        <v>170.48</v>
      </c>
    </row>
    <row r="10449" spans="1:4" x14ac:dyDescent="0.25">
      <c r="A10449" s="1">
        <v>44424</v>
      </c>
      <c r="B10449" t="s">
        <v>1476</v>
      </c>
      <c r="C10449" t="s">
        <v>7066</v>
      </c>
      <c r="D10449">
        <v>42.83</v>
      </c>
    </row>
    <row r="10450" spans="1:4" x14ac:dyDescent="0.25">
      <c r="A10450" s="1">
        <v>44405</v>
      </c>
      <c r="B10450" t="s">
        <v>1444</v>
      </c>
      <c r="C10450" t="s">
        <v>7067</v>
      </c>
      <c r="D10450">
        <v>690</v>
      </c>
    </row>
    <row r="10451" spans="1:4" x14ac:dyDescent="0.25">
      <c r="A10451" s="1">
        <v>44405</v>
      </c>
      <c r="B10451" t="s">
        <v>1444</v>
      </c>
      <c r="C10451" t="s">
        <v>741</v>
      </c>
      <c r="D10451">
        <v>324.23</v>
      </c>
    </row>
    <row r="10452" spans="1:4" x14ac:dyDescent="0.25">
      <c r="A10452" s="1">
        <v>44405</v>
      </c>
      <c r="B10452" t="s">
        <v>1444</v>
      </c>
      <c r="C10452" t="s">
        <v>741</v>
      </c>
      <c r="D10452">
        <v>884.9</v>
      </c>
    </row>
    <row r="10453" spans="1:4" x14ac:dyDescent="0.25">
      <c r="A10453" s="1">
        <v>44405</v>
      </c>
      <c r="B10453" t="s">
        <v>1444</v>
      </c>
      <c r="C10453" t="s">
        <v>47</v>
      </c>
      <c r="D10453">
        <v>360.31</v>
      </c>
    </row>
    <row r="10454" spans="1:4" x14ac:dyDescent="0.25">
      <c r="A10454" s="1">
        <v>44405</v>
      </c>
      <c r="B10454" t="s">
        <v>1444</v>
      </c>
      <c r="C10454" t="s">
        <v>320</v>
      </c>
      <c r="D10454">
        <v>89.9</v>
      </c>
    </row>
    <row r="10455" spans="1:4" x14ac:dyDescent="0.25">
      <c r="C10455" t="s">
        <v>7068</v>
      </c>
    </row>
    <row r="10456" spans="1:4" x14ac:dyDescent="0.25">
      <c r="A10456" s="1">
        <v>44405</v>
      </c>
      <c r="B10456" t="s">
        <v>1444</v>
      </c>
      <c r="C10456" t="s">
        <v>2388</v>
      </c>
      <c r="D10456" s="2">
        <v>2918.11</v>
      </c>
    </row>
    <row r="10457" spans="1:4" x14ac:dyDescent="0.25">
      <c r="A10457" s="1">
        <v>44405</v>
      </c>
      <c r="B10457" t="s">
        <v>1444</v>
      </c>
      <c r="C10457" t="s">
        <v>7069</v>
      </c>
      <c r="D10457">
        <v>360</v>
      </c>
    </row>
    <row r="10458" spans="1:4" x14ac:dyDescent="0.25">
      <c r="A10458" s="1">
        <v>44405</v>
      </c>
      <c r="B10458" t="s">
        <v>1444</v>
      </c>
      <c r="C10458" t="s">
        <v>7070</v>
      </c>
      <c r="D10458">
        <v>499</v>
      </c>
    </row>
    <row r="10459" spans="1:4" x14ac:dyDescent="0.25">
      <c r="A10459" s="1">
        <v>44405</v>
      </c>
      <c r="B10459" t="s">
        <v>1444</v>
      </c>
      <c r="C10459" t="s">
        <v>7071</v>
      </c>
      <c r="D10459">
        <v>439.38</v>
      </c>
    </row>
    <row r="10460" spans="1:4" x14ac:dyDescent="0.25">
      <c r="C10460" t="s">
        <v>5908</v>
      </c>
    </row>
    <row r="10461" spans="1:4" x14ac:dyDescent="0.25">
      <c r="A10461" s="1">
        <v>44405</v>
      </c>
      <c r="B10461" t="s">
        <v>1444</v>
      </c>
      <c r="C10461" t="s">
        <v>5785</v>
      </c>
      <c r="D10461">
        <v>213.02</v>
      </c>
    </row>
    <row r="10462" spans="1:4" x14ac:dyDescent="0.25">
      <c r="C10462" t="s">
        <v>5786</v>
      </c>
    </row>
    <row r="10463" spans="1:4" x14ac:dyDescent="0.25">
      <c r="A10463" s="1">
        <v>44405</v>
      </c>
      <c r="B10463" t="s">
        <v>1444</v>
      </c>
      <c r="C10463" t="s">
        <v>320</v>
      </c>
      <c r="D10463">
        <v>67.78</v>
      </c>
    </row>
    <row r="10464" spans="1:4" x14ac:dyDescent="0.25">
      <c r="C10464" t="e">
        <f>- BUS WRISTBANDS</f>
        <v>#NAME?</v>
      </c>
    </row>
    <row r="10465" spans="1:4" x14ac:dyDescent="0.25">
      <c r="A10465" s="1">
        <v>44405</v>
      </c>
      <c r="B10465" t="s">
        <v>1444</v>
      </c>
      <c r="C10465" t="s">
        <v>47</v>
      </c>
      <c r="D10465">
        <v>77.27</v>
      </c>
    </row>
    <row r="10466" spans="1:4" x14ac:dyDescent="0.25">
      <c r="A10466" s="1">
        <v>44405</v>
      </c>
      <c r="B10466" t="s">
        <v>1444</v>
      </c>
      <c r="C10466" t="s">
        <v>7072</v>
      </c>
      <c r="D10466">
        <v>550</v>
      </c>
    </row>
    <row r="10467" spans="1:4" x14ac:dyDescent="0.25">
      <c r="C10467" t="s">
        <v>7073</v>
      </c>
    </row>
    <row r="10468" spans="1:4" x14ac:dyDescent="0.25">
      <c r="C10468" t="s">
        <v>7074</v>
      </c>
    </row>
    <row r="10469" spans="1:4" x14ac:dyDescent="0.25">
      <c r="C10469" t="s">
        <v>7075</v>
      </c>
    </row>
    <row r="10470" spans="1:4" x14ac:dyDescent="0.25">
      <c r="C10470" t="s">
        <v>7076</v>
      </c>
    </row>
    <row r="10471" spans="1:4" x14ac:dyDescent="0.25">
      <c r="A10471" s="1">
        <v>44405</v>
      </c>
      <c r="B10471" t="s">
        <v>1444</v>
      </c>
      <c r="C10471" t="s">
        <v>3008</v>
      </c>
      <c r="D10471">
        <v>391.97</v>
      </c>
    </row>
    <row r="10472" spans="1:4" x14ac:dyDescent="0.25">
      <c r="A10472" s="1">
        <v>44405</v>
      </c>
      <c r="B10472" t="s">
        <v>1444</v>
      </c>
      <c r="C10472" t="s">
        <v>320</v>
      </c>
      <c r="D10472">
        <v>163.38</v>
      </c>
    </row>
    <row r="10473" spans="1:4" x14ac:dyDescent="0.25">
      <c r="C10473" t="e">
        <f>- LOVELADY</f>
        <v>#NAME?</v>
      </c>
    </row>
    <row r="10474" spans="1:4" x14ac:dyDescent="0.25">
      <c r="A10474" s="1">
        <v>44405</v>
      </c>
      <c r="B10474" t="s">
        <v>1444</v>
      </c>
      <c r="C10474" t="s">
        <v>7077</v>
      </c>
      <c r="D10474">
        <v>700</v>
      </c>
    </row>
    <row r="10475" spans="1:4" x14ac:dyDescent="0.25">
      <c r="A10475" s="1">
        <v>44427</v>
      </c>
      <c r="B10475" t="s">
        <v>488</v>
      </c>
      <c r="C10475" t="s">
        <v>7078</v>
      </c>
      <c r="D10475">
        <v>108.38</v>
      </c>
    </row>
    <row r="10476" spans="1:4" x14ac:dyDescent="0.25">
      <c r="C10476" t="s">
        <v>7079</v>
      </c>
    </row>
    <row r="10477" spans="1:4" x14ac:dyDescent="0.25">
      <c r="A10477" s="1">
        <v>44424</v>
      </c>
      <c r="B10477" t="s">
        <v>1444</v>
      </c>
      <c r="C10477" t="s">
        <v>7080</v>
      </c>
      <c r="D10477">
        <v>96.45</v>
      </c>
    </row>
    <row r="10478" spans="1:4" x14ac:dyDescent="0.25">
      <c r="C10478" t="s">
        <v>7081</v>
      </c>
    </row>
    <row r="10479" spans="1:4" x14ac:dyDescent="0.25">
      <c r="C10479" t="s">
        <v>7082</v>
      </c>
    </row>
    <row r="10480" spans="1:4" x14ac:dyDescent="0.25">
      <c r="C10480" t="s">
        <v>7083</v>
      </c>
    </row>
    <row r="10481" spans="1:4" x14ac:dyDescent="0.25">
      <c r="A10481" s="1">
        <v>44424</v>
      </c>
      <c r="B10481" t="s">
        <v>1444</v>
      </c>
      <c r="C10481" t="s">
        <v>7084</v>
      </c>
      <c r="D10481">
        <v>55</v>
      </c>
    </row>
    <row r="10482" spans="1:4" x14ac:dyDescent="0.25">
      <c r="A10482" s="1">
        <v>44433</v>
      </c>
      <c r="B10482" t="s">
        <v>177</v>
      </c>
      <c r="C10482" t="s">
        <v>7085</v>
      </c>
      <c r="D10482">
        <v>93</v>
      </c>
    </row>
    <row r="10483" spans="1:4" x14ac:dyDescent="0.25">
      <c r="C10483" t="s">
        <v>2533</v>
      </c>
    </row>
    <row r="10484" spans="1:4" x14ac:dyDescent="0.25">
      <c r="A10484" s="1">
        <v>44433</v>
      </c>
      <c r="B10484" t="s">
        <v>4693</v>
      </c>
      <c r="C10484" t="s">
        <v>7086</v>
      </c>
      <c r="D10484" s="2">
        <v>1125</v>
      </c>
    </row>
    <row r="10485" spans="1:4" x14ac:dyDescent="0.25">
      <c r="A10485" s="1">
        <v>44433</v>
      </c>
      <c r="B10485" t="s">
        <v>348</v>
      </c>
      <c r="C10485" t="s">
        <v>7087</v>
      </c>
      <c r="D10485">
        <v>153.30000000000001</v>
      </c>
    </row>
    <row r="10486" spans="1:4" x14ac:dyDescent="0.25">
      <c r="C10486" t="s">
        <v>7088</v>
      </c>
    </row>
    <row r="10487" spans="1:4" x14ac:dyDescent="0.25">
      <c r="C10487" t="s">
        <v>7089</v>
      </c>
    </row>
    <row r="10488" spans="1:4" x14ac:dyDescent="0.25">
      <c r="C10488" t="s">
        <v>7090</v>
      </c>
    </row>
    <row r="10489" spans="1:4" x14ac:dyDescent="0.25">
      <c r="C10489" t="s">
        <v>7091</v>
      </c>
    </row>
    <row r="10490" spans="1:4" x14ac:dyDescent="0.25">
      <c r="A10490" s="1">
        <v>44433</v>
      </c>
      <c r="B10490" t="s">
        <v>7092</v>
      </c>
      <c r="C10490" t="s">
        <v>7093</v>
      </c>
      <c r="D10490" s="2">
        <v>9867.5</v>
      </c>
    </row>
    <row r="10491" spans="1:4" x14ac:dyDescent="0.25">
      <c r="A10491" s="1">
        <v>44433</v>
      </c>
      <c r="B10491" t="s">
        <v>7092</v>
      </c>
      <c r="C10491" t="s">
        <v>7094</v>
      </c>
      <c r="D10491" s="2">
        <v>1650</v>
      </c>
    </row>
    <row r="10492" spans="1:4" x14ac:dyDescent="0.25">
      <c r="A10492" s="1">
        <v>44433</v>
      </c>
      <c r="B10492" t="s">
        <v>122</v>
      </c>
      <c r="C10492" t="s">
        <v>70</v>
      </c>
      <c r="D10492">
        <v>446.99</v>
      </c>
    </row>
    <row r="10493" spans="1:4" x14ac:dyDescent="0.25">
      <c r="A10493" s="1">
        <v>44433</v>
      </c>
      <c r="B10493" t="s">
        <v>7095</v>
      </c>
      <c r="C10493" t="s">
        <v>7096</v>
      </c>
      <c r="D10493">
        <v>51.84</v>
      </c>
    </row>
    <row r="10494" spans="1:4" x14ac:dyDescent="0.25">
      <c r="A10494" s="1">
        <v>44433</v>
      </c>
      <c r="B10494" t="s">
        <v>124</v>
      </c>
      <c r="C10494" t="s">
        <v>47</v>
      </c>
      <c r="D10494">
        <v>121.14</v>
      </c>
    </row>
    <row r="10495" spans="1:4" x14ac:dyDescent="0.25">
      <c r="A10495" s="1">
        <v>44433</v>
      </c>
      <c r="B10495" t="s">
        <v>124</v>
      </c>
      <c r="C10495" t="s">
        <v>7097</v>
      </c>
      <c r="D10495" s="2">
        <v>3319.99</v>
      </c>
    </row>
    <row r="10496" spans="1:4" x14ac:dyDescent="0.25">
      <c r="A10496" s="1">
        <v>44433</v>
      </c>
      <c r="B10496" t="s">
        <v>2894</v>
      </c>
      <c r="C10496" t="s">
        <v>70</v>
      </c>
      <c r="D10496">
        <v>920.82</v>
      </c>
    </row>
    <row r="10497" spans="1:4" x14ac:dyDescent="0.25">
      <c r="A10497" s="1">
        <v>44433</v>
      </c>
      <c r="B10497" t="s">
        <v>125</v>
      </c>
      <c r="C10497" t="s">
        <v>7098</v>
      </c>
      <c r="D10497" s="2">
        <v>2681.58</v>
      </c>
    </row>
    <row r="10498" spans="1:4" x14ac:dyDescent="0.25">
      <c r="C10498" t="s">
        <v>2374</v>
      </c>
    </row>
    <row r="10499" spans="1:4" x14ac:dyDescent="0.25">
      <c r="C10499" t="s">
        <v>2375</v>
      </c>
    </row>
    <row r="10500" spans="1:4" x14ac:dyDescent="0.25">
      <c r="C10500" t="s">
        <v>2376</v>
      </c>
    </row>
    <row r="10501" spans="1:4" x14ac:dyDescent="0.25">
      <c r="C10501" t="s">
        <v>3367</v>
      </c>
    </row>
    <row r="10502" spans="1:4" x14ac:dyDescent="0.25">
      <c r="C10502" t="s">
        <v>7099</v>
      </c>
    </row>
    <row r="10503" spans="1:4" x14ac:dyDescent="0.25">
      <c r="C10503" t="s">
        <v>7100</v>
      </c>
    </row>
    <row r="10504" spans="1:4" x14ac:dyDescent="0.25">
      <c r="C10504" t="s">
        <v>561</v>
      </c>
    </row>
    <row r="10505" spans="1:4" x14ac:dyDescent="0.25">
      <c r="C10505" t="s">
        <v>1228</v>
      </c>
    </row>
    <row r="10506" spans="1:4" x14ac:dyDescent="0.25">
      <c r="C10506" t="s">
        <v>563</v>
      </c>
    </row>
    <row r="10507" spans="1:4" x14ac:dyDescent="0.25">
      <c r="C10507" t="s">
        <v>564</v>
      </c>
    </row>
    <row r="10508" spans="1:4" x14ac:dyDescent="0.25">
      <c r="C10508" t="s">
        <v>565</v>
      </c>
    </row>
    <row r="10509" spans="1:4" x14ac:dyDescent="0.25">
      <c r="A10509" s="1">
        <v>44433</v>
      </c>
      <c r="B10509" t="s">
        <v>26</v>
      </c>
      <c r="C10509" t="s">
        <v>28</v>
      </c>
      <c r="D10509">
        <v>62</v>
      </c>
    </row>
    <row r="10510" spans="1:4" x14ac:dyDescent="0.25">
      <c r="C10510" t="s">
        <v>7101</v>
      </c>
    </row>
    <row r="10511" spans="1:4" x14ac:dyDescent="0.25">
      <c r="A10511" s="1">
        <v>44433</v>
      </c>
      <c r="B10511" t="s">
        <v>26</v>
      </c>
      <c r="C10511" t="s">
        <v>7102</v>
      </c>
      <c r="D10511">
        <v>10</v>
      </c>
    </row>
    <row r="10512" spans="1:4" x14ac:dyDescent="0.25">
      <c r="A10512" s="1">
        <v>44433</v>
      </c>
      <c r="B10512" t="s">
        <v>33</v>
      </c>
      <c r="C10512" t="s">
        <v>7103</v>
      </c>
      <c r="D10512">
        <v>25</v>
      </c>
    </row>
    <row r="10513" spans="1:4" x14ac:dyDescent="0.25">
      <c r="C10513" t="e">
        <f>-Greg Peschel ESC-Human</f>
        <v>#NAME?</v>
      </c>
    </row>
    <row r="10514" spans="1:4" x14ac:dyDescent="0.25">
      <c r="C10514" t="s">
        <v>7104</v>
      </c>
    </row>
    <row r="10515" spans="1:4" x14ac:dyDescent="0.25">
      <c r="C10515" t="s">
        <v>7105</v>
      </c>
    </row>
    <row r="10516" spans="1:4" x14ac:dyDescent="0.25">
      <c r="C10516" t="s">
        <v>6191</v>
      </c>
    </row>
    <row r="10517" spans="1:4" x14ac:dyDescent="0.25">
      <c r="A10517" s="1">
        <v>44433</v>
      </c>
      <c r="B10517" t="s">
        <v>33</v>
      </c>
      <c r="C10517" t="s">
        <v>7103</v>
      </c>
      <c r="D10517">
        <v>90</v>
      </c>
    </row>
    <row r="10518" spans="1:4" x14ac:dyDescent="0.25">
      <c r="C10518" t="e">
        <f>-Greg Peschel ESC-Human</f>
        <v>#NAME?</v>
      </c>
    </row>
    <row r="10519" spans="1:4" x14ac:dyDescent="0.25">
      <c r="C10519" t="s">
        <v>7104</v>
      </c>
    </row>
    <row r="10520" spans="1:4" x14ac:dyDescent="0.25">
      <c r="C10520" t="s">
        <v>7105</v>
      </c>
    </row>
    <row r="10521" spans="1:4" x14ac:dyDescent="0.25">
      <c r="C10521" t="s">
        <v>6191</v>
      </c>
    </row>
    <row r="10522" spans="1:4" x14ac:dyDescent="0.25">
      <c r="A10522" s="1">
        <v>44433</v>
      </c>
      <c r="B10522" t="s">
        <v>33</v>
      </c>
      <c r="C10522" t="s">
        <v>7106</v>
      </c>
      <c r="D10522">
        <v>150</v>
      </c>
    </row>
    <row r="10523" spans="1:4" x14ac:dyDescent="0.25">
      <c r="C10523" t="s">
        <v>7107</v>
      </c>
    </row>
    <row r="10524" spans="1:4" x14ac:dyDescent="0.25">
      <c r="C10524" t="s">
        <v>7108</v>
      </c>
    </row>
    <row r="10525" spans="1:4" x14ac:dyDescent="0.25">
      <c r="C10525" t="s">
        <v>7109</v>
      </c>
    </row>
    <row r="10526" spans="1:4" x14ac:dyDescent="0.25">
      <c r="A10526" s="1">
        <v>44433</v>
      </c>
      <c r="B10526" t="s">
        <v>33</v>
      </c>
      <c r="C10526" t="s">
        <v>7110</v>
      </c>
      <c r="D10526">
        <v>80</v>
      </c>
    </row>
    <row r="10527" spans="1:4" x14ac:dyDescent="0.25">
      <c r="C10527" t="s">
        <v>7111</v>
      </c>
    </row>
    <row r="10528" spans="1:4" x14ac:dyDescent="0.25">
      <c r="C10528" t="s">
        <v>7112</v>
      </c>
    </row>
    <row r="10529" spans="1:4" x14ac:dyDescent="0.25">
      <c r="A10529" s="1">
        <v>44433</v>
      </c>
      <c r="B10529" t="s">
        <v>33</v>
      </c>
      <c r="C10529" t="s">
        <v>1551</v>
      </c>
      <c r="D10529">
        <v>316</v>
      </c>
    </row>
    <row r="10530" spans="1:4" x14ac:dyDescent="0.25">
      <c r="C10530" t="s">
        <v>1552</v>
      </c>
    </row>
    <row r="10531" spans="1:4" x14ac:dyDescent="0.25">
      <c r="A10531" s="1">
        <v>44433</v>
      </c>
      <c r="B10531" t="s">
        <v>33</v>
      </c>
      <c r="C10531" t="s">
        <v>1551</v>
      </c>
      <c r="D10531">
        <v>208</v>
      </c>
    </row>
    <row r="10532" spans="1:4" x14ac:dyDescent="0.25">
      <c r="C10532" t="s">
        <v>1552</v>
      </c>
    </row>
    <row r="10533" spans="1:4" x14ac:dyDescent="0.25">
      <c r="A10533" s="1">
        <v>44433</v>
      </c>
      <c r="B10533" t="s">
        <v>33</v>
      </c>
      <c r="C10533" t="s">
        <v>6701</v>
      </c>
      <c r="D10533">
        <v>100</v>
      </c>
    </row>
    <row r="10534" spans="1:4" x14ac:dyDescent="0.25">
      <c r="C10534" t="s">
        <v>6702</v>
      </c>
    </row>
    <row r="10535" spans="1:4" x14ac:dyDescent="0.25">
      <c r="A10535" s="1">
        <v>44433</v>
      </c>
      <c r="B10535" t="s">
        <v>33</v>
      </c>
      <c r="C10535" t="s">
        <v>7113</v>
      </c>
      <c r="D10535">
        <v>625</v>
      </c>
    </row>
    <row r="10536" spans="1:4" x14ac:dyDescent="0.25">
      <c r="C10536" t="s">
        <v>7114</v>
      </c>
    </row>
    <row r="10537" spans="1:4" x14ac:dyDescent="0.25">
      <c r="C10537" t="s">
        <v>7115</v>
      </c>
    </row>
    <row r="10538" spans="1:4" x14ac:dyDescent="0.25">
      <c r="C10538" t="s">
        <v>7116</v>
      </c>
    </row>
    <row r="10539" spans="1:4" x14ac:dyDescent="0.25">
      <c r="A10539" s="1">
        <v>44433</v>
      </c>
      <c r="B10539" t="s">
        <v>33</v>
      </c>
      <c r="C10539" t="s">
        <v>7117</v>
      </c>
      <c r="D10539">
        <v>100</v>
      </c>
    </row>
    <row r="10540" spans="1:4" x14ac:dyDescent="0.25">
      <c r="C10540" t="s">
        <v>7118</v>
      </c>
    </row>
    <row r="10541" spans="1:4" x14ac:dyDescent="0.25">
      <c r="A10541" s="1">
        <v>44433</v>
      </c>
      <c r="B10541" t="s">
        <v>33</v>
      </c>
      <c r="C10541" t="s">
        <v>7117</v>
      </c>
      <c r="D10541">
        <v>500</v>
      </c>
    </row>
    <row r="10542" spans="1:4" x14ac:dyDescent="0.25">
      <c r="C10542" t="s">
        <v>7118</v>
      </c>
    </row>
    <row r="10543" spans="1:4" x14ac:dyDescent="0.25">
      <c r="A10543" s="1">
        <v>44433</v>
      </c>
      <c r="B10543" t="s">
        <v>33</v>
      </c>
      <c r="C10543" t="s">
        <v>7119</v>
      </c>
      <c r="D10543">
        <v>500</v>
      </c>
    </row>
    <row r="10544" spans="1:4" x14ac:dyDescent="0.25">
      <c r="C10544" t="s">
        <v>7120</v>
      </c>
    </row>
    <row r="10545" spans="1:4" x14ac:dyDescent="0.25">
      <c r="A10545" s="1">
        <v>44433</v>
      </c>
      <c r="B10545" t="s">
        <v>33</v>
      </c>
      <c r="C10545" t="s">
        <v>7119</v>
      </c>
      <c r="D10545">
        <v>500</v>
      </c>
    </row>
    <row r="10546" spans="1:4" x14ac:dyDescent="0.25">
      <c r="C10546" t="s">
        <v>7120</v>
      </c>
    </row>
    <row r="10547" spans="1:4" x14ac:dyDescent="0.25">
      <c r="A10547" s="1">
        <v>44433</v>
      </c>
      <c r="B10547" t="s">
        <v>33</v>
      </c>
      <c r="C10547" t="s">
        <v>7121</v>
      </c>
      <c r="D10547" s="2">
        <v>2200</v>
      </c>
    </row>
    <row r="10548" spans="1:4" x14ac:dyDescent="0.25">
      <c r="C10548" t="s">
        <v>7122</v>
      </c>
    </row>
    <row r="10549" spans="1:4" x14ac:dyDescent="0.25">
      <c r="C10549" t="s">
        <v>7123</v>
      </c>
    </row>
    <row r="10550" spans="1:4" x14ac:dyDescent="0.25">
      <c r="A10550" s="1">
        <v>44433</v>
      </c>
      <c r="B10550" t="s">
        <v>141</v>
      </c>
      <c r="C10550" t="s">
        <v>47</v>
      </c>
      <c r="D10550">
        <v>886.5</v>
      </c>
    </row>
    <row r="10551" spans="1:4" x14ac:dyDescent="0.25">
      <c r="A10551" s="1">
        <v>44433</v>
      </c>
      <c r="B10551" t="s">
        <v>1131</v>
      </c>
      <c r="C10551" t="s">
        <v>7124</v>
      </c>
      <c r="D10551">
        <v>44.96</v>
      </c>
    </row>
    <row r="10552" spans="1:4" x14ac:dyDescent="0.25">
      <c r="A10552" s="1">
        <v>44433</v>
      </c>
      <c r="B10552" t="s">
        <v>758</v>
      </c>
      <c r="C10552" t="s">
        <v>7125</v>
      </c>
      <c r="D10552" s="2">
        <v>1257.45</v>
      </c>
    </row>
    <row r="10553" spans="1:4" x14ac:dyDescent="0.25">
      <c r="A10553" s="1">
        <v>44433</v>
      </c>
      <c r="B10553" t="s">
        <v>218</v>
      </c>
      <c r="C10553" t="s">
        <v>7126</v>
      </c>
      <c r="D10553">
        <v>30</v>
      </c>
    </row>
    <row r="10554" spans="1:4" x14ac:dyDescent="0.25">
      <c r="A10554" s="1">
        <v>44433</v>
      </c>
      <c r="B10554" t="s">
        <v>218</v>
      </c>
      <c r="C10554" t="s">
        <v>7126</v>
      </c>
      <c r="D10554">
        <v>169.2</v>
      </c>
    </row>
    <row r="10555" spans="1:4" x14ac:dyDescent="0.25">
      <c r="A10555" s="1">
        <v>44433</v>
      </c>
      <c r="B10555" t="s">
        <v>4130</v>
      </c>
      <c r="C10555" t="s">
        <v>2388</v>
      </c>
      <c r="D10555">
        <v>410</v>
      </c>
    </row>
    <row r="10556" spans="1:4" x14ac:dyDescent="0.25">
      <c r="A10556" s="1">
        <v>44433</v>
      </c>
      <c r="B10556" t="s">
        <v>56</v>
      </c>
      <c r="C10556" t="s">
        <v>47</v>
      </c>
      <c r="D10556" s="2">
        <v>4899.46</v>
      </c>
    </row>
    <row r="10557" spans="1:4" x14ac:dyDescent="0.25">
      <c r="A10557" s="1">
        <v>44433</v>
      </c>
      <c r="B10557" t="s">
        <v>782</v>
      </c>
      <c r="C10557" t="s">
        <v>7127</v>
      </c>
      <c r="D10557">
        <v>19.239999999999998</v>
      </c>
    </row>
    <row r="10558" spans="1:4" x14ac:dyDescent="0.25">
      <c r="C10558" t="s">
        <v>7128</v>
      </c>
    </row>
    <row r="10559" spans="1:4" x14ac:dyDescent="0.25">
      <c r="C10559" t="s">
        <v>7129</v>
      </c>
    </row>
    <row r="10560" spans="1:4" x14ac:dyDescent="0.25">
      <c r="A10560" s="1">
        <v>44433</v>
      </c>
      <c r="B10560" t="s">
        <v>782</v>
      </c>
      <c r="C10560" t="s">
        <v>7130</v>
      </c>
      <c r="D10560">
        <v>666.04</v>
      </c>
    </row>
    <row r="10561" spans="1:4" x14ac:dyDescent="0.25">
      <c r="C10561" t="s">
        <v>7131</v>
      </c>
    </row>
    <row r="10562" spans="1:4" x14ac:dyDescent="0.25">
      <c r="A10562" s="1">
        <v>44433</v>
      </c>
      <c r="B10562" t="s">
        <v>1569</v>
      </c>
      <c r="C10562" t="s">
        <v>7132</v>
      </c>
      <c r="D10562" s="2">
        <v>2303.65</v>
      </c>
    </row>
    <row r="10563" spans="1:4" x14ac:dyDescent="0.25">
      <c r="A10563" s="1">
        <v>44433</v>
      </c>
      <c r="B10563" t="s">
        <v>241</v>
      </c>
      <c r="C10563" t="s">
        <v>6585</v>
      </c>
      <c r="D10563">
        <v>295.44</v>
      </c>
    </row>
    <row r="10564" spans="1:4" x14ac:dyDescent="0.25">
      <c r="C10564" t="s">
        <v>7133</v>
      </c>
    </row>
    <row r="10565" spans="1:4" x14ac:dyDescent="0.25">
      <c r="A10565" s="1">
        <v>44433</v>
      </c>
      <c r="B10565" t="s">
        <v>5607</v>
      </c>
      <c r="C10565" t="s">
        <v>5608</v>
      </c>
      <c r="D10565">
        <v>18</v>
      </c>
    </row>
    <row r="10566" spans="1:4" x14ac:dyDescent="0.25">
      <c r="C10566" t="s">
        <v>5609</v>
      </c>
    </row>
    <row r="10567" spans="1:4" x14ac:dyDescent="0.25">
      <c r="C10567" t="s">
        <v>5610</v>
      </c>
    </row>
    <row r="10568" spans="1:4" x14ac:dyDescent="0.25">
      <c r="A10568" s="1">
        <v>44433</v>
      </c>
      <c r="B10568" t="s">
        <v>1257</v>
      </c>
      <c r="C10568" t="s">
        <v>1008</v>
      </c>
      <c r="D10568">
        <v>529.41999999999996</v>
      </c>
    </row>
    <row r="10569" spans="1:4" x14ac:dyDescent="0.25">
      <c r="A10569" s="1">
        <v>44433</v>
      </c>
      <c r="B10569" t="s">
        <v>1257</v>
      </c>
      <c r="C10569" t="s">
        <v>1008</v>
      </c>
      <c r="D10569" s="2">
        <v>1697.53</v>
      </c>
    </row>
    <row r="10570" spans="1:4" x14ac:dyDescent="0.25">
      <c r="A10570" s="1">
        <v>44433</v>
      </c>
      <c r="B10570" t="s">
        <v>1257</v>
      </c>
      <c r="C10570" t="s">
        <v>1008</v>
      </c>
      <c r="D10570">
        <v>764.74</v>
      </c>
    </row>
    <row r="10571" spans="1:4" x14ac:dyDescent="0.25">
      <c r="A10571" s="1">
        <v>44433</v>
      </c>
      <c r="B10571" t="s">
        <v>1257</v>
      </c>
      <c r="C10571" t="s">
        <v>1008</v>
      </c>
      <c r="D10571">
        <v>56.97</v>
      </c>
    </row>
    <row r="10572" spans="1:4" x14ac:dyDescent="0.25">
      <c r="A10572" s="1">
        <v>44433</v>
      </c>
      <c r="B10572" t="s">
        <v>1257</v>
      </c>
      <c r="C10572" t="s">
        <v>1008</v>
      </c>
      <c r="D10572">
        <v>115.14</v>
      </c>
    </row>
    <row r="10573" spans="1:4" x14ac:dyDescent="0.25">
      <c r="A10573" s="1">
        <v>44433</v>
      </c>
      <c r="B10573" t="s">
        <v>1257</v>
      </c>
      <c r="C10573" t="s">
        <v>1008</v>
      </c>
      <c r="D10573">
        <v>385.48</v>
      </c>
    </row>
    <row r="10574" spans="1:4" x14ac:dyDescent="0.25">
      <c r="A10574" s="1">
        <v>44433</v>
      </c>
      <c r="B10574" t="s">
        <v>1257</v>
      </c>
      <c r="C10574" t="s">
        <v>1008</v>
      </c>
      <c r="D10574">
        <v>197.94</v>
      </c>
    </row>
    <row r="10575" spans="1:4" x14ac:dyDescent="0.25">
      <c r="A10575" s="1">
        <v>44433</v>
      </c>
      <c r="B10575" t="s">
        <v>1257</v>
      </c>
      <c r="C10575" t="s">
        <v>1008</v>
      </c>
      <c r="D10575">
        <v>408.15</v>
      </c>
    </row>
    <row r="10576" spans="1:4" x14ac:dyDescent="0.25">
      <c r="A10576" s="1">
        <v>44433</v>
      </c>
      <c r="B10576" t="s">
        <v>1623</v>
      </c>
      <c r="C10576" t="s">
        <v>7134</v>
      </c>
      <c r="D10576" s="2">
        <v>2426.5500000000002</v>
      </c>
    </row>
    <row r="10577" spans="1:4" x14ac:dyDescent="0.25">
      <c r="C10577" t="s">
        <v>7135</v>
      </c>
    </row>
    <row r="10578" spans="1:4" x14ac:dyDescent="0.25">
      <c r="C10578" t="s">
        <v>7136</v>
      </c>
    </row>
    <row r="10579" spans="1:4" x14ac:dyDescent="0.25">
      <c r="C10579" t="s">
        <v>7137</v>
      </c>
    </row>
    <row r="10580" spans="1:4" x14ac:dyDescent="0.25">
      <c r="A10580" s="1">
        <v>44433</v>
      </c>
      <c r="B10580" t="s">
        <v>1149</v>
      </c>
      <c r="C10580" t="s">
        <v>47</v>
      </c>
      <c r="D10580">
        <v>100</v>
      </c>
    </row>
    <row r="10581" spans="1:4" x14ac:dyDescent="0.25">
      <c r="A10581" s="1">
        <v>44433</v>
      </c>
      <c r="B10581" t="s">
        <v>6029</v>
      </c>
      <c r="C10581" t="s">
        <v>5981</v>
      </c>
      <c r="D10581">
        <v>723.57</v>
      </c>
    </row>
    <row r="10582" spans="1:4" x14ac:dyDescent="0.25">
      <c r="A10582" s="1">
        <v>44433</v>
      </c>
      <c r="B10582" t="s">
        <v>670</v>
      </c>
      <c r="C10582" t="s">
        <v>7138</v>
      </c>
      <c r="D10582" s="2">
        <v>2024.4</v>
      </c>
    </row>
    <row r="10583" spans="1:4" x14ac:dyDescent="0.25">
      <c r="A10583" s="1">
        <v>44433</v>
      </c>
      <c r="B10583" t="s">
        <v>670</v>
      </c>
      <c r="C10583" t="s">
        <v>7138</v>
      </c>
      <c r="D10583" s="2">
        <v>4209.3500000000004</v>
      </c>
    </row>
    <row r="10584" spans="1:4" x14ac:dyDescent="0.25">
      <c r="A10584" s="1">
        <v>44433</v>
      </c>
      <c r="B10584" t="s">
        <v>670</v>
      </c>
      <c r="C10584" t="s">
        <v>7138</v>
      </c>
      <c r="D10584" s="2">
        <v>3347.07</v>
      </c>
    </row>
    <row r="10585" spans="1:4" x14ac:dyDescent="0.25">
      <c r="A10585" s="1">
        <v>44433</v>
      </c>
      <c r="B10585" t="s">
        <v>670</v>
      </c>
      <c r="C10585" t="s">
        <v>7138</v>
      </c>
      <c r="D10585">
        <v>87.58</v>
      </c>
    </row>
    <row r="10586" spans="1:4" x14ac:dyDescent="0.25">
      <c r="A10586" s="1">
        <v>44433</v>
      </c>
      <c r="B10586" t="s">
        <v>246</v>
      </c>
      <c r="C10586" t="s">
        <v>7139</v>
      </c>
      <c r="D10586">
        <v>142.99</v>
      </c>
    </row>
    <row r="10587" spans="1:4" x14ac:dyDescent="0.25">
      <c r="A10587" s="1">
        <v>44433</v>
      </c>
      <c r="B10587" t="s">
        <v>155</v>
      </c>
      <c r="C10587" t="s">
        <v>47</v>
      </c>
      <c r="D10587">
        <v>27.13</v>
      </c>
    </row>
    <row r="10588" spans="1:4" x14ac:dyDescent="0.25">
      <c r="A10588" s="1">
        <v>44433</v>
      </c>
      <c r="B10588" t="s">
        <v>67</v>
      </c>
      <c r="C10588" t="s">
        <v>68</v>
      </c>
      <c r="D10588">
        <v>110.88</v>
      </c>
    </row>
    <row r="10589" spans="1:4" x14ac:dyDescent="0.25">
      <c r="A10589" s="1">
        <v>44433</v>
      </c>
      <c r="B10589" t="s">
        <v>254</v>
      </c>
      <c r="C10589" t="s">
        <v>219</v>
      </c>
      <c r="D10589">
        <v>464.85</v>
      </c>
    </row>
    <row r="10590" spans="1:4" x14ac:dyDescent="0.25">
      <c r="A10590" s="1">
        <v>44433</v>
      </c>
      <c r="B10590" t="s">
        <v>254</v>
      </c>
      <c r="C10590" t="s">
        <v>219</v>
      </c>
      <c r="D10590">
        <v>103.42</v>
      </c>
    </row>
    <row r="10591" spans="1:4" x14ac:dyDescent="0.25">
      <c r="A10591" s="1">
        <v>44433</v>
      </c>
      <c r="B10591" t="s">
        <v>7140</v>
      </c>
      <c r="C10591" t="s">
        <v>7141</v>
      </c>
      <c r="D10591">
        <v>575</v>
      </c>
    </row>
    <row r="10592" spans="1:4" x14ac:dyDescent="0.25">
      <c r="C10592" t="s">
        <v>7142</v>
      </c>
    </row>
    <row r="10593" spans="1:4" x14ac:dyDescent="0.25">
      <c r="C10593" t="s">
        <v>7143</v>
      </c>
    </row>
    <row r="10594" spans="1:4" x14ac:dyDescent="0.25">
      <c r="C10594" t="s">
        <v>7144</v>
      </c>
    </row>
    <row r="10595" spans="1:4" x14ac:dyDescent="0.25">
      <c r="A10595" s="1">
        <v>44433</v>
      </c>
      <c r="B10595" t="s">
        <v>6807</v>
      </c>
      <c r="C10595" t="s">
        <v>6808</v>
      </c>
      <c r="D10595" s="2">
        <v>20824.25</v>
      </c>
    </row>
    <row r="10596" spans="1:4" x14ac:dyDescent="0.25">
      <c r="C10596" t="s">
        <v>4165</v>
      </c>
    </row>
    <row r="10597" spans="1:4" x14ac:dyDescent="0.25">
      <c r="A10597" s="1">
        <v>44433</v>
      </c>
      <c r="B10597" t="s">
        <v>2453</v>
      </c>
      <c r="C10597" t="s">
        <v>1174</v>
      </c>
      <c r="D10597">
        <v>190</v>
      </c>
    </row>
    <row r="10598" spans="1:4" x14ac:dyDescent="0.25">
      <c r="A10598" s="1">
        <v>44433</v>
      </c>
      <c r="B10598" t="s">
        <v>2622</v>
      </c>
      <c r="C10598" t="s">
        <v>7145</v>
      </c>
      <c r="D10598" s="2">
        <v>2250</v>
      </c>
    </row>
    <row r="10599" spans="1:4" x14ac:dyDescent="0.25">
      <c r="A10599" s="1">
        <v>44433</v>
      </c>
      <c r="B10599" t="s">
        <v>1025</v>
      </c>
      <c r="C10599" t="s">
        <v>969</v>
      </c>
      <c r="D10599">
        <v>226.25</v>
      </c>
    </row>
    <row r="10600" spans="1:4" x14ac:dyDescent="0.25">
      <c r="A10600" s="1">
        <v>44433</v>
      </c>
      <c r="B10600" t="s">
        <v>77</v>
      </c>
      <c r="C10600" t="s">
        <v>7146</v>
      </c>
      <c r="D10600" s="2">
        <v>3500</v>
      </c>
    </row>
    <row r="10601" spans="1:4" x14ac:dyDescent="0.25">
      <c r="A10601" s="1">
        <v>44433</v>
      </c>
      <c r="B10601" t="s">
        <v>1178</v>
      </c>
      <c r="C10601" t="s">
        <v>320</v>
      </c>
      <c r="D10601">
        <v>330.24</v>
      </c>
    </row>
    <row r="10602" spans="1:4" x14ac:dyDescent="0.25">
      <c r="C10602" t="e">
        <f>- KINDER BULK</f>
        <v>#NAME?</v>
      </c>
    </row>
    <row r="10603" spans="1:4" x14ac:dyDescent="0.25">
      <c r="A10603" s="1">
        <v>44433</v>
      </c>
      <c r="B10603" t="s">
        <v>4818</v>
      </c>
      <c r="C10603" t="s">
        <v>7147</v>
      </c>
      <c r="D10603">
        <v>400</v>
      </c>
    </row>
    <row r="10604" spans="1:4" x14ac:dyDescent="0.25">
      <c r="C10604" t="s">
        <v>7148</v>
      </c>
    </row>
    <row r="10605" spans="1:4" x14ac:dyDescent="0.25">
      <c r="A10605" s="1">
        <v>44433</v>
      </c>
      <c r="B10605" t="s">
        <v>257</v>
      </c>
      <c r="C10605" t="s">
        <v>70</v>
      </c>
      <c r="D10605">
        <v>575</v>
      </c>
    </row>
    <row r="10606" spans="1:4" x14ac:dyDescent="0.25">
      <c r="A10606" s="1">
        <v>44433</v>
      </c>
      <c r="B10606" t="s">
        <v>441</v>
      </c>
      <c r="C10606" t="s">
        <v>7149</v>
      </c>
      <c r="D10606" s="2">
        <v>3250</v>
      </c>
    </row>
    <row r="10607" spans="1:4" x14ac:dyDescent="0.25">
      <c r="C10607" t="s">
        <v>7150</v>
      </c>
    </row>
    <row r="10608" spans="1:4" x14ac:dyDescent="0.25">
      <c r="A10608" s="1">
        <v>44433</v>
      </c>
      <c r="B10608" t="s">
        <v>441</v>
      </c>
      <c r="C10608" t="s">
        <v>7149</v>
      </c>
      <c r="D10608" s="2">
        <v>4550</v>
      </c>
    </row>
    <row r="10609" spans="1:4" x14ac:dyDescent="0.25">
      <c r="C10609" t="s">
        <v>7150</v>
      </c>
    </row>
    <row r="10610" spans="1:4" x14ac:dyDescent="0.25">
      <c r="A10610" s="1">
        <v>44433</v>
      </c>
      <c r="B10610" t="s">
        <v>441</v>
      </c>
      <c r="C10610" t="s">
        <v>7149</v>
      </c>
      <c r="D10610" s="2">
        <v>4550</v>
      </c>
    </row>
    <row r="10611" spans="1:4" x14ac:dyDescent="0.25">
      <c r="C10611" t="s">
        <v>7150</v>
      </c>
    </row>
    <row r="10612" spans="1:4" x14ac:dyDescent="0.25">
      <c r="A10612" s="1">
        <v>44433</v>
      </c>
      <c r="B10612" t="s">
        <v>441</v>
      </c>
      <c r="C10612" t="s">
        <v>7149</v>
      </c>
      <c r="D10612" s="2">
        <v>4550</v>
      </c>
    </row>
    <row r="10613" spans="1:4" x14ac:dyDescent="0.25">
      <c r="C10613" t="s">
        <v>7150</v>
      </c>
    </row>
    <row r="10614" spans="1:4" x14ac:dyDescent="0.25">
      <c r="A10614" s="1">
        <v>44433</v>
      </c>
      <c r="B10614" t="s">
        <v>810</v>
      </c>
      <c r="C10614" t="s">
        <v>1872</v>
      </c>
      <c r="D10614">
        <v>850</v>
      </c>
    </row>
    <row r="10615" spans="1:4" x14ac:dyDescent="0.25">
      <c r="A10615" s="1">
        <v>44433</v>
      </c>
      <c r="B10615" t="s">
        <v>810</v>
      </c>
      <c r="C10615" t="s">
        <v>1872</v>
      </c>
      <c r="D10615">
        <v>300</v>
      </c>
    </row>
    <row r="10616" spans="1:4" x14ac:dyDescent="0.25">
      <c r="A10616" s="1">
        <v>44433</v>
      </c>
      <c r="B10616" t="s">
        <v>810</v>
      </c>
      <c r="C10616" t="s">
        <v>1872</v>
      </c>
      <c r="D10616">
        <v>280</v>
      </c>
    </row>
    <row r="10617" spans="1:4" x14ac:dyDescent="0.25">
      <c r="A10617" s="1">
        <v>44433</v>
      </c>
      <c r="B10617" t="s">
        <v>7151</v>
      </c>
      <c r="C10617" t="s">
        <v>7152</v>
      </c>
      <c r="D10617">
        <v>771</v>
      </c>
    </row>
    <row r="10618" spans="1:4" x14ac:dyDescent="0.25">
      <c r="C10618" t="s">
        <v>7153</v>
      </c>
    </row>
    <row r="10619" spans="1:4" x14ac:dyDescent="0.25">
      <c r="A10619" s="1">
        <v>44433</v>
      </c>
      <c r="B10619" t="s">
        <v>577</v>
      </c>
      <c r="C10619" t="s">
        <v>7154</v>
      </c>
      <c r="D10619" s="2">
        <v>4010</v>
      </c>
    </row>
    <row r="10620" spans="1:4" x14ac:dyDescent="0.25">
      <c r="A10620" s="1">
        <v>44433</v>
      </c>
      <c r="B10620" t="s">
        <v>447</v>
      </c>
      <c r="C10620" t="s">
        <v>70</v>
      </c>
      <c r="D10620" s="2">
        <v>4790</v>
      </c>
    </row>
    <row r="10621" spans="1:4" x14ac:dyDescent="0.25">
      <c r="A10621" s="1">
        <v>44433</v>
      </c>
      <c r="B10621" t="s">
        <v>447</v>
      </c>
      <c r="C10621" t="s">
        <v>7155</v>
      </c>
      <c r="D10621">
        <v>36</v>
      </c>
    </row>
    <row r="10622" spans="1:4" x14ac:dyDescent="0.25">
      <c r="C10622" t="s">
        <v>7156</v>
      </c>
    </row>
    <row r="10623" spans="1:4" x14ac:dyDescent="0.25">
      <c r="C10623" t="s">
        <v>7157</v>
      </c>
    </row>
    <row r="10624" spans="1:4" x14ac:dyDescent="0.25">
      <c r="A10624" s="1">
        <v>44433</v>
      </c>
      <c r="B10624" t="s">
        <v>447</v>
      </c>
      <c r="C10624" t="s">
        <v>7158</v>
      </c>
      <c r="D10624">
        <v>960</v>
      </c>
    </row>
    <row r="10625" spans="1:4" x14ac:dyDescent="0.25">
      <c r="C10625" t="s">
        <v>7159</v>
      </c>
    </row>
    <row r="10626" spans="1:4" x14ac:dyDescent="0.25">
      <c r="A10626" s="1">
        <v>44433</v>
      </c>
      <c r="B10626" t="s">
        <v>452</v>
      </c>
      <c r="C10626" t="s">
        <v>7160</v>
      </c>
      <c r="D10626">
        <v>67.989999999999995</v>
      </c>
    </row>
    <row r="10627" spans="1:4" x14ac:dyDescent="0.25">
      <c r="C10627" t="s">
        <v>7161</v>
      </c>
    </row>
    <row r="10628" spans="1:4" x14ac:dyDescent="0.25">
      <c r="A10628" s="1">
        <v>44433</v>
      </c>
      <c r="B10628" t="s">
        <v>583</v>
      </c>
      <c r="C10628" t="s">
        <v>7162</v>
      </c>
      <c r="D10628">
        <v>71</v>
      </c>
    </row>
    <row r="10629" spans="1:4" x14ac:dyDescent="0.25">
      <c r="A10629" s="1">
        <v>44433</v>
      </c>
      <c r="B10629" t="s">
        <v>97</v>
      </c>
      <c r="C10629" t="s">
        <v>1987</v>
      </c>
      <c r="D10629">
        <v>95</v>
      </c>
    </row>
    <row r="10630" spans="1:4" x14ac:dyDescent="0.25">
      <c r="A10630" s="1">
        <v>44433</v>
      </c>
      <c r="B10630" t="s">
        <v>267</v>
      </c>
      <c r="C10630" t="s">
        <v>70</v>
      </c>
      <c r="D10630" s="2">
        <v>3106</v>
      </c>
    </row>
    <row r="10631" spans="1:4" x14ac:dyDescent="0.25">
      <c r="A10631" s="1">
        <v>44433</v>
      </c>
      <c r="B10631" t="s">
        <v>267</v>
      </c>
      <c r="C10631" t="s">
        <v>70</v>
      </c>
      <c r="D10631" s="2">
        <v>2877</v>
      </c>
    </row>
    <row r="10632" spans="1:4" x14ac:dyDescent="0.25">
      <c r="A10632" s="1">
        <v>44433</v>
      </c>
      <c r="B10632" t="s">
        <v>5975</v>
      </c>
      <c r="C10632" t="s">
        <v>7163</v>
      </c>
      <c r="D10632" s="2">
        <v>4349.24</v>
      </c>
    </row>
    <row r="10633" spans="1:4" x14ac:dyDescent="0.25">
      <c r="A10633" s="1">
        <v>44433</v>
      </c>
      <c r="B10633" t="s">
        <v>5975</v>
      </c>
      <c r="C10633" t="s">
        <v>7163</v>
      </c>
      <c r="D10633">
        <v>265.11</v>
      </c>
    </row>
    <row r="10634" spans="1:4" x14ac:dyDescent="0.25">
      <c r="A10634" s="1">
        <v>44433</v>
      </c>
      <c r="B10634" t="s">
        <v>1062</v>
      </c>
      <c r="C10634" t="s">
        <v>1063</v>
      </c>
      <c r="D10634">
        <v>93.5</v>
      </c>
    </row>
    <row r="10635" spans="1:4" x14ac:dyDescent="0.25">
      <c r="C10635" t="s">
        <v>7164</v>
      </c>
    </row>
    <row r="10636" spans="1:4" x14ac:dyDescent="0.25">
      <c r="A10636" s="1">
        <v>44424</v>
      </c>
      <c r="B10636" t="s">
        <v>722</v>
      </c>
      <c r="C10636" t="s">
        <v>1081</v>
      </c>
      <c r="D10636">
        <v>92.01</v>
      </c>
    </row>
    <row r="10637" spans="1:4" x14ac:dyDescent="0.25">
      <c r="A10637" s="1">
        <v>44424</v>
      </c>
      <c r="B10637" t="s">
        <v>722</v>
      </c>
      <c r="C10637" t="s">
        <v>325</v>
      </c>
      <c r="D10637">
        <v>143.36000000000001</v>
      </c>
    </row>
    <row r="10638" spans="1:4" x14ac:dyDescent="0.25">
      <c r="A10638" s="1">
        <v>44424</v>
      </c>
      <c r="B10638" t="s">
        <v>722</v>
      </c>
      <c r="C10638" t="s">
        <v>7165</v>
      </c>
      <c r="D10638">
        <v>187.7</v>
      </c>
    </row>
    <row r="10639" spans="1:4" x14ac:dyDescent="0.25">
      <c r="C10639" t="s">
        <v>7166</v>
      </c>
    </row>
    <row r="10640" spans="1:4" x14ac:dyDescent="0.25">
      <c r="A10640" s="1">
        <v>44424</v>
      </c>
      <c r="B10640" t="s">
        <v>722</v>
      </c>
      <c r="C10640" t="s">
        <v>7167</v>
      </c>
      <c r="D10640">
        <v>75</v>
      </c>
    </row>
    <row r="10641" spans="1:4" x14ac:dyDescent="0.25">
      <c r="A10641" s="1">
        <v>44434</v>
      </c>
      <c r="B10641" t="s">
        <v>186</v>
      </c>
      <c r="C10641" t="s">
        <v>7168</v>
      </c>
      <c r="D10641">
        <v>500</v>
      </c>
    </row>
    <row r="10642" spans="1:4" x14ac:dyDescent="0.25">
      <c r="C10642" t="s">
        <v>7169</v>
      </c>
    </row>
    <row r="10643" spans="1:4" x14ac:dyDescent="0.25">
      <c r="C10643" t="s">
        <v>7170</v>
      </c>
    </row>
    <row r="10644" spans="1:4" x14ac:dyDescent="0.25">
      <c r="C10644">
        <v>2021</v>
      </c>
    </row>
    <row r="10645" spans="1:4" x14ac:dyDescent="0.25">
      <c r="A10645" s="1">
        <v>44434</v>
      </c>
      <c r="B10645" t="s">
        <v>194</v>
      </c>
      <c r="C10645" t="s">
        <v>1545</v>
      </c>
      <c r="D10645">
        <v>612.5</v>
      </c>
    </row>
    <row r="10646" spans="1:4" x14ac:dyDescent="0.25">
      <c r="A10646" s="1">
        <v>44434</v>
      </c>
      <c r="B10646" t="s">
        <v>7171</v>
      </c>
      <c r="C10646" t="s">
        <v>7172</v>
      </c>
      <c r="D10646">
        <v>159.19999999999999</v>
      </c>
    </row>
    <row r="10647" spans="1:4" x14ac:dyDescent="0.25">
      <c r="A10647" s="1">
        <v>44434</v>
      </c>
      <c r="B10647" t="s">
        <v>3663</v>
      </c>
      <c r="C10647" t="s">
        <v>47</v>
      </c>
      <c r="D10647">
        <v>458.4</v>
      </c>
    </row>
    <row r="10648" spans="1:4" x14ac:dyDescent="0.25">
      <c r="A10648" s="1">
        <v>44434</v>
      </c>
      <c r="B10648" t="s">
        <v>4873</v>
      </c>
      <c r="C10648" t="s">
        <v>7173</v>
      </c>
      <c r="D10648" s="2">
        <v>2891.25</v>
      </c>
    </row>
    <row r="10649" spans="1:4" x14ac:dyDescent="0.25">
      <c r="C10649" t="s">
        <v>7174</v>
      </c>
    </row>
    <row r="10650" spans="1:4" x14ac:dyDescent="0.25">
      <c r="C10650" t="s">
        <v>7175</v>
      </c>
    </row>
    <row r="10651" spans="1:4" x14ac:dyDescent="0.25">
      <c r="A10651" s="1">
        <v>44434</v>
      </c>
      <c r="B10651" t="s">
        <v>656</v>
      </c>
      <c r="C10651" t="s">
        <v>7176</v>
      </c>
      <c r="D10651">
        <v>369.48</v>
      </c>
    </row>
    <row r="10652" spans="1:4" x14ac:dyDescent="0.25">
      <c r="C10652" t="s">
        <v>7177</v>
      </c>
    </row>
    <row r="10653" spans="1:4" x14ac:dyDescent="0.25">
      <c r="A10653" s="1">
        <v>44434</v>
      </c>
      <c r="B10653" t="s">
        <v>441</v>
      </c>
      <c r="C10653" t="s">
        <v>7178</v>
      </c>
      <c r="D10653">
        <v>650</v>
      </c>
    </row>
    <row r="10654" spans="1:4" x14ac:dyDescent="0.25">
      <c r="C10654" t="s">
        <v>7179</v>
      </c>
    </row>
    <row r="10655" spans="1:4" x14ac:dyDescent="0.25">
      <c r="A10655" s="1">
        <v>44434</v>
      </c>
      <c r="B10655" t="s">
        <v>830</v>
      </c>
      <c r="C10655" t="s">
        <v>7180</v>
      </c>
      <c r="D10655" s="2">
        <v>1000</v>
      </c>
    </row>
    <row r="10656" spans="1:4" x14ac:dyDescent="0.25">
      <c r="A10656" s="1">
        <v>44424</v>
      </c>
      <c r="B10656" t="s">
        <v>514</v>
      </c>
      <c r="C10656" t="s">
        <v>7181</v>
      </c>
      <c r="D10656">
        <v>9.1</v>
      </c>
    </row>
    <row r="10657" spans="1:4" x14ac:dyDescent="0.25">
      <c r="A10657" s="1">
        <v>44424</v>
      </c>
      <c r="B10657" t="s">
        <v>514</v>
      </c>
      <c r="C10657" t="s">
        <v>7182</v>
      </c>
      <c r="D10657" s="2">
        <v>9000</v>
      </c>
    </row>
    <row r="10658" spans="1:4" x14ac:dyDescent="0.25">
      <c r="A10658" s="1">
        <v>44424</v>
      </c>
      <c r="B10658" t="s">
        <v>514</v>
      </c>
      <c r="C10658" t="s">
        <v>7183</v>
      </c>
      <c r="D10658">
        <v>859.98</v>
      </c>
    </row>
    <row r="10659" spans="1:4" x14ac:dyDescent="0.25">
      <c r="C10659" t="s">
        <v>7184</v>
      </c>
    </row>
    <row r="10660" spans="1:4" x14ac:dyDescent="0.25">
      <c r="A10660" s="1">
        <v>44424</v>
      </c>
      <c r="B10660" t="s">
        <v>514</v>
      </c>
      <c r="C10660" t="s">
        <v>7185</v>
      </c>
      <c r="D10660">
        <v>49.25</v>
      </c>
    </row>
    <row r="10661" spans="1:4" x14ac:dyDescent="0.25">
      <c r="A10661" s="1">
        <v>44424</v>
      </c>
      <c r="B10661" t="s">
        <v>514</v>
      </c>
      <c r="C10661" t="s">
        <v>7186</v>
      </c>
      <c r="D10661">
        <v>49.25</v>
      </c>
    </row>
    <row r="10662" spans="1:4" x14ac:dyDescent="0.25">
      <c r="A10662" s="1">
        <v>44424</v>
      </c>
      <c r="B10662" t="s">
        <v>514</v>
      </c>
      <c r="C10662" t="s">
        <v>7187</v>
      </c>
      <c r="D10662">
        <v>77.3</v>
      </c>
    </row>
    <row r="10663" spans="1:4" x14ac:dyDescent="0.25">
      <c r="C10663" t="s">
        <v>7188</v>
      </c>
    </row>
    <row r="10664" spans="1:4" x14ac:dyDescent="0.25">
      <c r="C10664" t="s">
        <v>7189</v>
      </c>
    </row>
    <row r="10665" spans="1:4" x14ac:dyDescent="0.25">
      <c r="A10665" s="1">
        <v>44424</v>
      </c>
      <c r="B10665" t="s">
        <v>514</v>
      </c>
      <c r="C10665" t="s">
        <v>7190</v>
      </c>
      <c r="D10665">
        <v>50</v>
      </c>
    </row>
    <row r="10666" spans="1:4" x14ac:dyDescent="0.25">
      <c r="A10666" s="1">
        <v>44424</v>
      </c>
      <c r="B10666" t="s">
        <v>514</v>
      </c>
      <c r="C10666" t="s">
        <v>7191</v>
      </c>
      <c r="D10666">
        <v>50</v>
      </c>
    </row>
    <row r="10667" spans="1:4" x14ac:dyDescent="0.25">
      <c r="A10667" s="1">
        <v>44424</v>
      </c>
      <c r="B10667" t="s">
        <v>514</v>
      </c>
      <c r="C10667" t="s">
        <v>7192</v>
      </c>
      <c r="D10667">
        <v>832.69</v>
      </c>
    </row>
    <row r="10668" spans="1:4" x14ac:dyDescent="0.25">
      <c r="A10668" s="1">
        <v>44424</v>
      </c>
      <c r="B10668" t="s">
        <v>514</v>
      </c>
      <c r="C10668" t="s">
        <v>7193</v>
      </c>
      <c r="D10668">
        <v>251.83</v>
      </c>
    </row>
    <row r="10669" spans="1:4" x14ac:dyDescent="0.25">
      <c r="C10669" t="s">
        <v>7194</v>
      </c>
    </row>
    <row r="10670" spans="1:4" x14ac:dyDescent="0.25">
      <c r="C10670" t="s">
        <v>7195</v>
      </c>
    </row>
    <row r="10671" spans="1:4" x14ac:dyDescent="0.25">
      <c r="A10671" s="1">
        <v>44424</v>
      </c>
      <c r="B10671" t="s">
        <v>514</v>
      </c>
      <c r="C10671" t="s">
        <v>7196</v>
      </c>
      <c r="D10671">
        <v>425</v>
      </c>
    </row>
    <row r="10672" spans="1:4" x14ac:dyDescent="0.25">
      <c r="C10672" t="s">
        <v>7197</v>
      </c>
    </row>
    <row r="10673" spans="1:4" x14ac:dyDescent="0.25">
      <c r="C10673" t="s">
        <v>7198</v>
      </c>
    </row>
    <row r="10674" spans="1:4" x14ac:dyDescent="0.25">
      <c r="C10674" t="s">
        <v>7199</v>
      </c>
    </row>
    <row r="10675" spans="1:4" x14ac:dyDescent="0.25">
      <c r="A10675" s="1">
        <v>44424</v>
      </c>
      <c r="B10675" t="s">
        <v>514</v>
      </c>
      <c r="C10675" t="s">
        <v>1468</v>
      </c>
      <c r="D10675">
        <v>350</v>
      </c>
    </row>
    <row r="10676" spans="1:4" x14ac:dyDescent="0.25">
      <c r="A10676" s="1">
        <v>44424</v>
      </c>
      <c r="B10676" t="s">
        <v>514</v>
      </c>
      <c r="C10676" t="s">
        <v>7200</v>
      </c>
      <c r="D10676">
        <v>381.79</v>
      </c>
    </row>
    <row r="10677" spans="1:4" x14ac:dyDescent="0.25">
      <c r="C10677" t="s">
        <v>7201</v>
      </c>
    </row>
    <row r="10678" spans="1:4" x14ac:dyDescent="0.25">
      <c r="C10678" s="4">
        <v>45500</v>
      </c>
    </row>
    <row r="10679" spans="1:4" x14ac:dyDescent="0.25">
      <c r="A10679" s="1">
        <v>44424</v>
      </c>
      <c r="B10679" t="s">
        <v>514</v>
      </c>
      <c r="C10679" t="s">
        <v>7202</v>
      </c>
      <c r="D10679">
        <v>29.97</v>
      </c>
    </row>
    <row r="10680" spans="1:4" x14ac:dyDescent="0.25">
      <c r="C10680" t="s">
        <v>7203</v>
      </c>
    </row>
    <row r="10681" spans="1:4" x14ac:dyDescent="0.25">
      <c r="A10681" s="1">
        <v>44439</v>
      </c>
      <c r="B10681" t="s">
        <v>1676</v>
      </c>
      <c r="C10681" t="s">
        <v>7204</v>
      </c>
      <c r="D10681" s="2">
        <v>5380</v>
      </c>
    </row>
    <row r="10682" spans="1:4" x14ac:dyDescent="0.25">
      <c r="C10682" t="s">
        <v>7205</v>
      </c>
    </row>
    <row r="10683" spans="1:4" x14ac:dyDescent="0.25">
      <c r="C10683" t="s">
        <v>7206</v>
      </c>
    </row>
    <row r="10684" spans="1:4" x14ac:dyDescent="0.25">
      <c r="C10684" t="s">
        <v>7207</v>
      </c>
    </row>
    <row r="10685" spans="1:4" x14ac:dyDescent="0.25">
      <c r="A10685" s="1">
        <v>44439</v>
      </c>
      <c r="B10685" t="s">
        <v>186</v>
      </c>
      <c r="C10685" t="s">
        <v>7208</v>
      </c>
      <c r="D10685" s="2">
        <v>1000</v>
      </c>
    </row>
    <row r="10686" spans="1:4" x14ac:dyDescent="0.25">
      <c r="C10686" t="s">
        <v>7209</v>
      </c>
    </row>
    <row r="10687" spans="1:4" x14ac:dyDescent="0.25">
      <c r="C10687" t="s">
        <v>7210</v>
      </c>
    </row>
    <row r="10688" spans="1:4" x14ac:dyDescent="0.25">
      <c r="C10688">
        <v>2021</v>
      </c>
    </row>
    <row r="10689" spans="1:4" x14ac:dyDescent="0.25">
      <c r="A10689" s="1">
        <v>44439</v>
      </c>
      <c r="B10689" t="s">
        <v>186</v>
      </c>
      <c r="C10689" t="s">
        <v>7211</v>
      </c>
      <c r="D10689">
        <v>500</v>
      </c>
    </row>
    <row r="10690" spans="1:4" x14ac:dyDescent="0.25">
      <c r="C10690" t="s">
        <v>7212</v>
      </c>
    </row>
    <row r="10691" spans="1:4" x14ac:dyDescent="0.25">
      <c r="C10691">
        <v>2021</v>
      </c>
    </row>
    <row r="10692" spans="1:4" x14ac:dyDescent="0.25">
      <c r="A10692" s="1">
        <v>44439</v>
      </c>
      <c r="B10692" t="s">
        <v>190</v>
      </c>
      <c r="C10692" t="s">
        <v>7213</v>
      </c>
      <c r="D10692" s="2">
        <v>3400</v>
      </c>
    </row>
    <row r="10693" spans="1:4" x14ac:dyDescent="0.25">
      <c r="C10693">
        <v>2021</v>
      </c>
    </row>
    <row r="10694" spans="1:4" x14ac:dyDescent="0.25">
      <c r="A10694" s="1">
        <v>44439</v>
      </c>
      <c r="B10694" t="s">
        <v>194</v>
      </c>
      <c r="C10694" t="s">
        <v>2822</v>
      </c>
      <c r="D10694">
        <v>612.5</v>
      </c>
    </row>
    <row r="10695" spans="1:4" x14ac:dyDescent="0.25">
      <c r="A10695" s="1">
        <v>44439</v>
      </c>
      <c r="B10695" t="s">
        <v>2895</v>
      </c>
      <c r="C10695" t="s">
        <v>325</v>
      </c>
      <c r="D10695">
        <v>588.1</v>
      </c>
    </row>
    <row r="10696" spans="1:4" x14ac:dyDescent="0.25">
      <c r="A10696" s="1">
        <v>44439</v>
      </c>
      <c r="B10696" t="s">
        <v>2895</v>
      </c>
      <c r="C10696" t="s">
        <v>325</v>
      </c>
      <c r="D10696">
        <v>135.5</v>
      </c>
    </row>
    <row r="10697" spans="1:4" x14ac:dyDescent="0.25">
      <c r="A10697" s="1">
        <v>44439</v>
      </c>
      <c r="B10697" t="s">
        <v>2895</v>
      </c>
      <c r="C10697" t="s">
        <v>325</v>
      </c>
      <c r="D10697">
        <v>233</v>
      </c>
    </row>
    <row r="10698" spans="1:4" x14ac:dyDescent="0.25">
      <c r="A10698" s="1">
        <v>44439</v>
      </c>
      <c r="B10698" t="s">
        <v>2895</v>
      </c>
      <c r="C10698" t="s">
        <v>325</v>
      </c>
      <c r="D10698">
        <v>758.26</v>
      </c>
    </row>
    <row r="10699" spans="1:4" x14ac:dyDescent="0.25">
      <c r="A10699" s="1">
        <v>44439</v>
      </c>
      <c r="B10699" t="s">
        <v>2895</v>
      </c>
      <c r="C10699" t="s">
        <v>70</v>
      </c>
      <c r="D10699" s="2">
        <v>1008.5</v>
      </c>
    </row>
    <row r="10700" spans="1:4" x14ac:dyDescent="0.25">
      <c r="A10700" s="1">
        <v>44439</v>
      </c>
      <c r="B10700" t="s">
        <v>2895</v>
      </c>
      <c r="C10700" t="s">
        <v>70</v>
      </c>
      <c r="D10700">
        <v>989.3</v>
      </c>
    </row>
    <row r="10701" spans="1:4" x14ac:dyDescent="0.25">
      <c r="A10701" s="1">
        <v>44439</v>
      </c>
      <c r="B10701" t="s">
        <v>2895</v>
      </c>
      <c r="C10701" t="s">
        <v>325</v>
      </c>
      <c r="D10701">
        <v>160</v>
      </c>
    </row>
    <row r="10702" spans="1:4" x14ac:dyDescent="0.25">
      <c r="A10702" s="1">
        <v>44439</v>
      </c>
      <c r="B10702" t="s">
        <v>2895</v>
      </c>
      <c r="C10702" t="s">
        <v>325</v>
      </c>
      <c r="D10702">
        <v>85.5</v>
      </c>
    </row>
    <row r="10703" spans="1:4" x14ac:dyDescent="0.25">
      <c r="A10703" s="1">
        <v>44439</v>
      </c>
      <c r="B10703" t="s">
        <v>2895</v>
      </c>
      <c r="C10703" t="s">
        <v>325</v>
      </c>
      <c r="D10703">
        <v>188.1</v>
      </c>
    </row>
    <row r="10704" spans="1:4" x14ac:dyDescent="0.25">
      <c r="A10704" s="1">
        <v>44439</v>
      </c>
      <c r="B10704" t="s">
        <v>2895</v>
      </c>
      <c r="C10704" t="s">
        <v>325</v>
      </c>
      <c r="D10704">
        <v>272.10000000000002</v>
      </c>
    </row>
    <row r="10705" spans="1:4" x14ac:dyDescent="0.25">
      <c r="A10705" s="1">
        <v>44439</v>
      </c>
      <c r="B10705" t="s">
        <v>2895</v>
      </c>
      <c r="C10705" t="s">
        <v>325</v>
      </c>
      <c r="D10705" s="2">
        <v>1811.02</v>
      </c>
    </row>
    <row r="10706" spans="1:4" x14ac:dyDescent="0.25">
      <c r="A10706" s="1">
        <v>44439</v>
      </c>
      <c r="B10706" t="s">
        <v>2895</v>
      </c>
      <c r="C10706" t="s">
        <v>70</v>
      </c>
      <c r="D10706">
        <v>206.68</v>
      </c>
    </row>
    <row r="10707" spans="1:4" x14ac:dyDescent="0.25">
      <c r="A10707" s="1">
        <v>44439</v>
      </c>
      <c r="B10707" t="s">
        <v>33</v>
      </c>
      <c r="C10707" t="s">
        <v>7214</v>
      </c>
      <c r="D10707" s="2">
        <v>2200</v>
      </c>
    </row>
    <row r="10708" spans="1:4" x14ac:dyDescent="0.25">
      <c r="C10708" t="s">
        <v>7215</v>
      </c>
    </row>
    <row r="10709" spans="1:4" x14ac:dyDescent="0.25">
      <c r="C10709" t="s">
        <v>7216</v>
      </c>
    </row>
    <row r="10710" spans="1:4" x14ac:dyDescent="0.25">
      <c r="A10710" s="1">
        <v>44439</v>
      </c>
      <c r="B10710" t="s">
        <v>33</v>
      </c>
      <c r="C10710" t="s">
        <v>6595</v>
      </c>
      <c r="D10710">
        <v>625</v>
      </c>
    </row>
    <row r="10711" spans="1:4" x14ac:dyDescent="0.25">
      <c r="C10711" t="s">
        <v>7217</v>
      </c>
    </row>
    <row r="10712" spans="1:4" x14ac:dyDescent="0.25">
      <c r="C10712" t="s">
        <v>7218</v>
      </c>
    </row>
    <row r="10713" spans="1:4" x14ac:dyDescent="0.25">
      <c r="C10713" t="s">
        <v>7219</v>
      </c>
    </row>
    <row r="10714" spans="1:4" x14ac:dyDescent="0.25">
      <c r="C10714" t="s">
        <v>7220</v>
      </c>
    </row>
    <row r="10715" spans="1:4" x14ac:dyDescent="0.25">
      <c r="C10715" t="s">
        <v>7221</v>
      </c>
    </row>
    <row r="10716" spans="1:4" x14ac:dyDescent="0.25">
      <c r="A10716" s="1">
        <v>44439</v>
      </c>
      <c r="B10716" t="s">
        <v>33</v>
      </c>
      <c r="C10716" t="s">
        <v>7106</v>
      </c>
      <c r="D10716">
        <v>75</v>
      </c>
    </row>
    <row r="10717" spans="1:4" x14ac:dyDescent="0.25">
      <c r="C10717" t="s">
        <v>7107</v>
      </c>
    </row>
    <row r="10718" spans="1:4" x14ac:dyDescent="0.25">
      <c r="C10718" t="s">
        <v>7108</v>
      </c>
    </row>
    <row r="10719" spans="1:4" x14ac:dyDescent="0.25">
      <c r="C10719" t="s">
        <v>7109</v>
      </c>
    </row>
    <row r="10720" spans="1:4" x14ac:dyDescent="0.25">
      <c r="A10720" s="1">
        <v>44439</v>
      </c>
      <c r="B10720" t="s">
        <v>33</v>
      </c>
      <c r="C10720" t="s">
        <v>7222</v>
      </c>
      <c r="D10720">
        <v>150</v>
      </c>
    </row>
    <row r="10721" spans="1:4" x14ac:dyDescent="0.25">
      <c r="C10721" t="s">
        <v>7223</v>
      </c>
    </row>
    <row r="10722" spans="1:4" x14ac:dyDescent="0.25">
      <c r="C10722" t="s">
        <v>7224</v>
      </c>
    </row>
    <row r="10723" spans="1:4" x14ac:dyDescent="0.25">
      <c r="A10723" s="1">
        <v>44439</v>
      </c>
      <c r="B10723" t="s">
        <v>142</v>
      </c>
      <c r="C10723" t="s">
        <v>47</v>
      </c>
      <c r="D10723">
        <v>236</v>
      </c>
    </row>
    <row r="10724" spans="1:4" x14ac:dyDescent="0.25">
      <c r="A10724" s="1">
        <v>44439</v>
      </c>
      <c r="B10724" t="s">
        <v>142</v>
      </c>
      <c r="C10724" t="s">
        <v>47</v>
      </c>
      <c r="D10724" s="2">
        <v>15857.73</v>
      </c>
    </row>
    <row r="10725" spans="1:4" x14ac:dyDescent="0.25">
      <c r="A10725" s="1">
        <v>44439</v>
      </c>
      <c r="B10725" t="s">
        <v>37</v>
      </c>
      <c r="C10725" t="s">
        <v>3384</v>
      </c>
      <c r="D10725">
        <v>93.22</v>
      </c>
    </row>
    <row r="10726" spans="1:4" x14ac:dyDescent="0.25">
      <c r="A10726" s="1">
        <v>44439</v>
      </c>
      <c r="B10726" t="s">
        <v>145</v>
      </c>
      <c r="C10726" t="s">
        <v>47</v>
      </c>
      <c r="D10726">
        <v>32</v>
      </c>
    </row>
    <row r="10727" spans="1:4" x14ac:dyDescent="0.25">
      <c r="A10727" s="1">
        <v>44439</v>
      </c>
      <c r="B10727" t="s">
        <v>145</v>
      </c>
      <c r="C10727" t="s">
        <v>47</v>
      </c>
      <c r="D10727">
        <v>50</v>
      </c>
    </row>
    <row r="10728" spans="1:4" x14ac:dyDescent="0.25">
      <c r="A10728" s="1">
        <v>44439</v>
      </c>
      <c r="B10728" t="s">
        <v>145</v>
      </c>
      <c r="C10728" t="s">
        <v>47</v>
      </c>
      <c r="D10728">
        <v>50</v>
      </c>
    </row>
    <row r="10729" spans="1:4" x14ac:dyDescent="0.25">
      <c r="A10729" s="1">
        <v>44439</v>
      </c>
      <c r="B10729" t="s">
        <v>56</v>
      </c>
      <c r="C10729" t="s">
        <v>47</v>
      </c>
      <c r="D10729" s="2">
        <v>1196</v>
      </c>
    </row>
    <row r="10730" spans="1:4" x14ac:dyDescent="0.25">
      <c r="A10730" s="1">
        <v>44439</v>
      </c>
      <c r="B10730" t="s">
        <v>1148</v>
      </c>
      <c r="C10730" t="s">
        <v>7225</v>
      </c>
      <c r="D10730" s="2">
        <v>2136.5</v>
      </c>
    </row>
    <row r="10731" spans="1:4" x14ac:dyDescent="0.25">
      <c r="A10731" s="1">
        <v>44439</v>
      </c>
      <c r="B10731" t="s">
        <v>672</v>
      </c>
      <c r="C10731" t="s">
        <v>7226</v>
      </c>
      <c r="D10731">
        <v>66.180000000000007</v>
      </c>
    </row>
    <row r="10732" spans="1:4" x14ac:dyDescent="0.25">
      <c r="C10732" t="s">
        <v>7227</v>
      </c>
    </row>
    <row r="10733" spans="1:4" x14ac:dyDescent="0.25">
      <c r="C10733" t="s">
        <v>219</v>
      </c>
    </row>
    <row r="10734" spans="1:4" x14ac:dyDescent="0.25">
      <c r="A10734" s="1">
        <v>44439</v>
      </c>
      <c r="B10734" t="s">
        <v>254</v>
      </c>
      <c r="C10734" t="s">
        <v>969</v>
      </c>
      <c r="D10734">
        <v>317.5</v>
      </c>
    </row>
    <row r="10735" spans="1:4" x14ac:dyDescent="0.25">
      <c r="A10735" s="1">
        <v>44439</v>
      </c>
      <c r="B10735" t="s">
        <v>7228</v>
      </c>
      <c r="C10735" t="s">
        <v>7229</v>
      </c>
      <c r="D10735">
        <v>118.87</v>
      </c>
    </row>
    <row r="10736" spans="1:4" x14ac:dyDescent="0.25">
      <c r="C10736" t="s">
        <v>287</v>
      </c>
    </row>
    <row r="10737" spans="1:4" x14ac:dyDescent="0.25">
      <c r="A10737" s="1">
        <v>44439</v>
      </c>
      <c r="B10737" t="s">
        <v>1284</v>
      </c>
      <c r="C10737" t="s">
        <v>7230</v>
      </c>
      <c r="D10737">
        <v>953.53</v>
      </c>
    </row>
    <row r="10738" spans="1:4" x14ac:dyDescent="0.25">
      <c r="C10738" t="s">
        <v>7231</v>
      </c>
    </row>
    <row r="10739" spans="1:4" x14ac:dyDescent="0.25">
      <c r="C10739" t="s">
        <v>7232</v>
      </c>
    </row>
    <row r="10740" spans="1:4" x14ac:dyDescent="0.25">
      <c r="A10740" s="1">
        <v>44439</v>
      </c>
      <c r="B10740" t="s">
        <v>1284</v>
      </c>
      <c r="C10740" t="s">
        <v>320</v>
      </c>
      <c r="D10740">
        <v>115.78</v>
      </c>
    </row>
    <row r="10741" spans="1:4" x14ac:dyDescent="0.25">
      <c r="C10741" t="e">
        <f>- ALVAREZ</f>
        <v>#NAME?</v>
      </c>
    </row>
    <row r="10742" spans="1:4" x14ac:dyDescent="0.25">
      <c r="A10742" s="1">
        <v>44439</v>
      </c>
      <c r="B10742" t="s">
        <v>1284</v>
      </c>
      <c r="C10742" t="s">
        <v>320</v>
      </c>
      <c r="D10742">
        <v>174.38</v>
      </c>
    </row>
    <row r="10743" spans="1:4" x14ac:dyDescent="0.25">
      <c r="C10743" t="e">
        <f>- COCKRELL and GRUVER</f>
        <v>#NAME?</v>
      </c>
    </row>
    <row r="10744" spans="1:4" x14ac:dyDescent="0.25">
      <c r="A10744" s="1">
        <v>44439</v>
      </c>
      <c r="B10744" t="s">
        <v>536</v>
      </c>
      <c r="C10744" t="s">
        <v>7173</v>
      </c>
      <c r="D10744" s="2">
        <v>5527.5</v>
      </c>
    </row>
    <row r="10745" spans="1:4" x14ac:dyDescent="0.25">
      <c r="C10745" t="s">
        <v>7233</v>
      </c>
    </row>
    <row r="10746" spans="1:4" x14ac:dyDescent="0.25">
      <c r="A10746" s="1">
        <v>44439</v>
      </c>
      <c r="B10746" t="s">
        <v>1178</v>
      </c>
      <c r="C10746" t="s">
        <v>2639</v>
      </c>
      <c r="D10746">
        <v>399.79</v>
      </c>
    </row>
    <row r="10747" spans="1:4" x14ac:dyDescent="0.25">
      <c r="A10747" s="1">
        <v>44439</v>
      </c>
      <c r="B10747" t="s">
        <v>115</v>
      </c>
      <c r="C10747" t="s">
        <v>70</v>
      </c>
      <c r="D10747" s="2">
        <v>8734.48</v>
      </c>
    </row>
    <row r="10748" spans="1:4" x14ac:dyDescent="0.25">
      <c r="A10748" s="1">
        <v>44439</v>
      </c>
      <c r="B10748" t="s">
        <v>115</v>
      </c>
      <c r="C10748" t="s">
        <v>70</v>
      </c>
      <c r="D10748" s="2">
        <v>3093.68</v>
      </c>
    </row>
    <row r="10749" spans="1:4" x14ac:dyDescent="0.25">
      <c r="A10749" s="1">
        <v>44439</v>
      </c>
      <c r="B10749" t="s">
        <v>115</v>
      </c>
      <c r="C10749" t="s">
        <v>70</v>
      </c>
      <c r="D10749">
        <v>992.6</v>
      </c>
    </row>
    <row r="10750" spans="1:4" x14ac:dyDescent="0.25">
      <c r="A10750" s="1">
        <v>44439</v>
      </c>
      <c r="B10750" t="s">
        <v>547</v>
      </c>
      <c r="C10750" t="s">
        <v>7234</v>
      </c>
      <c r="D10750">
        <v>99.45</v>
      </c>
    </row>
    <row r="10751" spans="1:4" x14ac:dyDescent="0.25">
      <c r="A10751" s="1">
        <v>44439</v>
      </c>
      <c r="B10751" t="s">
        <v>547</v>
      </c>
      <c r="C10751" t="s">
        <v>219</v>
      </c>
      <c r="D10751">
        <v>140.53</v>
      </c>
    </row>
    <row r="10752" spans="1:4" x14ac:dyDescent="0.25">
      <c r="A10752" s="1">
        <v>44439</v>
      </c>
      <c r="B10752" t="s">
        <v>547</v>
      </c>
      <c r="C10752" t="s">
        <v>219</v>
      </c>
      <c r="D10752">
        <v>249.31</v>
      </c>
    </row>
    <row r="10753" spans="1:4" x14ac:dyDescent="0.25">
      <c r="A10753" s="1">
        <v>44439</v>
      </c>
      <c r="B10753" t="s">
        <v>547</v>
      </c>
      <c r="C10753" t="s">
        <v>219</v>
      </c>
      <c r="D10753">
        <v>249.71</v>
      </c>
    </row>
    <row r="10754" spans="1:4" x14ac:dyDescent="0.25">
      <c r="A10754" s="1">
        <v>44439</v>
      </c>
      <c r="B10754" t="s">
        <v>547</v>
      </c>
      <c r="C10754" t="s">
        <v>7235</v>
      </c>
      <c r="D10754">
        <v>143.63</v>
      </c>
    </row>
    <row r="10755" spans="1:4" x14ac:dyDescent="0.25">
      <c r="A10755" s="1">
        <v>44439</v>
      </c>
      <c r="B10755" t="s">
        <v>547</v>
      </c>
      <c r="C10755" t="s">
        <v>6292</v>
      </c>
      <c r="D10755">
        <v>121.9</v>
      </c>
    </row>
    <row r="10756" spans="1:4" x14ac:dyDescent="0.25">
      <c r="A10756" s="1">
        <v>44439</v>
      </c>
      <c r="B10756" t="s">
        <v>547</v>
      </c>
      <c r="C10756" t="s">
        <v>6215</v>
      </c>
      <c r="D10756" s="2">
        <v>1100</v>
      </c>
    </row>
    <row r="10757" spans="1:4" x14ac:dyDescent="0.25">
      <c r="C10757" t="s">
        <v>5369</v>
      </c>
    </row>
    <row r="10758" spans="1:4" x14ac:dyDescent="0.25">
      <c r="A10758" s="1">
        <v>44439</v>
      </c>
      <c r="B10758" t="s">
        <v>547</v>
      </c>
      <c r="C10758" t="s">
        <v>969</v>
      </c>
      <c r="D10758">
        <v>186</v>
      </c>
    </row>
    <row r="10759" spans="1:4" x14ac:dyDescent="0.25">
      <c r="A10759" s="1">
        <v>44439</v>
      </c>
      <c r="B10759" t="s">
        <v>547</v>
      </c>
      <c r="C10759" t="s">
        <v>7236</v>
      </c>
      <c r="D10759">
        <v>398</v>
      </c>
    </row>
    <row r="10760" spans="1:4" x14ac:dyDescent="0.25">
      <c r="A10760" s="1">
        <v>44439</v>
      </c>
      <c r="B10760" t="s">
        <v>547</v>
      </c>
      <c r="C10760" t="s">
        <v>219</v>
      </c>
      <c r="D10760">
        <v>141.09</v>
      </c>
    </row>
    <row r="10761" spans="1:4" x14ac:dyDescent="0.25">
      <c r="A10761" s="1">
        <v>44439</v>
      </c>
      <c r="B10761" t="s">
        <v>547</v>
      </c>
      <c r="C10761" t="s">
        <v>325</v>
      </c>
      <c r="D10761">
        <v>405.28</v>
      </c>
    </row>
    <row r="10762" spans="1:4" x14ac:dyDescent="0.25">
      <c r="A10762" s="1">
        <v>44439</v>
      </c>
      <c r="B10762" t="s">
        <v>547</v>
      </c>
      <c r="C10762" t="s">
        <v>1299</v>
      </c>
      <c r="D10762">
        <v>135.76</v>
      </c>
    </row>
    <row r="10763" spans="1:4" x14ac:dyDescent="0.25">
      <c r="A10763" s="1">
        <v>44439</v>
      </c>
      <c r="B10763" t="s">
        <v>547</v>
      </c>
      <c r="C10763" t="s">
        <v>7237</v>
      </c>
      <c r="D10763" s="2">
        <v>1000</v>
      </c>
    </row>
    <row r="10764" spans="1:4" x14ac:dyDescent="0.25">
      <c r="C10764" t="s">
        <v>219</v>
      </c>
    </row>
    <row r="10765" spans="1:4" x14ac:dyDescent="0.25">
      <c r="A10765" s="1">
        <v>44439</v>
      </c>
      <c r="B10765" t="s">
        <v>547</v>
      </c>
      <c r="C10765" t="s">
        <v>7238</v>
      </c>
      <c r="D10765">
        <v>98.98</v>
      </c>
    </row>
    <row r="10766" spans="1:4" x14ac:dyDescent="0.25">
      <c r="C10766" t="s">
        <v>7239</v>
      </c>
    </row>
    <row r="10767" spans="1:4" x14ac:dyDescent="0.25">
      <c r="A10767" s="1">
        <v>44439</v>
      </c>
      <c r="B10767" t="s">
        <v>547</v>
      </c>
      <c r="C10767" t="s">
        <v>7240</v>
      </c>
      <c r="D10767">
        <v>47.66</v>
      </c>
    </row>
    <row r="10768" spans="1:4" x14ac:dyDescent="0.25">
      <c r="C10768" t="s">
        <v>3031</v>
      </c>
    </row>
    <row r="10769" spans="1:4" x14ac:dyDescent="0.25">
      <c r="A10769" s="1">
        <v>44439</v>
      </c>
      <c r="B10769" t="s">
        <v>547</v>
      </c>
      <c r="C10769" t="s">
        <v>7241</v>
      </c>
      <c r="D10769">
        <v>67</v>
      </c>
    </row>
    <row r="10770" spans="1:4" x14ac:dyDescent="0.25">
      <c r="A10770" s="1">
        <v>44439</v>
      </c>
      <c r="B10770" t="s">
        <v>547</v>
      </c>
      <c r="C10770" t="s">
        <v>5058</v>
      </c>
      <c r="D10770">
        <v>49.21</v>
      </c>
    </row>
    <row r="10771" spans="1:4" x14ac:dyDescent="0.25">
      <c r="C10771" t="s">
        <v>7242</v>
      </c>
    </row>
    <row r="10772" spans="1:4" x14ac:dyDescent="0.25">
      <c r="A10772" s="1">
        <v>44439</v>
      </c>
      <c r="B10772" t="s">
        <v>547</v>
      </c>
      <c r="C10772" t="s">
        <v>7243</v>
      </c>
      <c r="D10772">
        <v>48.8</v>
      </c>
    </row>
    <row r="10773" spans="1:4" x14ac:dyDescent="0.25">
      <c r="C10773" t="s">
        <v>7244</v>
      </c>
    </row>
    <row r="10774" spans="1:4" x14ac:dyDescent="0.25">
      <c r="A10774" s="1">
        <v>44439</v>
      </c>
      <c r="B10774" t="s">
        <v>547</v>
      </c>
      <c r="C10774" t="s">
        <v>7243</v>
      </c>
      <c r="D10774">
        <v>49.87</v>
      </c>
    </row>
    <row r="10775" spans="1:4" x14ac:dyDescent="0.25">
      <c r="C10775" t="s">
        <v>3036</v>
      </c>
    </row>
    <row r="10776" spans="1:4" x14ac:dyDescent="0.25">
      <c r="A10776" s="1">
        <v>44439</v>
      </c>
      <c r="B10776" t="s">
        <v>547</v>
      </c>
      <c r="C10776" t="s">
        <v>5058</v>
      </c>
      <c r="D10776">
        <v>49.5</v>
      </c>
    </row>
    <row r="10777" spans="1:4" x14ac:dyDescent="0.25">
      <c r="C10777" t="s">
        <v>3845</v>
      </c>
    </row>
    <row r="10778" spans="1:4" x14ac:dyDescent="0.25">
      <c r="A10778" s="1">
        <v>44439</v>
      </c>
      <c r="B10778" t="s">
        <v>547</v>
      </c>
      <c r="C10778" t="s">
        <v>7243</v>
      </c>
      <c r="D10778">
        <v>54.11</v>
      </c>
    </row>
    <row r="10779" spans="1:4" x14ac:dyDescent="0.25">
      <c r="C10779" t="s">
        <v>6635</v>
      </c>
    </row>
    <row r="10780" spans="1:4" x14ac:dyDescent="0.25">
      <c r="A10780" s="1">
        <v>44439</v>
      </c>
      <c r="B10780" t="s">
        <v>547</v>
      </c>
      <c r="C10780" t="s">
        <v>7245</v>
      </c>
      <c r="D10780">
        <v>76.78</v>
      </c>
    </row>
    <row r="10781" spans="1:4" x14ac:dyDescent="0.25">
      <c r="C10781" t="s">
        <v>7246</v>
      </c>
    </row>
    <row r="10782" spans="1:4" x14ac:dyDescent="0.25">
      <c r="A10782" s="1">
        <v>44439</v>
      </c>
      <c r="B10782" t="s">
        <v>547</v>
      </c>
      <c r="C10782" t="s">
        <v>7247</v>
      </c>
      <c r="D10782">
        <v>45.4</v>
      </c>
    </row>
    <row r="10783" spans="1:4" x14ac:dyDescent="0.25">
      <c r="C10783" t="e">
        <f>-Rebecah</f>
        <v>#NAME?</v>
      </c>
    </row>
    <row r="10784" spans="1:4" x14ac:dyDescent="0.25">
      <c r="A10784" s="1">
        <v>44439</v>
      </c>
      <c r="B10784" t="s">
        <v>547</v>
      </c>
      <c r="C10784" t="s">
        <v>7247</v>
      </c>
      <c r="D10784">
        <v>45.33</v>
      </c>
    </row>
    <row r="10785" spans="1:4" x14ac:dyDescent="0.25">
      <c r="C10785" t="e">
        <f>-D.D.</f>
        <v>#NAME?</v>
      </c>
    </row>
    <row r="10786" spans="1:4" x14ac:dyDescent="0.25">
      <c r="A10786" s="1">
        <v>44439</v>
      </c>
      <c r="B10786" t="s">
        <v>547</v>
      </c>
      <c r="C10786" t="s">
        <v>7243</v>
      </c>
      <c r="D10786">
        <v>43.06</v>
      </c>
    </row>
    <row r="10787" spans="1:4" x14ac:dyDescent="0.25">
      <c r="C10787" t="s">
        <v>1866</v>
      </c>
    </row>
    <row r="10788" spans="1:4" x14ac:dyDescent="0.25">
      <c r="A10788" s="1">
        <v>44439</v>
      </c>
      <c r="B10788" t="s">
        <v>547</v>
      </c>
      <c r="C10788" t="s">
        <v>7245</v>
      </c>
      <c r="D10788">
        <v>153.33000000000001</v>
      </c>
    </row>
    <row r="10789" spans="1:4" x14ac:dyDescent="0.25">
      <c r="C10789" t="s">
        <v>7248</v>
      </c>
    </row>
    <row r="10790" spans="1:4" x14ac:dyDescent="0.25">
      <c r="A10790" s="1">
        <v>44439</v>
      </c>
      <c r="B10790" t="s">
        <v>547</v>
      </c>
      <c r="C10790" t="s">
        <v>7249</v>
      </c>
      <c r="D10790">
        <v>114.8</v>
      </c>
    </row>
    <row r="10791" spans="1:4" x14ac:dyDescent="0.25">
      <c r="A10791" s="1">
        <v>44439</v>
      </c>
      <c r="B10791" t="s">
        <v>547</v>
      </c>
      <c r="C10791" t="s">
        <v>7250</v>
      </c>
      <c r="D10791">
        <v>49.55</v>
      </c>
    </row>
    <row r="10792" spans="1:4" x14ac:dyDescent="0.25">
      <c r="C10792" t="s">
        <v>7251</v>
      </c>
    </row>
    <row r="10793" spans="1:4" x14ac:dyDescent="0.25">
      <c r="A10793" s="1">
        <v>44439</v>
      </c>
      <c r="B10793" t="s">
        <v>547</v>
      </c>
      <c r="C10793" t="s">
        <v>219</v>
      </c>
      <c r="D10793">
        <v>496.3</v>
      </c>
    </row>
    <row r="10794" spans="1:4" x14ac:dyDescent="0.25">
      <c r="A10794" s="1">
        <v>44439</v>
      </c>
      <c r="B10794" t="s">
        <v>547</v>
      </c>
      <c r="C10794" t="s">
        <v>6622</v>
      </c>
      <c r="D10794">
        <v>49.46</v>
      </c>
    </row>
    <row r="10795" spans="1:4" x14ac:dyDescent="0.25">
      <c r="C10795" t="s">
        <v>7244</v>
      </c>
    </row>
    <row r="10796" spans="1:4" x14ac:dyDescent="0.25">
      <c r="A10796" s="1">
        <v>44439</v>
      </c>
      <c r="B10796" t="s">
        <v>547</v>
      </c>
      <c r="C10796" t="s">
        <v>7252</v>
      </c>
      <c r="D10796">
        <v>148.19999999999999</v>
      </c>
    </row>
    <row r="10797" spans="1:4" x14ac:dyDescent="0.25">
      <c r="A10797" s="1">
        <v>44439</v>
      </c>
      <c r="B10797" t="s">
        <v>108</v>
      </c>
      <c r="C10797" t="s">
        <v>7253</v>
      </c>
      <c r="D10797" s="2">
        <v>1435</v>
      </c>
    </row>
    <row r="10798" spans="1:4" x14ac:dyDescent="0.25">
      <c r="C10798" t="s">
        <v>7254</v>
      </c>
    </row>
    <row r="10799" spans="1:4" x14ac:dyDescent="0.25">
      <c r="C10799" t="s">
        <v>1201</v>
      </c>
    </row>
    <row r="10800" spans="1:4" x14ac:dyDescent="0.25">
      <c r="A10800" s="1">
        <v>44439</v>
      </c>
      <c r="B10800" t="s">
        <v>507</v>
      </c>
      <c r="C10800" t="s">
        <v>2655</v>
      </c>
      <c r="D10800">
        <v>220</v>
      </c>
    </row>
    <row r="10801" spans="1:4" x14ac:dyDescent="0.25">
      <c r="C10801" t="s">
        <v>2656</v>
      </c>
    </row>
    <row r="10802" spans="1:4" x14ac:dyDescent="0.25">
      <c r="A10802" s="1">
        <v>44439</v>
      </c>
      <c r="B10802" t="s">
        <v>507</v>
      </c>
      <c r="C10802" t="s">
        <v>7255</v>
      </c>
      <c r="D10802">
        <v>200</v>
      </c>
    </row>
    <row r="10803" spans="1:4" x14ac:dyDescent="0.25">
      <c r="A10803" s="1">
        <v>44439</v>
      </c>
      <c r="B10803" t="s">
        <v>113</v>
      </c>
      <c r="C10803" t="s">
        <v>7256</v>
      </c>
      <c r="D10803" s="2">
        <v>10693.62</v>
      </c>
    </row>
    <row r="10804" spans="1:4" x14ac:dyDescent="0.25">
      <c r="A10804" s="1">
        <v>44439</v>
      </c>
      <c r="B10804" t="s">
        <v>7257</v>
      </c>
      <c r="C10804" t="s">
        <v>70</v>
      </c>
      <c r="D10804">
        <v>450</v>
      </c>
    </row>
    <row r="10805" spans="1:4" x14ac:dyDescent="0.25">
      <c r="A10805" s="1">
        <v>44439</v>
      </c>
      <c r="B10805" t="s">
        <v>316</v>
      </c>
      <c r="C10805" t="s">
        <v>320</v>
      </c>
      <c r="D10805">
        <v>206</v>
      </c>
    </row>
    <row r="10806" spans="1:4" x14ac:dyDescent="0.25">
      <c r="C10806" t="s">
        <v>7258</v>
      </c>
    </row>
    <row r="10807" spans="1:4" x14ac:dyDescent="0.25">
      <c r="A10807" s="1">
        <v>44439</v>
      </c>
      <c r="B10807" t="s">
        <v>316</v>
      </c>
      <c r="C10807" t="s">
        <v>7259</v>
      </c>
      <c r="D10807">
        <v>415.58</v>
      </c>
    </row>
    <row r="10808" spans="1:4" x14ac:dyDescent="0.25">
      <c r="C10808" t="s">
        <v>7260</v>
      </c>
    </row>
    <row r="10809" spans="1:4" x14ac:dyDescent="0.25">
      <c r="A10809" s="1">
        <v>44439</v>
      </c>
      <c r="B10809" t="s">
        <v>316</v>
      </c>
      <c r="C10809" t="s">
        <v>7261</v>
      </c>
      <c r="D10809">
        <v>98.98</v>
      </c>
    </row>
    <row r="10810" spans="1:4" x14ac:dyDescent="0.25">
      <c r="C10810" t="s">
        <v>7262</v>
      </c>
    </row>
    <row r="10811" spans="1:4" x14ac:dyDescent="0.25">
      <c r="A10811" s="1">
        <v>44439</v>
      </c>
      <c r="B10811" t="s">
        <v>316</v>
      </c>
      <c r="C10811" t="s">
        <v>7263</v>
      </c>
      <c r="D10811">
        <v>379.96</v>
      </c>
    </row>
    <row r="10812" spans="1:4" x14ac:dyDescent="0.25">
      <c r="C10812">
        <v>436485364497</v>
      </c>
    </row>
    <row r="10813" spans="1:4" x14ac:dyDescent="0.25">
      <c r="A10813" s="1">
        <v>44439</v>
      </c>
      <c r="B10813" t="s">
        <v>316</v>
      </c>
      <c r="C10813" t="s">
        <v>320</v>
      </c>
      <c r="D10813">
        <v>305.97000000000003</v>
      </c>
    </row>
    <row r="10814" spans="1:4" x14ac:dyDescent="0.25">
      <c r="C10814" t="s">
        <v>7264</v>
      </c>
    </row>
    <row r="10815" spans="1:4" x14ac:dyDescent="0.25">
      <c r="A10815" s="1">
        <v>44439</v>
      </c>
      <c r="B10815" t="s">
        <v>316</v>
      </c>
      <c r="C10815" t="s">
        <v>7265</v>
      </c>
      <c r="D10815">
        <v>484.33</v>
      </c>
    </row>
    <row r="10816" spans="1:4" x14ac:dyDescent="0.25">
      <c r="C10816" t="s">
        <v>7266</v>
      </c>
    </row>
    <row r="10817" spans="1:4" x14ac:dyDescent="0.25">
      <c r="A10817" s="1">
        <v>44439</v>
      </c>
      <c r="B10817" t="s">
        <v>316</v>
      </c>
      <c r="C10817" t="s">
        <v>7267</v>
      </c>
      <c r="D10817">
        <v>338.19</v>
      </c>
    </row>
    <row r="10818" spans="1:4" x14ac:dyDescent="0.25">
      <c r="C10818" t="s">
        <v>7268</v>
      </c>
    </row>
    <row r="10819" spans="1:4" x14ac:dyDescent="0.25">
      <c r="C10819">
        <v>457965433897</v>
      </c>
    </row>
    <row r="10820" spans="1:4" x14ac:dyDescent="0.25">
      <c r="A10820" s="1">
        <v>44439</v>
      </c>
      <c r="B10820" t="s">
        <v>316</v>
      </c>
      <c r="C10820" t="s">
        <v>6981</v>
      </c>
      <c r="D10820">
        <v>455.09</v>
      </c>
    </row>
    <row r="10821" spans="1:4" x14ac:dyDescent="0.25">
      <c r="C10821" t="s">
        <v>7269</v>
      </c>
    </row>
    <row r="10822" spans="1:4" x14ac:dyDescent="0.25">
      <c r="C10822">
        <v>544849888758</v>
      </c>
    </row>
    <row r="10823" spans="1:4" x14ac:dyDescent="0.25">
      <c r="A10823" s="1">
        <v>44439</v>
      </c>
      <c r="B10823" t="s">
        <v>316</v>
      </c>
      <c r="C10823" t="s">
        <v>7270</v>
      </c>
      <c r="D10823">
        <v>61.48</v>
      </c>
    </row>
    <row r="10824" spans="1:4" x14ac:dyDescent="0.25">
      <c r="C10824" t="s">
        <v>7271</v>
      </c>
    </row>
    <row r="10825" spans="1:4" x14ac:dyDescent="0.25">
      <c r="C10825">
        <v>458573797985</v>
      </c>
    </row>
    <row r="10826" spans="1:4" x14ac:dyDescent="0.25">
      <c r="A10826" s="1">
        <v>44439</v>
      </c>
      <c r="B10826" t="s">
        <v>316</v>
      </c>
      <c r="C10826" t="s">
        <v>7272</v>
      </c>
      <c r="D10826">
        <v>736.38</v>
      </c>
    </row>
    <row r="10827" spans="1:4" x14ac:dyDescent="0.25">
      <c r="C10827" t="s">
        <v>3542</v>
      </c>
    </row>
    <row r="10828" spans="1:4" x14ac:dyDescent="0.25">
      <c r="A10828" s="1">
        <v>44439</v>
      </c>
      <c r="B10828" t="s">
        <v>316</v>
      </c>
      <c r="C10828" t="s">
        <v>2639</v>
      </c>
      <c r="D10828">
        <v>223.96</v>
      </c>
    </row>
    <row r="10829" spans="1:4" x14ac:dyDescent="0.25">
      <c r="A10829" s="1">
        <v>44439</v>
      </c>
      <c r="B10829" t="s">
        <v>316</v>
      </c>
      <c r="C10829" t="s">
        <v>7273</v>
      </c>
      <c r="D10829">
        <v>322.60000000000002</v>
      </c>
    </row>
    <row r="10830" spans="1:4" x14ac:dyDescent="0.25">
      <c r="C10830" t="s">
        <v>7274</v>
      </c>
    </row>
    <row r="10831" spans="1:4" x14ac:dyDescent="0.25">
      <c r="A10831" s="1">
        <v>44439</v>
      </c>
      <c r="B10831" t="s">
        <v>316</v>
      </c>
      <c r="C10831" t="s">
        <v>7275</v>
      </c>
      <c r="D10831" s="2">
        <v>1361.55</v>
      </c>
    </row>
    <row r="10832" spans="1:4" x14ac:dyDescent="0.25">
      <c r="C10832" t="s">
        <v>7276</v>
      </c>
    </row>
    <row r="10833" spans="1:4" x14ac:dyDescent="0.25">
      <c r="C10833" t="s">
        <v>7277</v>
      </c>
    </row>
    <row r="10834" spans="1:4" x14ac:dyDescent="0.25">
      <c r="C10834" t="s">
        <v>6709</v>
      </c>
    </row>
    <row r="10835" spans="1:4" x14ac:dyDescent="0.25">
      <c r="C10835" t="s">
        <v>7278</v>
      </c>
    </row>
    <row r="10836" spans="1:4" x14ac:dyDescent="0.25">
      <c r="C10836" t="s">
        <v>7279</v>
      </c>
    </row>
    <row r="10837" spans="1:4" x14ac:dyDescent="0.25">
      <c r="C10837" t="s">
        <v>7280</v>
      </c>
    </row>
    <row r="10838" spans="1:4" x14ac:dyDescent="0.25">
      <c r="C10838">
        <v>454568595946</v>
      </c>
    </row>
    <row r="10839" spans="1:4" x14ac:dyDescent="0.25">
      <c r="A10839" s="1">
        <v>44461</v>
      </c>
      <c r="B10839" t="s">
        <v>316</v>
      </c>
      <c r="C10839" t="s">
        <v>7273</v>
      </c>
      <c r="D10839">
        <v>629.62</v>
      </c>
    </row>
    <row r="10840" spans="1:4" x14ac:dyDescent="0.25">
      <c r="C10840" t="s">
        <v>7274</v>
      </c>
    </row>
    <row r="10841" spans="1:4" x14ac:dyDescent="0.25">
      <c r="A10841" s="1">
        <v>44439</v>
      </c>
      <c r="B10841" t="s">
        <v>316</v>
      </c>
      <c r="C10841" t="s">
        <v>6472</v>
      </c>
      <c r="D10841">
        <v>89.97</v>
      </c>
    </row>
    <row r="10842" spans="1:4" x14ac:dyDescent="0.25">
      <c r="A10842" s="1">
        <v>44439</v>
      </c>
      <c r="B10842" t="s">
        <v>316</v>
      </c>
      <c r="C10842" t="s">
        <v>7281</v>
      </c>
      <c r="D10842">
        <v>518.02</v>
      </c>
    </row>
    <row r="10843" spans="1:4" x14ac:dyDescent="0.25">
      <c r="A10843" s="1">
        <v>44439</v>
      </c>
      <c r="B10843" t="s">
        <v>316</v>
      </c>
      <c r="C10843" t="s">
        <v>7282</v>
      </c>
      <c r="D10843">
        <v>186.06</v>
      </c>
    </row>
    <row r="10844" spans="1:4" x14ac:dyDescent="0.25">
      <c r="C10844" t="s">
        <v>7283</v>
      </c>
    </row>
    <row r="10845" spans="1:4" x14ac:dyDescent="0.25">
      <c r="A10845" s="1">
        <v>44439</v>
      </c>
      <c r="B10845" t="s">
        <v>316</v>
      </c>
      <c r="C10845" t="s">
        <v>47</v>
      </c>
      <c r="D10845">
        <v>289.01</v>
      </c>
    </row>
    <row r="10846" spans="1:4" x14ac:dyDescent="0.25">
      <c r="A10846" s="1">
        <v>44461</v>
      </c>
      <c r="B10846" t="s">
        <v>316</v>
      </c>
      <c r="C10846" t="s">
        <v>47</v>
      </c>
      <c r="D10846">
        <v>43.38</v>
      </c>
    </row>
    <row r="10847" spans="1:4" x14ac:dyDescent="0.25">
      <c r="A10847" s="1">
        <v>44398</v>
      </c>
      <c r="B10847" t="s">
        <v>1444</v>
      </c>
      <c r="C10847" t="s">
        <v>7284</v>
      </c>
      <c r="D10847">
        <v>452.22</v>
      </c>
    </row>
    <row r="10848" spans="1:4" x14ac:dyDescent="0.25">
      <c r="A10848" s="1">
        <v>44398</v>
      </c>
      <c r="B10848" t="s">
        <v>1444</v>
      </c>
      <c r="C10848" t="s">
        <v>47</v>
      </c>
      <c r="D10848">
        <v>198</v>
      </c>
    </row>
    <row r="10849" spans="1:4" x14ac:dyDescent="0.25">
      <c r="A10849" s="1">
        <v>44398</v>
      </c>
      <c r="B10849" t="s">
        <v>1444</v>
      </c>
      <c r="C10849" t="s">
        <v>47</v>
      </c>
      <c r="D10849" s="2">
        <v>2680.7</v>
      </c>
    </row>
    <row r="10850" spans="1:4" x14ac:dyDescent="0.25">
      <c r="A10850" s="1">
        <v>44398</v>
      </c>
      <c r="B10850" t="s">
        <v>1444</v>
      </c>
      <c r="C10850" t="s">
        <v>7285</v>
      </c>
      <c r="D10850">
        <v>67.5</v>
      </c>
    </row>
    <row r="10851" spans="1:4" x14ac:dyDescent="0.25">
      <c r="C10851" t="s">
        <v>7286</v>
      </c>
    </row>
    <row r="10852" spans="1:4" x14ac:dyDescent="0.25">
      <c r="A10852" s="1">
        <v>44398</v>
      </c>
      <c r="B10852" t="s">
        <v>1444</v>
      </c>
      <c r="C10852" t="s">
        <v>5512</v>
      </c>
      <c r="D10852">
        <v>218.9</v>
      </c>
    </row>
    <row r="10853" spans="1:4" x14ac:dyDescent="0.25">
      <c r="C10853" t="s">
        <v>4514</v>
      </c>
    </row>
    <row r="10854" spans="1:4" x14ac:dyDescent="0.25">
      <c r="C10854" t="s">
        <v>7287</v>
      </c>
    </row>
    <row r="10855" spans="1:4" x14ac:dyDescent="0.25">
      <c r="C10855" t="s">
        <v>7288</v>
      </c>
    </row>
    <row r="10856" spans="1:4" x14ac:dyDescent="0.25">
      <c r="C10856" t="s">
        <v>7289</v>
      </c>
    </row>
    <row r="10857" spans="1:4" x14ac:dyDescent="0.25">
      <c r="A10857" s="1">
        <v>44398</v>
      </c>
      <c r="B10857" t="s">
        <v>1444</v>
      </c>
      <c r="C10857" t="s">
        <v>7290</v>
      </c>
      <c r="D10857">
        <v>619.59</v>
      </c>
    </row>
    <row r="10858" spans="1:4" x14ac:dyDescent="0.25">
      <c r="A10858" s="1">
        <v>44398</v>
      </c>
      <c r="B10858" t="s">
        <v>1444</v>
      </c>
      <c r="C10858" t="s">
        <v>2401</v>
      </c>
      <c r="D10858">
        <v>825.2</v>
      </c>
    </row>
    <row r="10859" spans="1:4" x14ac:dyDescent="0.25">
      <c r="A10859" s="1">
        <v>44398</v>
      </c>
      <c r="B10859" t="s">
        <v>1444</v>
      </c>
      <c r="C10859" t="s">
        <v>1063</v>
      </c>
      <c r="D10859">
        <v>263.5</v>
      </c>
    </row>
    <row r="10860" spans="1:4" x14ac:dyDescent="0.25">
      <c r="C10860" t="s">
        <v>7291</v>
      </c>
    </row>
    <row r="10861" spans="1:4" x14ac:dyDescent="0.25">
      <c r="A10861" s="1">
        <v>44398</v>
      </c>
      <c r="B10861" t="s">
        <v>1444</v>
      </c>
      <c r="C10861" t="s">
        <v>5965</v>
      </c>
      <c r="D10861" s="2">
        <v>3050</v>
      </c>
    </row>
    <row r="10862" spans="1:4" x14ac:dyDescent="0.25">
      <c r="A10862" s="1">
        <v>44398</v>
      </c>
      <c r="B10862" t="s">
        <v>1444</v>
      </c>
      <c r="C10862" t="s">
        <v>7292</v>
      </c>
      <c r="D10862">
        <v>157.75</v>
      </c>
    </row>
    <row r="10863" spans="1:4" x14ac:dyDescent="0.25">
      <c r="A10863" s="1">
        <v>44398</v>
      </c>
      <c r="B10863" t="s">
        <v>1444</v>
      </c>
      <c r="C10863" t="s">
        <v>320</v>
      </c>
      <c r="D10863">
        <v>11.73</v>
      </c>
    </row>
    <row r="10864" spans="1:4" x14ac:dyDescent="0.25">
      <c r="C10864" t="e">
        <f>- KOERLIN</f>
        <v>#NAME?</v>
      </c>
    </row>
    <row r="10865" spans="1:4" x14ac:dyDescent="0.25">
      <c r="A10865" s="1">
        <v>44398</v>
      </c>
      <c r="B10865" t="s">
        <v>1444</v>
      </c>
      <c r="C10865" t="s">
        <v>7293</v>
      </c>
      <c r="D10865">
        <v>325.5</v>
      </c>
    </row>
    <row r="10866" spans="1:4" x14ac:dyDescent="0.25">
      <c r="A10866" s="1">
        <v>44398</v>
      </c>
      <c r="B10866" t="s">
        <v>1444</v>
      </c>
      <c r="C10866" t="s">
        <v>7294</v>
      </c>
      <c r="D10866">
        <v>335</v>
      </c>
    </row>
    <row r="10867" spans="1:4" x14ac:dyDescent="0.25">
      <c r="C10867" t="s">
        <v>7295</v>
      </c>
    </row>
    <row r="10868" spans="1:4" x14ac:dyDescent="0.25">
      <c r="A10868" s="1">
        <v>44398</v>
      </c>
      <c r="B10868" t="s">
        <v>1444</v>
      </c>
      <c r="C10868" t="s">
        <v>7296</v>
      </c>
      <c r="D10868">
        <v>617.6</v>
      </c>
    </row>
    <row r="10869" spans="1:4" x14ac:dyDescent="0.25">
      <c r="A10869" s="1">
        <v>44398</v>
      </c>
      <c r="B10869" t="s">
        <v>1444</v>
      </c>
      <c r="C10869" t="s">
        <v>741</v>
      </c>
      <c r="D10869" s="2">
        <v>3770.74</v>
      </c>
    </row>
    <row r="10870" spans="1:4" x14ac:dyDescent="0.25">
      <c r="A10870" s="1">
        <v>44398</v>
      </c>
      <c r="B10870" t="s">
        <v>1444</v>
      </c>
      <c r="C10870" t="s">
        <v>1468</v>
      </c>
      <c r="D10870" s="2">
        <v>2432.13</v>
      </c>
    </row>
    <row r="10871" spans="1:4" x14ac:dyDescent="0.25">
      <c r="A10871" s="1">
        <v>44398</v>
      </c>
      <c r="B10871" t="s">
        <v>1444</v>
      </c>
      <c r="C10871" t="s">
        <v>741</v>
      </c>
      <c r="D10871" s="2">
        <v>1552.2</v>
      </c>
    </row>
    <row r="10872" spans="1:4" x14ac:dyDescent="0.25">
      <c r="A10872" s="1">
        <v>44398</v>
      </c>
      <c r="B10872" t="s">
        <v>1444</v>
      </c>
      <c r="C10872" t="s">
        <v>7297</v>
      </c>
      <c r="D10872">
        <v>549.16999999999996</v>
      </c>
    </row>
    <row r="10873" spans="1:4" x14ac:dyDescent="0.25">
      <c r="A10873" s="1">
        <v>44398</v>
      </c>
      <c r="B10873" t="s">
        <v>1444</v>
      </c>
      <c r="C10873" t="s">
        <v>54</v>
      </c>
      <c r="D10873">
        <v>64.92</v>
      </c>
    </row>
    <row r="10874" spans="1:4" x14ac:dyDescent="0.25">
      <c r="A10874" s="1">
        <v>44398</v>
      </c>
      <c r="B10874" t="s">
        <v>1444</v>
      </c>
      <c r="C10874" t="s">
        <v>7298</v>
      </c>
      <c r="D10874">
        <v>137.1</v>
      </c>
    </row>
    <row r="10875" spans="1:4" x14ac:dyDescent="0.25">
      <c r="A10875" s="1">
        <v>44398</v>
      </c>
      <c r="B10875" t="s">
        <v>1444</v>
      </c>
      <c r="C10875" t="s">
        <v>3384</v>
      </c>
      <c r="D10875">
        <v>93.22</v>
      </c>
    </row>
    <row r="10876" spans="1:4" x14ac:dyDescent="0.25">
      <c r="A10876" s="1">
        <v>44398</v>
      </c>
      <c r="B10876" t="s">
        <v>1444</v>
      </c>
      <c r="C10876" t="s">
        <v>7299</v>
      </c>
      <c r="D10876">
        <v>33.44</v>
      </c>
    </row>
    <row r="10877" spans="1:4" x14ac:dyDescent="0.25">
      <c r="A10877" s="1">
        <v>44398</v>
      </c>
      <c r="B10877" t="s">
        <v>1444</v>
      </c>
      <c r="C10877" t="s">
        <v>47</v>
      </c>
      <c r="D10877">
        <v>177.46</v>
      </c>
    </row>
    <row r="10878" spans="1:4" x14ac:dyDescent="0.25">
      <c r="A10878" s="1">
        <v>44398</v>
      </c>
      <c r="B10878" t="s">
        <v>1444</v>
      </c>
      <c r="C10878" t="s">
        <v>7235</v>
      </c>
      <c r="D10878">
        <v>165.84</v>
      </c>
    </row>
    <row r="10879" spans="1:4" x14ac:dyDescent="0.25">
      <c r="C10879" t="s">
        <v>7300</v>
      </c>
    </row>
    <row r="10880" spans="1:4" x14ac:dyDescent="0.25">
      <c r="A10880" s="1">
        <v>44398</v>
      </c>
      <c r="B10880" t="s">
        <v>1444</v>
      </c>
      <c r="C10880" t="s">
        <v>7301</v>
      </c>
      <c r="D10880">
        <v>69.7</v>
      </c>
    </row>
    <row r="10881" spans="1:4" x14ac:dyDescent="0.25">
      <c r="C10881" t="s">
        <v>7302</v>
      </c>
    </row>
    <row r="10882" spans="1:4" x14ac:dyDescent="0.25">
      <c r="C10882" t="s">
        <v>7303</v>
      </c>
    </row>
    <row r="10883" spans="1:4" x14ac:dyDescent="0.25">
      <c r="A10883" s="1">
        <v>44398</v>
      </c>
      <c r="B10883" t="s">
        <v>1444</v>
      </c>
      <c r="C10883" t="s">
        <v>7187</v>
      </c>
      <c r="D10883">
        <v>17.059999999999999</v>
      </c>
    </row>
    <row r="10884" spans="1:4" x14ac:dyDescent="0.25">
      <c r="C10884" t="s">
        <v>7304</v>
      </c>
    </row>
    <row r="10885" spans="1:4" x14ac:dyDescent="0.25">
      <c r="A10885" s="1">
        <v>44398</v>
      </c>
      <c r="B10885" t="s">
        <v>1444</v>
      </c>
      <c r="C10885" t="s">
        <v>7305</v>
      </c>
      <c r="D10885">
        <v>350</v>
      </c>
    </row>
    <row r="10886" spans="1:4" x14ac:dyDescent="0.25">
      <c r="C10886" t="s">
        <v>7306</v>
      </c>
    </row>
    <row r="10887" spans="1:4" x14ac:dyDescent="0.25">
      <c r="A10887" s="1">
        <v>44398</v>
      </c>
      <c r="B10887" t="s">
        <v>1444</v>
      </c>
      <c r="C10887" t="s">
        <v>7305</v>
      </c>
      <c r="D10887">
        <v>985</v>
      </c>
    </row>
    <row r="10888" spans="1:4" x14ac:dyDescent="0.25">
      <c r="C10888" t="s">
        <v>7306</v>
      </c>
    </row>
    <row r="10889" spans="1:4" x14ac:dyDescent="0.25">
      <c r="A10889" s="1">
        <v>44398</v>
      </c>
      <c r="B10889" t="s">
        <v>1444</v>
      </c>
      <c r="C10889" t="s">
        <v>1870</v>
      </c>
      <c r="D10889">
        <v>239</v>
      </c>
    </row>
    <row r="10890" spans="1:4" x14ac:dyDescent="0.25">
      <c r="A10890" s="1">
        <v>44398</v>
      </c>
      <c r="B10890" t="s">
        <v>1444</v>
      </c>
      <c r="C10890" t="s">
        <v>7307</v>
      </c>
      <c r="D10890">
        <v>40.58</v>
      </c>
    </row>
    <row r="10891" spans="1:4" x14ac:dyDescent="0.25">
      <c r="A10891" s="1">
        <v>44398</v>
      </c>
      <c r="B10891" t="s">
        <v>1444</v>
      </c>
      <c r="C10891" t="s">
        <v>7308</v>
      </c>
      <c r="D10891">
        <v>40.58</v>
      </c>
    </row>
    <row r="10892" spans="1:4" x14ac:dyDescent="0.25">
      <c r="A10892" s="1">
        <v>44398</v>
      </c>
      <c r="B10892" t="s">
        <v>1444</v>
      </c>
      <c r="C10892" t="s">
        <v>7309</v>
      </c>
      <c r="D10892" s="2">
        <v>1049.21</v>
      </c>
    </row>
    <row r="10893" spans="1:4" x14ac:dyDescent="0.25">
      <c r="C10893" t="s">
        <v>7310</v>
      </c>
    </row>
    <row r="10894" spans="1:4" x14ac:dyDescent="0.25">
      <c r="A10894" s="1">
        <v>44398</v>
      </c>
      <c r="B10894" t="s">
        <v>1444</v>
      </c>
      <c r="C10894" t="s">
        <v>7311</v>
      </c>
      <c r="D10894">
        <v>8.5</v>
      </c>
    </row>
    <row r="10895" spans="1:4" x14ac:dyDescent="0.25">
      <c r="C10895" t="s">
        <v>7312</v>
      </c>
    </row>
    <row r="10896" spans="1:4" x14ac:dyDescent="0.25">
      <c r="C10896" t="s">
        <v>7313</v>
      </c>
    </row>
    <row r="10897" spans="1:4" x14ac:dyDescent="0.25">
      <c r="A10897" s="1">
        <v>44398</v>
      </c>
      <c r="B10897" t="s">
        <v>1444</v>
      </c>
      <c r="C10897" t="s">
        <v>7314</v>
      </c>
      <c r="D10897" s="2">
        <v>1463.72</v>
      </c>
    </row>
    <row r="10898" spans="1:4" x14ac:dyDescent="0.25">
      <c r="C10898" t="s">
        <v>7315</v>
      </c>
    </row>
    <row r="10899" spans="1:4" x14ac:dyDescent="0.25">
      <c r="C10899" t="s">
        <v>7316</v>
      </c>
    </row>
    <row r="10900" spans="1:4" x14ac:dyDescent="0.25">
      <c r="A10900" s="1">
        <v>44398</v>
      </c>
      <c r="B10900" t="s">
        <v>1444</v>
      </c>
      <c r="C10900" t="s">
        <v>7317</v>
      </c>
      <c r="D10900">
        <v>88</v>
      </c>
    </row>
    <row r="10901" spans="1:4" x14ac:dyDescent="0.25">
      <c r="C10901" t="s">
        <v>7318</v>
      </c>
    </row>
    <row r="10902" spans="1:4" x14ac:dyDescent="0.25">
      <c r="C10902" t="s">
        <v>7319</v>
      </c>
    </row>
    <row r="10903" spans="1:4" x14ac:dyDescent="0.25">
      <c r="A10903" s="1">
        <v>44398</v>
      </c>
      <c r="B10903" t="s">
        <v>1444</v>
      </c>
      <c r="C10903" t="s">
        <v>7320</v>
      </c>
      <c r="D10903">
        <v>788.93</v>
      </c>
    </row>
    <row r="10904" spans="1:4" x14ac:dyDescent="0.25">
      <c r="A10904" s="1">
        <v>44398</v>
      </c>
      <c r="B10904" t="s">
        <v>1444</v>
      </c>
      <c r="C10904" t="s">
        <v>7321</v>
      </c>
      <c r="D10904" s="2">
        <v>1054.5</v>
      </c>
    </row>
    <row r="10905" spans="1:4" x14ac:dyDescent="0.25">
      <c r="C10905" t="s">
        <v>7322</v>
      </c>
    </row>
    <row r="10906" spans="1:4" x14ac:dyDescent="0.25">
      <c r="A10906" s="1">
        <v>44398</v>
      </c>
      <c r="B10906" t="s">
        <v>1444</v>
      </c>
      <c r="C10906" t="s">
        <v>325</v>
      </c>
      <c r="D10906">
        <v>599</v>
      </c>
    </row>
    <row r="10907" spans="1:4" x14ac:dyDescent="0.25">
      <c r="A10907" s="1">
        <v>44398</v>
      </c>
      <c r="B10907" t="s">
        <v>1444</v>
      </c>
      <c r="C10907" t="s">
        <v>7323</v>
      </c>
      <c r="D10907" s="2">
        <v>1722.5</v>
      </c>
    </row>
    <row r="10908" spans="1:4" x14ac:dyDescent="0.25">
      <c r="C10908" t="s">
        <v>7324</v>
      </c>
    </row>
    <row r="10909" spans="1:4" x14ac:dyDescent="0.25">
      <c r="A10909" s="1">
        <v>44398</v>
      </c>
      <c r="B10909" t="s">
        <v>1444</v>
      </c>
      <c r="C10909" t="s">
        <v>47</v>
      </c>
      <c r="D10909">
        <v>768.69</v>
      </c>
    </row>
    <row r="10910" spans="1:4" x14ac:dyDescent="0.25">
      <c r="A10910" s="1">
        <v>44398</v>
      </c>
      <c r="B10910" t="s">
        <v>1444</v>
      </c>
      <c r="C10910" t="s">
        <v>7325</v>
      </c>
      <c r="D10910">
        <v>109.66</v>
      </c>
    </row>
    <row r="10911" spans="1:4" x14ac:dyDescent="0.25">
      <c r="C10911" t="s">
        <v>7326</v>
      </c>
    </row>
    <row r="10912" spans="1:4" x14ac:dyDescent="0.25">
      <c r="A10912" s="1">
        <v>44398</v>
      </c>
      <c r="B10912" t="s">
        <v>1444</v>
      </c>
      <c r="C10912" t="s">
        <v>7327</v>
      </c>
      <c r="D10912">
        <v>348.95</v>
      </c>
    </row>
    <row r="10913" spans="1:4" x14ac:dyDescent="0.25">
      <c r="A10913" s="1">
        <v>44398</v>
      </c>
      <c r="B10913" t="s">
        <v>1444</v>
      </c>
      <c r="C10913" t="s">
        <v>7235</v>
      </c>
      <c r="D10913">
        <v>268.89</v>
      </c>
    </row>
    <row r="10914" spans="1:4" x14ac:dyDescent="0.25">
      <c r="C10914" t="s">
        <v>7328</v>
      </c>
    </row>
    <row r="10915" spans="1:4" x14ac:dyDescent="0.25">
      <c r="A10915" s="1">
        <v>44398</v>
      </c>
      <c r="B10915" t="s">
        <v>1444</v>
      </c>
      <c r="C10915" t="s">
        <v>7329</v>
      </c>
      <c r="D10915">
        <v>31.92</v>
      </c>
    </row>
    <row r="10916" spans="1:4" x14ac:dyDescent="0.25">
      <c r="C10916" t="s">
        <v>7330</v>
      </c>
    </row>
    <row r="10917" spans="1:4" x14ac:dyDescent="0.25">
      <c r="A10917" s="1">
        <v>44398</v>
      </c>
      <c r="B10917" t="s">
        <v>1444</v>
      </c>
      <c r="C10917" t="s">
        <v>47</v>
      </c>
      <c r="D10917">
        <v>593.27</v>
      </c>
    </row>
    <row r="10918" spans="1:4" x14ac:dyDescent="0.25">
      <c r="A10918" s="1">
        <v>44398</v>
      </c>
      <c r="B10918" t="s">
        <v>1444</v>
      </c>
      <c r="C10918" t="s">
        <v>7331</v>
      </c>
      <c r="D10918">
        <v>500</v>
      </c>
    </row>
    <row r="10919" spans="1:4" x14ac:dyDescent="0.25">
      <c r="A10919" s="1">
        <v>44398</v>
      </c>
      <c r="B10919" t="s">
        <v>1444</v>
      </c>
      <c r="C10919" t="s">
        <v>7332</v>
      </c>
      <c r="D10919">
        <v>253.59</v>
      </c>
    </row>
    <row r="10920" spans="1:4" x14ac:dyDescent="0.25">
      <c r="C10920" t="s">
        <v>7333</v>
      </c>
    </row>
    <row r="10921" spans="1:4" x14ac:dyDescent="0.25">
      <c r="A10921" s="1">
        <v>44433</v>
      </c>
      <c r="B10921" t="s">
        <v>1476</v>
      </c>
      <c r="C10921" t="s">
        <v>7334</v>
      </c>
      <c r="D10921" s="2">
        <v>1698</v>
      </c>
    </row>
    <row r="10922" spans="1:4" x14ac:dyDescent="0.25">
      <c r="A10922" s="1">
        <v>44433</v>
      </c>
      <c r="B10922" t="s">
        <v>1476</v>
      </c>
      <c r="C10922" t="s">
        <v>7334</v>
      </c>
      <c r="D10922">
        <v>682.58</v>
      </c>
    </row>
    <row r="10923" spans="1:4" x14ac:dyDescent="0.25">
      <c r="A10923" s="1">
        <v>44433</v>
      </c>
      <c r="B10923" t="s">
        <v>1476</v>
      </c>
      <c r="C10923" t="s">
        <v>47</v>
      </c>
      <c r="D10923" s="2">
        <v>1192</v>
      </c>
    </row>
    <row r="10924" spans="1:4" x14ac:dyDescent="0.25">
      <c r="A10924" s="1">
        <v>44455</v>
      </c>
      <c r="B10924" t="s">
        <v>514</v>
      </c>
      <c r="C10924" t="s">
        <v>7186</v>
      </c>
      <c r="D10924">
        <v>98.5</v>
      </c>
    </row>
    <row r="10925" spans="1:4" x14ac:dyDescent="0.25">
      <c r="A10925" s="1">
        <v>44455</v>
      </c>
      <c r="B10925" t="s">
        <v>514</v>
      </c>
      <c r="C10925" t="s">
        <v>7335</v>
      </c>
      <c r="D10925">
        <v>9.5</v>
      </c>
    </row>
    <row r="10926" spans="1:4" x14ac:dyDescent="0.25">
      <c r="A10926" s="1">
        <v>44455</v>
      </c>
      <c r="B10926" t="s">
        <v>514</v>
      </c>
      <c r="C10926" t="s">
        <v>7336</v>
      </c>
      <c r="D10926">
        <v>545</v>
      </c>
    </row>
    <row r="10927" spans="1:4" x14ac:dyDescent="0.25">
      <c r="A10927" s="1">
        <v>44455</v>
      </c>
      <c r="B10927" t="s">
        <v>514</v>
      </c>
      <c r="C10927" t="s">
        <v>7337</v>
      </c>
      <c r="D10927">
        <v>59.54</v>
      </c>
    </row>
    <row r="10928" spans="1:4" x14ac:dyDescent="0.25">
      <c r="C10928" t="s">
        <v>7338</v>
      </c>
    </row>
    <row r="10929" spans="1:4" x14ac:dyDescent="0.25">
      <c r="C10929" t="s">
        <v>7339</v>
      </c>
    </row>
    <row r="10930" spans="1:4" x14ac:dyDescent="0.25">
      <c r="A10930" s="1">
        <v>44455</v>
      </c>
      <c r="B10930" t="s">
        <v>514</v>
      </c>
      <c r="C10930" t="s">
        <v>7340</v>
      </c>
      <c r="D10930">
        <v>339</v>
      </c>
    </row>
    <row r="10931" spans="1:4" x14ac:dyDescent="0.25">
      <c r="A10931" s="1">
        <v>44455</v>
      </c>
      <c r="B10931" t="s">
        <v>514</v>
      </c>
      <c r="C10931" t="s">
        <v>7341</v>
      </c>
      <c r="D10931">
        <v>43.19</v>
      </c>
    </row>
    <row r="10932" spans="1:4" x14ac:dyDescent="0.25">
      <c r="C10932" t="s">
        <v>7342</v>
      </c>
    </row>
    <row r="10933" spans="1:4" x14ac:dyDescent="0.25">
      <c r="C10933" t="s">
        <v>7339</v>
      </c>
    </row>
    <row r="10934" spans="1:4" x14ac:dyDescent="0.25">
      <c r="A10934" s="1">
        <v>44439</v>
      </c>
      <c r="B10934" t="s">
        <v>722</v>
      </c>
      <c r="C10934" t="s">
        <v>325</v>
      </c>
      <c r="D10934">
        <v>212.75</v>
      </c>
    </row>
    <row r="10935" spans="1:4" x14ac:dyDescent="0.25">
      <c r="A10935" s="1">
        <v>44455</v>
      </c>
      <c r="B10935" t="s">
        <v>275</v>
      </c>
      <c r="C10935" t="s">
        <v>47</v>
      </c>
      <c r="D10935">
        <v>524.97</v>
      </c>
    </row>
    <row r="10936" spans="1:4" x14ac:dyDescent="0.25">
      <c r="A10936" s="1">
        <v>44439</v>
      </c>
      <c r="B10936" t="s">
        <v>547</v>
      </c>
      <c r="C10936" t="s">
        <v>7343</v>
      </c>
      <c r="D10936">
        <v>294.26</v>
      </c>
    </row>
    <row r="10938" spans="1:4" x14ac:dyDescent="0.25">
      <c r="C10938" t="s">
        <v>7344</v>
      </c>
      <c r="D10938" s="2">
        <f>SUM(D3:D10937)</f>
        <v>8156585.4400000479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SKR4136785M9I9R8V6117771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Jarrett Jachade</dc:creator>
  <cp:lastModifiedBy>Jarrett Jachade</cp:lastModifiedBy>
  <dcterms:created xsi:type="dcterms:W3CDTF">2024-01-10T20:30:16Z</dcterms:created>
  <dcterms:modified xsi:type="dcterms:W3CDTF">2024-01-30T19:34:17Z</dcterms:modified>
</cp:coreProperties>
</file>