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kadir.almus/Desktop/HB3/Updated Goals/"/>
    </mc:Choice>
  </mc:AlternateContent>
  <xr:revisionPtr revIDLastSave="0" documentId="13_ncr:1_{9D4AF661-099F-5646-9CF0-DCC51ACB077F}" xr6:coauthVersionLast="47" xr6:coauthVersionMax="47" xr10:uidLastSave="{00000000-0000-0000-0000-000000000000}"/>
  <workbookProtection workbookAlgorithmName="SHA-512" workbookHashValue="JoWhqfizhP63mzjEscAP5tmEIQTAOrUx9UGgIGpAkkIqne8UTuHgxV7H5PCLscQWKZfIXOaecCJutSr/yxFl7g==" workbookSaltValue="tTmMBgE0w95Vfvm1Yihrnw==" workbookSpinCount="100000" lockStructure="1"/>
  <bookViews>
    <workbookView xWindow="11240" yWindow="500" windowWidth="35120" windowHeight="18840" tabRatio="937" activeTab="6" xr2:uid="{89F96828-1E39-40FF-9F71-A0A18D318B76}"/>
  </bookViews>
  <sheets>
    <sheet name="EC Literacy Board Goal" sheetId="1" r:id="rId1"/>
    <sheet name="EC L District Progress Measures" sheetId="2" r:id="rId2"/>
    <sheet name="EC L Campus Plans" sheetId="11" r:id="rId3"/>
    <sheet name="EC Math Board Goal" sheetId="4" r:id="rId4"/>
    <sheet name="EC M District Progress Measures" sheetId="3" r:id="rId5"/>
    <sheet name="EC M Campus Plans" sheetId="12" r:id="rId6"/>
    <sheet name="Other District ProgressMeasures" sheetId="14" r:id="rId7"/>
    <sheet name="CCMR Board Goal" sheetId="5" r:id="rId8"/>
    <sheet name="CCMR District Progress Measures" sheetId="6" r:id="rId9"/>
    <sheet name="CCMR Campus Plan" sheetId="13" r:id="rId10"/>
    <sheet name="Monitoring Calendar" sheetId="7" r:id="rId11"/>
    <sheet name="Progress Report" sheetId="10" r:id="rId1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1" i="14" l="1"/>
  <c r="AD71" i="14"/>
  <c r="AE71" i="14"/>
  <c r="AB71" i="14"/>
  <c r="AA71" i="14"/>
  <c r="AC70" i="14"/>
  <c r="AD70" i="14"/>
  <c r="AE70" i="14"/>
  <c r="AB70" i="14"/>
  <c r="AA70" i="14"/>
  <c r="AC69" i="14"/>
  <c r="AD69" i="14"/>
  <c r="AE69" i="14"/>
  <c r="AB69" i="14"/>
  <c r="AA69" i="14"/>
  <c r="AC68" i="14"/>
  <c r="AD68" i="14"/>
  <c r="AE68" i="14"/>
  <c r="AB68" i="14"/>
  <c r="AA68" i="14"/>
  <c r="AD64" i="14"/>
  <c r="AE64" i="14"/>
  <c r="AD63" i="14"/>
  <c r="AE63" i="14"/>
  <c r="AD62" i="14"/>
  <c r="AE62" i="14"/>
  <c r="AC61" i="14"/>
  <c r="AD61" i="14"/>
  <c r="AE61" i="14"/>
  <c r="AB61" i="14"/>
  <c r="AA61" i="14"/>
  <c r="AC60" i="14"/>
  <c r="AD60" i="14"/>
  <c r="AE60" i="14"/>
  <c r="AB60" i="14"/>
  <c r="AA60" i="14"/>
  <c r="AD59" i="14"/>
  <c r="AE59" i="14"/>
  <c r="AD58" i="14"/>
  <c r="AE58" i="14"/>
  <c r="AD57" i="14"/>
  <c r="AE57" i="14"/>
  <c r="AC56" i="14"/>
  <c r="AD56" i="14"/>
  <c r="AE56" i="14"/>
  <c r="AB56" i="14"/>
  <c r="AA56" i="14"/>
  <c r="AC55" i="14"/>
  <c r="AD55" i="14"/>
  <c r="AE55" i="14"/>
  <c r="AB55" i="14"/>
  <c r="AA55" i="14"/>
  <c r="AD54" i="14"/>
  <c r="AE54" i="14"/>
  <c r="AD53" i="14"/>
  <c r="AE53" i="14"/>
  <c r="AC52" i="14"/>
  <c r="AD52" i="14"/>
  <c r="AE52" i="14"/>
  <c r="AB52" i="14"/>
  <c r="AA52" i="14"/>
  <c r="AD51" i="14"/>
  <c r="AE51" i="14"/>
  <c r="AD50" i="14"/>
  <c r="AE50" i="14"/>
  <c r="AD49" i="14"/>
  <c r="AE49" i="14"/>
  <c r="AC44" i="14"/>
  <c r="AD44" i="14"/>
  <c r="AE44" i="14"/>
  <c r="AB44" i="14"/>
  <c r="AA44" i="14"/>
  <c r="AC43" i="14"/>
  <c r="AD43" i="14"/>
  <c r="AE43" i="14"/>
  <c r="AB43" i="14"/>
  <c r="AA43" i="14"/>
  <c r="AC42" i="14"/>
  <c r="AD42" i="14"/>
  <c r="AE42" i="14"/>
  <c r="AB42" i="14"/>
  <c r="AA42" i="14"/>
  <c r="AC41" i="14"/>
  <c r="AD41" i="14"/>
  <c r="AE41" i="14"/>
  <c r="AB41" i="14"/>
  <c r="AA41" i="14"/>
  <c r="AC40" i="14"/>
  <c r="AD40" i="14"/>
  <c r="AE40" i="14"/>
  <c r="AB40" i="14"/>
  <c r="AA40" i="14"/>
  <c r="AC39" i="14"/>
  <c r="AD39" i="14"/>
  <c r="AE39" i="14"/>
  <c r="AB39" i="14"/>
  <c r="AA39" i="14"/>
  <c r="AC38" i="14"/>
  <c r="AD38" i="14"/>
  <c r="AE38" i="14"/>
  <c r="AB38" i="14"/>
  <c r="AA38" i="14"/>
  <c r="AC37" i="14"/>
  <c r="AD37" i="14"/>
  <c r="AE37" i="14"/>
  <c r="AB37" i="14"/>
  <c r="AA37" i="14"/>
  <c r="AC33" i="14"/>
  <c r="AD33" i="14"/>
  <c r="AE33" i="14"/>
  <c r="AB33" i="14"/>
  <c r="AA33" i="14"/>
  <c r="AC32" i="14"/>
  <c r="AD32" i="14"/>
  <c r="AE32" i="14"/>
  <c r="AB32" i="14"/>
  <c r="AA32" i="14"/>
  <c r="AC31" i="14"/>
  <c r="AD31" i="14"/>
  <c r="AE31" i="14"/>
  <c r="AB31" i="14"/>
  <c r="AA31" i="14"/>
  <c r="AC30" i="14"/>
  <c r="AD30" i="14"/>
  <c r="AE30" i="14"/>
  <c r="AB30" i="14"/>
  <c r="AA30" i="14"/>
  <c r="AC29" i="14"/>
  <c r="AD29" i="14"/>
  <c r="AE29" i="14"/>
  <c r="AB29" i="14"/>
  <c r="AA29" i="14"/>
  <c r="AC28" i="14"/>
  <c r="AD28" i="14"/>
  <c r="AE28" i="14"/>
  <c r="AB28" i="14"/>
  <c r="AA28" i="14"/>
  <c r="AC27" i="14"/>
  <c r="AD27" i="14"/>
  <c r="AE27" i="14"/>
  <c r="AB27" i="14"/>
  <c r="AA27" i="14"/>
  <c r="AD23" i="14"/>
  <c r="AE23" i="14"/>
  <c r="AC22" i="14"/>
  <c r="AD22" i="14"/>
  <c r="AE22" i="14"/>
  <c r="AB22" i="14"/>
  <c r="AA22" i="14"/>
  <c r="AC21" i="14"/>
  <c r="AD21" i="14"/>
  <c r="AE21" i="14"/>
  <c r="AB21" i="14"/>
  <c r="AA21" i="14"/>
  <c r="AC20" i="14"/>
  <c r="AD20" i="14"/>
  <c r="AE20" i="14"/>
  <c r="AB20" i="14"/>
  <c r="AA20" i="14"/>
  <c r="AC19" i="14"/>
  <c r="AD19" i="14"/>
  <c r="AE19" i="14"/>
  <c r="AB19" i="14"/>
  <c r="AA19" i="14"/>
  <c r="AC18" i="14"/>
  <c r="AD18" i="14"/>
  <c r="AE18" i="14"/>
  <c r="AB18" i="14"/>
  <c r="AA18" i="14"/>
  <c r="AC17" i="14"/>
  <c r="AD17" i="14"/>
  <c r="AE17" i="14"/>
  <c r="AB17" i="14"/>
  <c r="AA17" i="14"/>
  <c r="AC16" i="14"/>
  <c r="AD16" i="14"/>
  <c r="AE16" i="14"/>
  <c r="AB16" i="14"/>
  <c r="AA16" i="14"/>
  <c r="AC15" i="14"/>
  <c r="AD15" i="14"/>
  <c r="AE15" i="14"/>
  <c r="AB15" i="14"/>
  <c r="AA15" i="14"/>
  <c r="AC14" i="14"/>
  <c r="AD14" i="14"/>
  <c r="AE14" i="14"/>
  <c r="AB14" i="14"/>
  <c r="AA14" i="14"/>
  <c r="AC13" i="14"/>
  <c r="AD13" i="14"/>
  <c r="AE13" i="14"/>
  <c r="AB13" i="14"/>
  <c r="AA13" i="14"/>
  <c r="AC12" i="14"/>
  <c r="AD12" i="14"/>
  <c r="AE12" i="14"/>
  <c r="AB12" i="14"/>
  <c r="AA12" i="14"/>
  <c r="AC11" i="14"/>
  <c r="AD11" i="14"/>
  <c r="AE11" i="14"/>
  <c r="AB11" i="14"/>
  <c r="AA11" i="14"/>
  <c r="AC10" i="14"/>
  <c r="AD10" i="14"/>
  <c r="AE10" i="14"/>
  <c r="AB10" i="14"/>
  <c r="AA10" i="14"/>
  <c r="AC9" i="14"/>
  <c r="AD9" i="14"/>
  <c r="AE9" i="14"/>
  <c r="AB9" i="14"/>
  <c r="AA9" i="14"/>
  <c r="AC8" i="14"/>
  <c r="AD8" i="14"/>
  <c r="AE8" i="14"/>
  <c r="AB8" i="14"/>
  <c r="AA8" i="14"/>
  <c r="AC7" i="14"/>
  <c r="AD7" i="14"/>
  <c r="AE7" i="14"/>
  <c r="AB7" i="14"/>
  <c r="AA7" i="14"/>
  <c r="AC6" i="14"/>
  <c r="AD6" i="14"/>
  <c r="AE6" i="14"/>
  <c r="AB6" i="14"/>
  <c r="AA6" i="14"/>
  <c r="AC5" i="14"/>
  <c r="AD5" i="14"/>
  <c r="AE5" i="14"/>
  <c r="AB5" i="14"/>
  <c r="AA5" i="14"/>
  <c r="AC4" i="14"/>
  <c r="AD4" i="14"/>
  <c r="AE4" i="14"/>
  <c r="AB4" i="14"/>
  <c r="AA4" i="14"/>
  <c r="U71" i="14"/>
  <c r="V71" i="14"/>
  <c r="W71" i="14"/>
  <c r="T71" i="14"/>
  <c r="S71" i="14"/>
  <c r="U70" i="14"/>
  <c r="V70" i="14"/>
  <c r="W70" i="14"/>
  <c r="T70" i="14"/>
  <c r="S70" i="14"/>
  <c r="U69" i="14"/>
  <c r="V69" i="14"/>
  <c r="W69" i="14"/>
  <c r="T69" i="14"/>
  <c r="S69" i="14"/>
  <c r="U68" i="14"/>
  <c r="V68" i="14"/>
  <c r="W68" i="14"/>
  <c r="T68" i="14"/>
  <c r="S68" i="14"/>
  <c r="V64" i="14"/>
  <c r="W64" i="14"/>
  <c r="V63" i="14"/>
  <c r="W63" i="14"/>
  <c r="V62" i="14"/>
  <c r="W62" i="14"/>
  <c r="V61" i="14"/>
  <c r="W61" i="14"/>
  <c r="U60" i="14"/>
  <c r="V60" i="14"/>
  <c r="W60" i="14"/>
  <c r="T60" i="14"/>
  <c r="S60" i="14"/>
  <c r="V59" i="14"/>
  <c r="W59" i="14"/>
  <c r="V58" i="14"/>
  <c r="W58" i="14"/>
  <c r="V57" i="14"/>
  <c r="W57" i="14"/>
  <c r="U56" i="14"/>
  <c r="V56" i="14"/>
  <c r="W56" i="14"/>
  <c r="T56" i="14"/>
  <c r="S56" i="14"/>
  <c r="U55" i="14"/>
  <c r="V55" i="14"/>
  <c r="W55" i="14"/>
  <c r="T55" i="14"/>
  <c r="S55" i="14"/>
  <c r="V54" i="14"/>
  <c r="W54" i="14"/>
  <c r="V53" i="14"/>
  <c r="W53" i="14"/>
  <c r="U52" i="14"/>
  <c r="V52" i="14"/>
  <c r="W52" i="14"/>
  <c r="T52" i="14"/>
  <c r="S52" i="14"/>
  <c r="V51" i="14"/>
  <c r="W51" i="14"/>
  <c r="V50" i="14"/>
  <c r="W50" i="14"/>
  <c r="V49" i="14"/>
  <c r="W49" i="14"/>
  <c r="U44" i="14"/>
  <c r="V44" i="14"/>
  <c r="W44" i="14"/>
  <c r="T44" i="14"/>
  <c r="S44" i="14"/>
  <c r="U43" i="14"/>
  <c r="V43" i="14"/>
  <c r="W43" i="14"/>
  <c r="T43" i="14"/>
  <c r="S43" i="14"/>
  <c r="U42" i="14"/>
  <c r="V42" i="14"/>
  <c r="W42" i="14"/>
  <c r="T42" i="14"/>
  <c r="S42" i="14"/>
  <c r="U41" i="14"/>
  <c r="V41" i="14"/>
  <c r="W41" i="14"/>
  <c r="T41" i="14"/>
  <c r="S41" i="14"/>
  <c r="U40" i="14"/>
  <c r="V40" i="14"/>
  <c r="W40" i="14"/>
  <c r="T40" i="14"/>
  <c r="S40" i="14"/>
  <c r="U39" i="14"/>
  <c r="V39" i="14"/>
  <c r="W39" i="14"/>
  <c r="T39" i="14"/>
  <c r="S39" i="14"/>
  <c r="U38" i="14"/>
  <c r="V38" i="14"/>
  <c r="W38" i="14"/>
  <c r="T38" i="14"/>
  <c r="S38" i="14"/>
  <c r="U37" i="14"/>
  <c r="V37" i="14"/>
  <c r="W37" i="14"/>
  <c r="T37" i="14"/>
  <c r="S37" i="14"/>
  <c r="U33" i="14"/>
  <c r="V33" i="14"/>
  <c r="W33" i="14"/>
  <c r="T33" i="14"/>
  <c r="S33" i="14"/>
  <c r="U32" i="14"/>
  <c r="V32" i="14"/>
  <c r="W32" i="14"/>
  <c r="T32" i="14"/>
  <c r="S32" i="14"/>
  <c r="U31" i="14"/>
  <c r="V31" i="14"/>
  <c r="W31" i="14"/>
  <c r="T31" i="14"/>
  <c r="S31" i="14"/>
  <c r="U30" i="14"/>
  <c r="V30" i="14"/>
  <c r="W30" i="14"/>
  <c r="T30" i="14"/>
  <c r="S30" i="14"/>
  <c r="U29" i="14"/>
  <c r="V29" i="14"/>
  <c r="W29" i="14"/>
  <c r="T29" i="14"/>
  <c r="S29" i="14"/>
  <c r="U28" i="14"/>
  <c r="V28" i="14"/>
  <c r="W28" i="14"/>
  <c r="T28" i="14"/>
  <c r="S28" i="14"/>
  <c r="U27" i="14"/>
  <c r="V27" i="14"/>
  <c r="W27" i="14"/>
  <c r="T27" i="14"/>
  <c r="S27" i="14"/>
  <c r="V23" i="14"/>
  <c r="W23" i="14"/>
  <c r="U22" i="14"/>
  <c r="V22" i="14"/>
  <c r="W22" i="14"/>
  <c r="T22" i="14"/>
  <c r="S22" i="14"/>
  <c r="U21" i="14"/>
  <c r="V21" i="14"/>
  <c r="W21" i="14"/>
  <c r="T21" i="14"/>
  <c r="S21" i="14"/>
  <c r="U20" i="14"/>
  <c r="V20" i="14"/>
  <c r="W20" i="14"/>
  <c r="T20" i="14"/>
  <c r="S20" i="14"/>
  <c r="U19" i="14"/>
  <c r="V19" i="14"/>
  <c r="W19" i="14"/>
  <c r="T19" i="14"/>
  <c r="S19" i="14"/>
  <c r="U18" i="14"/>
  <c r="V18" i="14"/>
  <c r="W18" i="14"/>
  <c r="T18" i="14"/>
  <c r="S18" i="14"/>
  <c r="U17" i="14"/>
  <c r="V17" i="14"/>
  <c r="W17" i="14"/>
  <c r="T17" i="14"/>
  <c r="S17" i="14"/>
  <c r="U16" i="14"/>
  <c r="V16" i="14"/>
  <c r="W16" i="14"/>
  <c r="T16" i="14"/>
  <c r="S16" i="14"/>
  <c r="U15" i="14"/>
  <c r="V15" i="14"/>
  <c r="W15" i="14"/>
  <c r="T15" i="14"/>
  <c r="S15" i="14"/>
  <c r="U14" i="14"/>
  <c r="V14" i="14"/>
  <c r="W14" i="14"/>
  <c r="T14" i="14"/>
  <c r="S14" i="14"/>
  <c r="U13" i="14"/>
  <c r="V13" i="14"/>
  <c r="W13" i="14"/>
  <c r="T13" i="14"/>
  <c r="S13" i="14"/>
  <c r="U12" i="14"/>
  <c r="V12" i="14"/>
  <c r="W12" i="14"/>
  <c r="T12" i="14"/>
  <c r="S12" i="14"/>
  <c r="U11" i="14"/>
  <c r="V11" i="14"/>
  <c r="W11" i="14"/>
  <c r="T11" i="14"/>
  <c r="S11" i="14"/>
  <c r="U10" i="14"/>
  <c r="V10" i="14"/>
  <c r="W10" i="14"/>
  <c r="T10" i="14"/>
  <c r="S10" i="14"/>
  <c r="U9" i="14"/>
  <c r="V9" i="14"/>
  <c r="W9" i="14"/>
  <c r="T9" i="14"/>
  <c r="S9" i="14"/>
  <c r="U8" i="14"/>
  <c r="V8" i="14"/>
  <c r="W8" i="14"/>
  <c r="T8" i="14"/>
  <c r="S8" i="14"/>
  <c r="U7" i="14"/>
  <c r="V7" i="14"/>
  <c r="W7" i="14"/>
  <c r="T7" i="14"/>
  <c r="S7" i="14"/>
  <c r="U6" i="14"/>
  <c r="V6" i="14"/>
  <c r="W6" i="14"/>
  <c r="T6" i="14"/>
  <c r="S6" i="14"/>
  <c r="U5" i="14"/>
  <c r="V5" i="14"/>
  <c r="W5" i="14"/>
  <c r="T5" i="14"/>
  <c r="S5" i="14"/>
  <c r="U4" i="14"/>
  <c r="V4" i="14"/>
  <c r="W4" i="14"/>
  <c r="T4" i="14"/>
  <c r="S4" i="14"/>
  <c r="M71" i="14"/>
  <c r="N71" i="14"/>
  <c r="O71" i="14"/>
  <c r="L71" i="14"/>
  <c r="K71" i="14"/>
  <c r="M70" i="14"/>
  <c r="N70" i="14"/>
  <c r="O70" i="14"/>
  <c r="L70" i="14"/>
  <c r="K70" i="14"/>
  <c r="M69" i="14"/>
  <c r="N69" i="14"/>
  <c r="O69" i="14"/>
  <c r="L69" i="14"/>
  <c r="K69" i="14"/>
  <c r="M68" i="14"/>
  <c r="N68" i="14"/>
  <c r="O68" i="14"/>
  <c r="L68" i="14"/>
  <c r="K68" i="14"/>
  <c r="N64" i="14"/>
  <c r="O64" i="14"/>
  <c r="N63" i="14"/>
  <c r="O63" i="14"/>
  <c r="N62" i="14"/>
  <c r="O62" i="14"/>
  <c r="M61" i="14"/>
  <c r="N61" i="14"/>
  <c r="O61" i="14"/>
  <c r="L61" i="14"/>
  <c r="K61" i="14"/>
  <c r="M60" i="14"/>
  <c r="N60" i="14"/>
  <c r="O60" i="14"/>
  <c r="L60" i="14"/>
  <c r="K60" i="14"/>
  <c r="N59" i="14"/>
  <c r="O59" i="14"/>
  <c r="N58" i="14"/>
  <c r="O58" i="14"/>
  <c r="N57" i="14"/>
  <c r="O57" i="14"/>
  <c r="M56" i="14"/>
  <c r="N56" i="14"/>
  <c r="O56" i="14"/>
  <c r="L56" i="14"/>
  <c r="K56" i="14"/>
  <c r="M55" i="14"/>
  <c r="N55" i="14"/>
  <c r="O55" i="14"/>
  <c r="L55" i="14"/>
  <c r="K55" i="14"/>
  <c r="N54" i="14"/>
  <c r="O54" i="14"/>
  <c r="N53" i="14"/>
  <c r="O53" i="14"/>
  <c r="M52" i="14"/>
  <c r="N52" i="14"/>
  <c r="O52" i="14"/>
  <c r="L52" i="14"/>
  <c r="K52" i="14"/>
  <c r="O51" i="14"/>
  <c r="N51" i="14"/>
  <c r="N50" i="14"/>
  <c r="O50" i="14"/>
  <c r="N49" i="14"/>
  <c r="O49" i="14"/>
  <c r="M44" i="14"/>
  <c r="N44" i="14"/>
  <c r="O44" i="14"/>
  <c r="L44" i="14"/>
  <c r="K44" i="14"/>
  <c r="M43" i="14"/>
  <c r="N43" i="14"/>
  <c r="O43" i="14"/>
  <c r="L43" i="14"/>
  <c r="K43" i="14"/>
  <c r="M42" i="14"/>
  <c r="N42" i="14"/>
  <c r="O42" i="14"/>
  <c r="L42" i="14"/>
  <c r="K42" i="14"/>
  <c r="M41" i="14"/>
  <c r="N41" i="14"/>
  <c r="O41" i="14"/>
  <c r="L41" i="14"/>
  <c r="K41" i="14"/>
  <c r="M40" i="14"/>
  <c r="N40" i="14"/>
  <c r="O40" i="14"/>
  <c r="L40" i="14"/>
  <c r="K40" i="14"/>
  <c r="M39" i="14"/>
  <c r="N39" i="14"/>
  <c r="O39" i="14"/>
  <c r="L39" i="14"/>
  <c r="K39" i="14"/>
  <c r="M38" i="14"/>
  <c r="N38" i="14"/>
  <c r="O38" i="14"/>
  <c r="L38" i="14"/>
  <c r="K38" i="14"/>
  <c r="M37" i="14"/>
  <c r="N37" i="14"/>
  <c r="O37" i="14"/>
  <c r="L37" i="14"/>
  <c r="K37" i="14"/>
  <c r="M33" i="14"/>
  <c r="N33" i="14"/>
  <c r="O33" i="14"/>
  <c r="L33" i="14"/>
  <c r="K33" i="14"/>
  <c r="M32" i="14"/>
  <c r="N32" i="14"/>
  <c r="O32" i="14"/>
  <c r="L32" i="14"/>
  <c r="K32" i="14"/>
  <c r="M31" i="14"/>
  <c r="N31" i="14"/>
  <c r="O31" i="14"/>
  <c r="L31" i="14"/>
  <c r="K31" i="14"/>
  <c r="M30" i="14"/>
  <c r="N30" i="14"/>
  <c r="O30" i="14"/>
  <c r="L30" i="14"/>
  <c r="K30" i="14"/>
  <c r="M29" i="14"/>
  <c r="N29" i="14"/>
  <c r="O29" i="14"/>
  <c r="L29" i="14"/>
  <c r="K29" i="14"/>
  <c r="M28" i="14"/>
  <c r="N28" i="14"/>
  <c r="O28" i="14"/>
  <c r="L28" i="14"/>
  <c r="K28" i="14"/>
  <c r="M27" i="14"/>
  <c r="N27" i="14"/>
  <c r="O27" i="14"/>
  <c r="L27" i="14"/>
  <c r="K27" i="14"/>
  <c r="N23" i="14"/>
  <c r="O23" i="14"/>
  <c r="M22" i="14"/>
  <c r="N22" i="14"/>
  <c r="O22" i="14"/>
  <c r="L22" i="14"/>
  <c r="K22" i="14"/>
  <c r="M21" i="14"/>
  <c r="N21" i="14"/>
  <c r="O21" i="14"/>
  <c r="L21" i="14"/>
  <c r="K21" i="14"/>
  <c r="M20" i="14"/>
  <c r="N20" i="14"/>
  <c r="O20" i="14"/>
  <c r="L20" i="14"/>
  <c r="K20" i="14"/>
  <c r="M19" i="14"/>
  <c r="N19" i="14"/>
  <c r="O19" i="14"/>
  <c r="L19" i="14"/>
  <c r="K19" i="14"/>
  <c r="M18" i="14"/>
  <c r="N18" i="14"/>
  <c r="O18" i="14"/>
  <c r="L18" i="14"/>
  <c r="K18" i="14"/>
  <c r="M17" i="14"/>
  <c r="N17" i="14"/>
  <c r="O17" i="14"/>
  <c r="L17" i="14"/>
  <c r="K17" i="14"/>
  <c r="M16" i="14"/>
  <c r="N16" i="14"/>
  <c r="O16" i="14"/>
  <c r="L16" i="14"/>
  <c r="K16" i="14"/>
  <c r="M15" i="14"/>
  <c r="N15" i="14"/>
  <c r="O15" i="14"/>
  <c r="L15" i="14"/>
  <c r="K15" i="14"/>
  <c r="M14" i="14"/>
  <c r="N14" i="14"/>
  <c r="O14" i="14"/>
  <c r="L14" i="14"/>
  <c r="K14" i="14"/>
  <c r="M13" i="14"/>
  <c r="N13" i="14"/>
  <c r="O13" i="14"/>
  <c r="L13" i="14"/>
  <c r="K13" i="14"/>
  <c r="M12" i="14"/>
  <c r="N12" i="14"/>
  <c r="O12" i="14"/>
  <c r="L12" i="14"/>
  <c r="K12" i="14"/>
  <c r="M11" i="14"/>
  <c r="N11" i="14"/>
  <c r="O11" i="14"/>
  <c r="L11" i="14"/>
  <c r="K11" i="14"/>
  <c r="M10" i="14"/>
  <c r="N10" i="14"/>
  <c r="O10" i="14"/>
  <c r="L10" i="14"/>
  <c r="K10" i="14"/>
  <c r="M9" i="14"/>
  <c r="N9" i="14"/>
  <c r="O9" i="14"/>
  <c r="L9" i="14"/>
  <c r="K9" i="14"/>
  <c r="M8" i="14"/>
  <c r="N8" i="14"/>
  <c r="O8" i="14"/>
  <c r="L8" i="14"/>
  <c r="K8" i="14"/>
  <c r="M7" i="14"/>
  <c r="N7" i="14"/>
  <c r="O7" i="14"/>
  <c r="L7" i="14"/>
  <c r="K7" i="14"/>
  <c r="M6" i="14"/>
  <c r="N6" i="14"/>
  <c r="O6" i="14"/>
  <c r="L6" i="14"/>
  <c r="K6" i="14"/>
  <c r="M5" i="14"/>
  <c r="N5" i="14"/>
  <c r="O5" i="14"/>
  <c r="L5" i="14"/>
  <c r="K5" i="14"/>
  <c r="M4" i="14"/>
  <c r="N4" i="14"/>
  <c r="O4" i="14"/>
  <c r="L4" i="14"/>
  <c r="K4" i="14"/>
  <c r="E71" i="14"/>
  <c r="F71" i="14"/>
  <c r="G71" i="14"/>
  <c r="D71" i="14"/>
  <c r="C71" i="14"/>
  <c r="E70" i="14"/>
  <c r="F70" i="14"/>
  <c r="G70" i="14"/>
  <c r="D70" i="14"/>
  <c r="C70" i="14"/>
  <c r="E69" i="14"/>
  <c r="F69" i="14"/>
  <c r="G69" i="14"/>
  <c r="D69" i="14"/>
  <c r="C69" i="14"/>
  <c r="E68" i="14"/>
  <c r="F68" i="14"/>
  <c r="G68" i="14"/>
  <c r="D68" i="14"/>
  <c r="C68" i="14"/>
  <c r="F64" i="14"/>
  <c r="G64" i="14"/>
  <c r="F63" i="14"/>
  <c r="G63" i="14"/>
  <c r="F62" i="14"/>
  <c r="G62" i="14"/>
  <c r="E61" i="14"/>
  <c r="F61" i="14"/>
  <c r="G61" i="14"/>
  <c r="D61" i="14"/>
  <c r="C61" i="14"/>
  <c r="E60" i="14"/>
  <c r="F60" i="14"/>
  <c r="G60" i="14"/>
  <c r="D60" i="14"/>
  <c r="C60" i="14"/>
  <c r="F59" i="14"/>
  <c r="G59" i="14"/>
  <c r="F58" i="14"/>
  <c r="G58" i="14"/>
  <c r="F57" i="14"/>
  <c r="G57" i="14"/>
  <c r="E56" i="14"/>
  <c r="F56" i="14"/>
  <c r="G56" i="14"/>
  <c r="D56" i="14"/>
  <c r="C56" i="14"/>
  <c r="E55" i="14"/>
  <c r="F55" i="14"/>
  <c r="G55" i="14"/>
  <c r="D55" i="14"/>
  <c r="C55" i="14"/>
  <c r="F54" i="14"/>
  <c r="G54" i="14"/>
  <c r="F53" i="14"/>
  <c r="G53" i="14"/>
  <c r="E52" i="14"/>
  <c r="F52" i="14"/>
  <c r="G52" i="14"/>
  <c r="D52" i="14"/>
  <c r="C52" i="14"/>
  <c r="F51" i="14"/>
  <c r="G51" i="14"/>
  <c r="F50" i="14"/>
  <c r="G50" i="14"/>
  <c r="F49" i="14"/>
  <c r="G49" i="14"/>
  <c r="E44" i="14"/>
  <c r="F44" i="14"/>
  <c r="G44" i="14"/>
  <c r="D44" i="14"/>
  <c r="C44" i="14"/>
  <c r="E43" i="14"/>
  <c r="F43" i="14"/>
  <c r="G43" i="14"/>
  <c r="D43" i="14"/>
  <c r="C43" i="14"/>
  <c r="E42" i="14"/>
  <c r="F42" i="14"/>
  <c r="G42" i="14"/>
  <c r="D42" i="14"/>
  <c r="C42" i="14"/>
  <c r="E41" i="14"/>
  <c r="F41" i="14"/>
  <c r="G41" i="14"/>
  <c r="D41" i="14"/>
  <c r="C41" i="14"/>
  <c r="E40" i="14"/>
  <c r="F40" i="14"/>
  <c r="G40" i="14"/>
  <c r="D40" i="14"/>
  <c r="C40" i="14"/>
  <c r="E39" i="14"/>
  <c r="F39" i="14"/>
  <c r="G39" i="14"/>
  <c r="D39" i="14"/>
  <c r="C39" i="14"/>
  <c r="E38" i="14"/>
  <c r="F38" i="14"/>
  <c r="G38" i="14"/>
  <c r="D38" i="14"/>
  <c r="C38" i="14"/>
  <c r="E37" i="14"/>
  <c r="F37" i="14"/>
  <c r="G37" i="14"/>
  <c r="D37" i="14"/>
  <c r="C37" i="14"/>
  <c r="E33" i="14"/>
  <c r="F33" i="14"/>
  <c r="G33" i="14"/>
  <c r="D33" i="14"/>
  <c r="C33" i="14"/>
  <c r="E32" i="14"/>
  <c r="F32" i="14"/>
  <c r="G32" i="14"/>
  <c r="D32" i="14"/>
  <c r="C32" i="14"/>
  <c r="E31" i="14"/>
  <c r="F31" i="14"/>
  <c r="G31" i="14"/>
  <c r="D31" i="14"/>
  <c r="C31" i="14"/>
  <c r="E30" i="14"/>
  <c r="F30" i="14"/>
  <c r="G30" i="14"/>
  <c r="D30" i="14"/>
  <c r="C30" i="14"/>
  <c r="E29" i="14"/>
  <c r="F29" i="14"/>
  <c r="G29" i="14"/>
  <c r="D29" i="14"/>
  <c r="C29" i="14"/>
  <c r="E28" i="14"/>
  <c r="F28" i="14"/>
  <c r="G28" i="14"/>
  <c r="D28" i="14"/>
  <c r="C28" i="14"/>
  <c r="E27" i="14"/>
  <c r="F27" i="14"/>
  <c r="G27" i="14"/>
  <c r="D27" i="14"/>
  <c r="C27" i="14"/>
  <c r="F23" i="14"/>
  <c r="G23" i="14"/>
  <c r="E22" i="14"/>
  <c r="F22" i="14"/>
  <c r="G22" i="14"/>
  <c r="D22" i="14"/>
  <c r="C22" i="14"/>
  <c r="E21" i="14"/>
  <c r="F21" i="14"/>
  <c r="G21" i="14"/>
  <c r="D21" i="14"/>
  <c r="C21" i="14"/>
  <c r="E20" i="14"/>
  <c r="F20" i="14"/>
  <c r="G20" i="14"/>
  <c r="D20" i="14"/>
  <c r="C20" i="14"/>
  <c r="E19" i="14"/>
  <c r="F19" i="14"/>
  <c r="G19" i="14"/>
  <c r="D19" i="14"/>
  <c r="C19" i="14"/>
  <c r="E18" i="14"/>
  <c r="F18" i="14"/>
  <c r="G18" i="14"/>
  <c r="D18" i="14"/>
  <c r="C18" i="14"/>
  <c r="E17" i="14"/>
  <c r="F17" i="14"/>
  <c r="G17" i="14"/>
  <c r="D17" i="14"/>
  <c r="C17" i="14"/>
  <c r="E16" i="14"/>
  <c r="F16" i="14"/>
  <c r="G16" i="14"/>
  <c r="D16" i="14"/>
  <c r="C16" i="14"/>
  <c r="E15" i="14"/>
  <c r="F15" i="14"/>
  <c r="G15" i="14"/>
  <c r="D15" i="14"/>
  <c r="C15" i="14"/>
  <c r="E14" i="14"/>
  <c r="F14" i="14"/>
  <c r="G14" i="14"/>
  <c r="D14" i="14"/>
  <c r="C14" i="14"/>
  <c r="E13" i="14"/>
  <c r="F13" i="14"/>
  <c r="G13" i="14"/>
  <c r="D13" i="14"/>
  <c r="C13" i="14"/>
  <c r="E12" i="14"/>
  <c r="F12" i="14"/>
  <c r="G12" i="14"/>
  <c r="D12" i="14"/>
  <c r="C12" i="14"/>
  <c r="E11" i="14"/>
  <c r="F11" i="14"/>
  <c r="G11" i="14"/>
  <c r="D11" i="14"/>
  <c r="C11" i="14"/>
  <c r="E10" i="14"/>
  <c r="F10" i="14"/>
  <c r="G10" i="14"/>
  <c r="D10" i="14"/>
  <c r="C10" i="14"/>
  <c r="E9" i="14"/>
  <c r="F9" i="14"/>
  <c r="G9" i="14"/>
  <c r="D9" i="14"/>
  <c r="C9" i="14"/>
  <c r="E8" i="14"/>
  <c r="F8" i="14"/>
  <c r="G8" i="14"/>
  <c r="D8" i="14"/>
  <c r="C8" i="14"/>
  <c r="E7" i="14"/>
  <c r="F7" i="14"/>
  <c r="G7" i="14"/>
  <c r="D7" i="14"/>
  <c r="C7" i="14"/>
  <c r="E6" i="14"/>
  <c r="F6" i="14"/>
  <c r="G6" i="14"/>
  <c r="D6" i="14"/>
  <c r="C6" i="14"/>
  <c r="E5" i="14"/>
  <c r="F5" i="14"/>
  <c r="G5" i="14"/>
  <c r="D5" i="14"/>
  <c r="C5" i="14"/>
  <c r="E4" i="14"/>
  <c r="F4" i="14"/>
  <c r="G4" i="14"/>
  <c r="D4" i="14"/>
  <c r="C4"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2" authorId="0" shapeId="0" xr:uid="{F23102B8-3034-5B47-9D51-CA1B4D68EF18}">
      <text>
        <r>
          <rPr>
            <b/>
            <sz val="10"/>
            <color rgb="FF000000"/>
            <rFont val="Tahoma"/>
            <family val="2"/>
          </rPr>
          <t>Microsoft Office User:</t>
        </r>
        <r>
          <rPr>
            <sz val="10"/>
            <color rgb="FF000000"/>
            <rFont val="Tahoma"/>
            <family val="2"/>
          </rPr>
          <t xml:space="preserve">
</t>
        </r>
        <r>
          <rPr>
            <sz val="10"/>
            <color rgb="FF000000"/>
            <rFont val="Tahoma"/>
            <family val="2"/>
          </rPr>
          <t>38% in 2019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2" authorId="0" shapeId="0" xr:uid="{A3B5C8AC-3E4A-49FD-9B0B-2BEB7BC7B5A6}">
      <text>
        <r>
          <rPr>
            <b/>
            <sz val="10"/>
            <color rgb="FF000000"/>
            <rFont val="Tahoma"/>
            <family val="2"/>
          </rPr>
          <t>Microsoft Office User:</t>
        </r>
        <r>
          <rPr>
            <sz val="10"/>
            <color rgb="FF000000"/>
            <rFont val="Tahoma"/>
            <family val="2"/>
          </rPr>
          <t xml:space="preserve">
</t>
        </r>
        <r>
          <rPr>
            <sz val="10"/>
            <color rgb="FF000000"/>
            <rFont val="Tahoma"/>
            <family val="2"/>
          </rPr>
          <t>38% in 2019</t>
        </r>
      </text>
    </comment>
  </commentList>
</comments>
</file>

<file path=xl/sharedStrings.xml><?xml version="1.0" encoding="utf-8"?>
<sst xmlns="http://schemas.openxmlformats.org/spreadsheetml/2006/main" count="1724" uniqueCount="135">
  <si>
    <t>Early Childhood Literacy Board Outcome Goal</t>
  </si>
  <si>
    <r>
      <rPr>
        <b/>
        <sz val="18"/>
        <color rgb="FF000000"/>
        <rFont val="Calibri"/>
        <family val="2"/>
      </rPr>
      <t>The percent of 3rd</t>
    </r>
    <r>
      <rPr>
        <b/>
        <sz val="16"/>
        <color rgb="FF000000"/>
        <rFont val="Calibri"/>
        <family val="2"/>
      </rPr>
      <t xml:space="preserve"> grade students that score meets grade level or above on STAAR Reading will increase from 46% to 60% by June 2027 and to 70% by June 2029.</t>
    </r>
    <r>
      <rPr>
        <b/>
        <i/>
        <sz val="16"/>
        <color rgb="FF000000"/>
        <rFont val="Calibri"/>
        <family val="2"/>
      </rPr>
      <t xml:space="preserve"> </t>
    </r>
  </si>
  <si>
    <t>Yearly Target Goals</t>
  </si>
  <si>
    <t>Closing the Gaps Student Groups Yearly Targets</t>
  </si>
  <si>
    <t>African American</t>
  </si>
  <si>
    <t>Hispanic</t>
  </si>
  <si>
    <t>White</t>
  </si>
  <si>
    <t>American Indian</t>
  </si>
  <si>
    <t>Asian</t>
  </si>
  <si>
    <t>Pacific Islander</t>
  </si>
  <si>
    <t>Two or More Races</t>
  </si>
  <si>
    <t>Special Ed</t>
  </si>
  <si>
    <t>Eco. Disadv.</t>
  </si>
  <si>
    <t>Special  Ed (Former)</t>
  </si>
  <si>
    <t>EL</t>
  </si>
  <si>
    <t>Cont. Enrolled</t>
  </si>
  <si>
    <t>Non-Cont. Enrolled</t>
  </si>
  <si>
    <t>*</t>
  </si>
  <si>
    <t>* The student number is less than 25. It is important to note that publicly reporting information on student groups represented by less than 25 students could provide identifying information and violate FERPA. SMSD will continue to update and post targets if the number exceeds 25.</t>
  </si>
  <si>
    <t>Early Childhood Literacy Progress Measure 1</t>
  </si>
  <si>
    <t>%</t>
  </si>
  <si>
    <t>The percent of PreK students that score “on track” on the CIRCLE PM literacy diagnostic will increase from 86% to 95% by June 2029.</t>
  </si>
  <si>
    <t>* The student number is less than 25 in 2023-2024. It is important to note that publicly reporting information on student groups represented by less than 25 students could provide identifying information and violate FERPA. SMSD will continue to update and post targets if the number exceeds 25.</t>
  </si>
  <si>
    <t>Early Childhood Literacy Progress Measure 2</t>
  </si>
  <si>
    <t xml:space="preserve">The percent of K students that score on grade level or above in reading on the TX-KEA will increase from 67% to 80% by June 2029. </t>
  </si>
  <si>
    <t>Early Childhood Literacy Progress Measure 3</t>
  </si>
  <si>
    <t xml:space="preserve">The percent of 1st grade students that score on grade level or above in reading on MAP will increase from 52% to 70% by June 2029. </t>
  </si>
  <si>
    <t>Early Childhood Literacy Progress Measure 4</t>
  </si>
  <si>
    <t xml:space="preserve">The percent of 2nd grade students that score on grade level or above in reading on MAP will increase from 40% to 60% by June 2029. </t>
  </si>
  <si>
    <t>Early Childhood Literacy Board Outcome Campus Goal</t>
  </si>
  <si>
    <t xml:space="preserve">The percent of 2nd grade students that score on grade level or above in reading on MAP will increase from 40% to 60% by June 2025. </t>
  </si>
  <si>
    <t>EC L Targeted Professional Development Plan</t>
  </si>
  <si>
    <t>Early Childhood Math Board Outcome Goal</t>
  </si>
  <si>
    <t xml:space="preserve">The percent of 3rd grade students that score meets grade level or above on STAAR Math will increase from 44% to 60% by June 2027 and to 70% by June 2029. 														</t>
  </si>
  <si>
    <t>Early Childhood Math Progress Measure 1</t>
  </si>
  <si>
    <t>The percent of PreK students that score “on track” on the CIRCLE PM math diagnostic will increase from 95% to 100% by June 2029.</t>
  </si>
  <si>
    <t>Early Childhood Math Progress Measure 2</t>
  </si>
  <si>
    <t xml:space="preserve">The percent of K students that score on grade level or above in math on the TX-KEA will increase from 68% to 80% by June 2029. </t>
  </si>
  <si>
    <t>Early Childhood Math Progress Measure 3</t>
  </si>
  <si>
    <t xml:space="preserve">The percent of 1st grade students that score on grade level or above in math on MAP will increase from 68% to 80% by June 2029. </t>
  </si>
  <si>
    <t>Early Childhood Math Progress Measure 4</t>
  </si>
  <si>
    <t xml:space="preserve">The percent of 2nd grade students that score on grade level or above in math on MAP will increase from 60% to 80% by June 2029. </t>
  </si>
  <si>
    <t>EC M Targeted Professional Development Plan</t>
  </si>
  <si>
    <r>
      <rPr>
        <b/>
        <sz val="20"/>
        <color theme="0"/>
        <rFont val="Calibri (Body)"/>
      </rPr>
      <t>STAFFORD</t>
    </r>
    <r>
      <rPr>
        <b/>
        <sz val="20"/>
        <color theme="0"/>
        <rFont val="Calibri"/>
        <family val="2"/>
        <scheme val="minor"/>
      </rPr>
      <t xml:space="preserve"> MSD HB3 Additional Progress Measures</t>
    </r>
  </si>
  <si>
    <t>Additional Progress Measures for African American Student Subgroup</t>
  </si>
  <si>
    <t>Additional Progress Measures for Hispanic Student Subgroup</t>
  </si>
  <si>
    <t>Additional Progress Measures for Economically Disadvantaged Student Subgroup</t>
  </si>
  <si>
    <t>District Goal: 60% Meets in 3 years and 70% Meets in 5 years in all grade levels and subject areas</t>
  </si>
  <si>
    <t>District</t>
  </si>
  <si>
    <t>2023-24</t>
  </si>
  <si>
    <t>2024-25</t>
  </si>
  <si>
    <t>2025-26</t>
  </si>
  <si>
    <t>2026-27</t>
  </si>
  <si>
    <t>2027-28</t>
  </si>
  <si>
    <t>2028-29</t>
  </si>
  <si>
    <t>Math 3</t>
  </si>
  <si>
    <t>Math 4</t>
  </si>
  <si>
    <t>Math 5</t>
  </si>
  <si>
    <t>Reading 3</t>
  </si>
  <si>
    <t>Reading 4</t>
  </si>
  <si>
    <t>Reading 5</t>
  </si>
  <si>
    <t>Science 5</t>
  </si>
  <si>
    <t>Math 6</t>
  </si>
  <si>
    <t>Math 7</t>
  </si>
  <si>
    <t>Math 8</t>
  </si>
  <si>
    <t>Reading 6</t>
  </si>
  <si>
    <t>Reading 7</t>
  </si>
  <si>
    <t>Reading 8</t>
  </si>
  <si>
    <t>Science 8</t>
  </si>
  <si>
    <t>SS 8</t>
  </si>
  <si>
    <t>Alg1</t>
  </si>
  <si>
    <t>BIO</t>
  </si>
  <si>
    <t>E1</t>
  </si>
  <si>
    <t>E2</t>
  </si>
  <si>
    <t>USH</t>
  </si>
  <si>
    <t>ES Goal: 50% Meets in 3 years and 60% Meets in 5 years in all grade levels and subject areas</t>
  </si>
  <si>
    <t>ES</t>
  </si>
  <si>
    <t>MS Goal: 50% Meets in 3 years and 60% Meets in 5 years in all grade levels and subject areas except Algebra I (80% for A1)​</t>
  </si>
  <si>
    <t>MS</t>
  </si>
  <si>
    <t>A1</t>
  </si>
  <si>
    <t>SMA Goal: 90% Meets in 3 years and 95% Meets in 5 years in all grade levels and subject areas </t>
  </si>
  <si>
    <t>Magnet</t>
  </si>
  <si>
    <t>HS: 60% Meets in 3 years and 65% Meets in 5 years in all grade levels and subject areas except Algebra I (40% in 3 years and 50% in 5 years for A1)​</t>
  </si>
  <si>
    <t>HS</t>
  </si>
  <si>
    <t>CCMR Board Outcome Goal</t>
  </si>
  <si>
    <t>CCMR Progress Measure 1</t>
  </si>
  <si>
    <t>CCMR Progress Measure 2</t>
  </si>
  <si>
    <t>CCMR Progress Measure 3</t>
  </si>
  <si>
    <t>CCMR Targeted Professional Development Plan</t>
  </si>
  <si>
    <t>School Board Monitoring Calendar</t>
  </si>
  <si>
    <t>Month</t>
  </si>
  <si>
    <t>Goal / Progress Measure</t>
  </si>
  <si>
    <t>Evaluations / Other Business</t>
  </si>
  <si>
    <t>Trainings</t>
  </si>
  <si>
    <t>August</t>
  </si>
  <si>
    <t>September</t>
  </si>
  <si>
    <t>October</t>
  </si>
  <si>
    <t>November</t>
  </si>
  <si>
    <t>December</t>
  </si>
  <si>
    <t>January</t>
  </si>
  <si>
    <t>February</t>
  </si>
  <si>
    <t>March</t>
  </si>
  <si>
    <t>April</t>
  </si>
  <si>
    <t>May</t>
  </si>
  <si>
    <t>June</t>
  </si>
  <si>
    <t>July</t>
  </si>
  <si>
    <t>Board Outcome Goal Progress Monitoring Report</t>
  </si>
  <si>
    <t>Board Outcome Goal Being Monitored: (insert goal)</t>
  </si>
  <si>
    <t>Overall Evaluation
On Track</t>
  </si>
  <si>
    <t>Progress Measure</t>
  </si>
  <si>
    <t>Progress Measure being Monitored: (insert Goal Progress Measure)</t>
  </si>
  <si>
    <t>(insert progress measure overall district data and graphs)</t>
  </si>
  <si>
    <t>Closing the Gaps Student Groups</t>
  </si>
  <si>
    <t>Current</t>
  </si>
  <si>
    <t>xx%</t>
  </si>
  <si>
    <t>2020 Goal</t>
  </si>
  <si>
    <t>Campus Updates</t>
  </si>
  <si>
    <t>Campus 1:  (insert data, information, and specific plans moving forward)</t>
  </si>
  <si>
    <t xml:space="preserve">Campus Evaluation </t>
  </si>
  <si>
    <t>Campus 2: (insert data, information, and specific plans moving forward)</t>
  </si>
  <si>
    <t>Campus 3: (insert data, information, and specific plans moving forward)</t>
  </si>
  <si>
    <t>Campus 4: (insert data, information, and specific plans moving forward)</t>
  </si>
  <si>
    <t>Campus 5: (insert data, information, and specific plans moving forward)</t>
  </si>
  <si>
    <t>Campus 6: (insert data, information, and specific plans moving forward)</t>
  </si>
  <si>
    <t>Campus 7: (insert data, information, and specific plans moving forward)</t>
  </si>
  <si>
    <t>Supporting Materials</t>
  </si>
  <si>
    <t>(Insert Supporitng materials and information)</t>
  </si>
  <si>
    <t>To increase student math performance, teachers will:
utilize HQIM, plan collaboratively, review assessment data, monitor student progress, conduct student work analysis, consult curriculum documents, and follow math framework;
attend the following professional development to enhance reading instruction and use learning strategies to support student performance:
blended learning, small group instruction, HQIM, differentiation, intervention;
utilize various mathematical instructional strategies, such as:  Family Math Nights, problem-solving strategies, graphic organizers, i-Ready, Zearn, and Progress Learning;
attend the following professional learning sessions to support math instruction and student learning: Region IV, HCDE trainings, district mathematics content meetings, vertical alignment meetings, curriculum alignment walks, and G/T training;
provide early, frequent and consistent math intervention (MTSS) for all students utilizing intervention logs for struggling students and scheduling tutorial sessions before, during and after-school;
use differentiated (MTSS) math strategies to close the achievement gap for all subpopulations with extended learning activities being assigned to G/T students.</t>
  </si>
  <si>
    <t>To increase student reading performance, teachers will:
utilize HQIM, plan collaboratively, review assessment data, monitor student progress, conduct student work analysis, consult curriculum documents, and follow reading framework;
attend the following professional development to enhance reading instruction and use learning strategies to support student performance:
blended learning, small group instruction, HQIM, differentiation, intervention; 
provide early, frequent and consistent reading intervention (MTSS) for all students utilizing intervention Logs for all students and scheduling tutorial sessions will be provided before, during and after-school;
utilize various reading instructional strategies, such as:  Family RLA Nights, STR, Reading Academy, TRTW, i-Ready, Summit K-12, Progress Learning, and My Access;
use differentiated (RTI) reading strategies to close the achievement gap for subpopulations with extended learning activities being assigned to G/T students;                                                                complete Reading Academies (All K-3 teachers and administrators that have not already done so)</t>
  </si>
  <si>
    <t>NA</t>
  </si>
  <si>
    <t>The percentage of graduates that meet the criteria for CCMR will increase from 95% to 100% by August 2029.</t>
  </si>
  <si>
    <t>The percent of CCMR students that meet the TSI Criteria (both subjects) will increase from X% to Y% by August 2029 (NOTE: This part will be updated once the state publishes the data in Fall 2024 as part of TAPR).</t>
  </si>
  <si>
    <t>The percent of Career or Military Ready (Annual Graduates) students will increase from X% to Y% by August 2029(NOTE: This part will be updated once the state publishes the data in Fall 2024 as part of TAPR).</t>
  </si>
  <si>
    <t>The percent of College Ready (Annual Graduates) students will increase from X% to Y% by August 2029. (NOTE: This part will be updated once the state publishes the data in Fall 2024 as part of TAPR)</t>
  </si>
  <si>
    <t>Built-in daily interventions scheduled to target STAAR/TSI/SAT/AP prep classes for targeted students.  Daily schedule SAT/ACT prep class available for all students.  After school SAT prep class available through community partnership.  Students required to receive parental permission and complete an opt-out agreement to leave their CTE pathway.  Continued expansion of AP and Dual Credit course offerings.  Investigation of becoming designated as an Early College High School.  Expansion of Associate's degree program.  Targeted pull-out interventions for designated students who have failed to meet TSI success requirements.  All 9th, 10th, and 11th grade students take the PSAT each October.  All 12th grade students take the ACT in October and the SAT in March.  All 12th grade students take the ASVAB in April.  CCMR data reviewed with staff at each staff meeting and campus professional development plan is designed to increase capacity and ownership for teachers. Establish a system to monitor each student for the completion of CCMR. Extend the colloege prep course offerings through different ways such as Texas College Bridge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</si>
</sst>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28"/>
      <color rgb="FFFFFFFF"/>
      <name val="Calibri"/>
      <family val="2"/>
    </font>
    <font>
      <sz val="14"/>
      <color rgb="FF000000"/>
      <name val="Calibri"/>
      <family val="2"/>
    </font>
    <font>
      <sz val="18"/>
      <color rgb="FF000000"/>
      <name val="Calibri"/>
      <family val="2"/>
    </font>
    <font>
      <sz val="16"/>
      <color rgb="FF000000"/>
      <name val="Calibri"/>
      <family val="2"/>
      <scheme val="minor"/>
    </font>
    <font>
      <b/>
      <sz val="16"/>
      <color rgb="FF000000"/>
      <name val="Calibri"/>
      <family val="2"/>
      <scheme val="minor"/>
    </font>
    <font>
      <b/>
      <sz val="20"/>
      <color rgb="FF000000"/>
      <name val="Calibri"/>
      <family val="2"/>
    </font>
    <font>
      <sz val="20"/>
      <color rgb="FF000000"/>
      <name val="Calibri"/>
      <family val="2"/>
    </font>
    <font>
      <b/>
      <sz val="18"/>
      <color rgb="FF000000"/>
      <name val="Calibri"/>
      <family val="2"/>
      <scheme val="minor"/>
    </font>
    <font>
      <sz val="26"/>
      <color rgb="FFFFFFFF"/>
      <name val="Calibri"/>
      <family val="2"/>
    </font>
    <font>
      <sz val="18"/>
      <name val="Arial"/>
      <family val="2"/>
    </font>
    <font>
      <b/>
      <sz val="36"/>
      <color rgb="FFFFFFFF"/>
      <name val="Calibri"/>
      <family val="2"/>
    </font>
    <font>
      <sz val="10"/>
      <color theme="1"/>
      <name val="Calibri"/>
      <family val="2"/>
      <scheme val="minor"/>
    </font>
    <font>
      <sz val="10"/>
      <color rgb="FF000000"/>
      <name val="Calibri"/>
      <family val="2"/>
    </font>
    <font>
      <b/>
      <sz val="16"/>
      <color rgb="FF000000"/>
      <name val="Calibri"/>
      <family val="2"/>
    </font>
    <font>
      <b/>
      <sz val="12"/>
      <color theme="1"/>
      <name val="Calibri"/>
      <family val="2"/>
      <scheme val="minor"/>
    </font>
    <font>
      <b/>
      <sz val="24"/>
      <color rgb="FFFFFFFF"/>
      <name val="Calibri"/>
      <family val="2"/>
    </font>
    <font>
      <b/>
      <sz val="18"/>
      <color rgb="FF000000"/>
      <name val="Calibri"/>
      <family val="2"/>
    </font>
    <font>
      <sz val="10"/>
      <color rgb="FF000000"/>
      <name val="Tahoma"/>
      <family val="2"/>
    </font>
    <font>
      <b/>
      <sz val="10"/>
      <color rgb="FF000000"/>
      <name val="Tahoma"/>
      <family val="2"/>
    </font>
    <font>
      <sz val="18"/>
      <color rgb="FF000000"/>
      <name val="Calibri"/>
      <family val="2"/>
      <scheme val="minor"/>
    </font>
    <font>
      <sz val="12"/>
      <color rgb="FF000000"/>
      <name val="Calibri"/>
      <family val="2"/>
      <scheme val="minor"/>
    </font>
    <font>
      <sz val="11"/>
      <color theme="1"/>
      <name val="Calibri"/>
      <family val="2"/>
      <scheme val="minor"/>
    </font>
    <font>
      <b/>
      <sz val="20"/>
      <color theme="0"/>
      <name val="Calibri"/>
      <family val="2"/>
      <scheme val="minor"/>
    </font>
    <font>
      <b/>
      <sz val="20"/>
      <color theme="0"/>
      <name val="Calibri (Body)"/>
    </font>
    <font>
      <b/>
      <sz val="18"/>
      <color theme="1"/>
      <name val="Calibri"/>
      <family val="2"/>
      <scheme val="minor"/>
    </font>
    <font>
      <b/>
      <sz val="16"/>
      <color theme="1"/>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b/>
      <sz val="18"/>
      <color theme="0"/>
      <name val="Calibri"/>
      <family val="2"/>
      <scheme val="minor"/>
    </font>
    <font>
      <b/>
      <sz val="18"/>
      <color rgb="FF000000"/>
      <name val="Calibri"/>
      <family val="2"/>
    </font>
    <font>
      <b/>
      <i/>
      <sz val="16"/>
      <color rgb="FF000000"/>
      <name val="Calibri"/>
      <family val="2"/>
    </font>
    <font>
      <sz val="12"/>
      <color rgb="FF000000"/>
      <name val="Calibri"/>
      <family val="2"/>
    </font>
  </fonts>
  <fills count="30">
    <fill>
      <patternFill patternType="none"/>
    </fill>
    <fill>
      <patternFill patternType="gray125"/>
    </fill>
    <fill>
      <patternFill patternType="solid">
        <fgColor rgb="FF5B9BD5"/>
        <bgColor indexed="64"/>
      </patternFill>
    </fill>
    <fill>
      <patternFill patternType="solid">
        <fgColor rgb="FFD2DEEF"/>
        <bgColor indexed="64"/>
      </patternFill>
    </fill>
    <fill>
      <patternFill patternType="solid">
        <fgColor rgb="FFEAEFF7"/>
        <bgColor indexed="64"/>
      </patternFill>
    </fill>
    <fill>
      <patternFill patternType="solid">
        <fgColor theme="0"/>
        <bgColor indexed="64"/>
      </patternFill>
    </fill>
    <fill>
      <patternFill patternType="solid">
        <fgColor theme="8"/>
        <bgColor indexed="64"/>
      </patternFill>
    </fill>
    <fill>
      <patternFill patternType="solid">
        <fgColor theme="8" tint="-0.499984740745262"/>
        <bgColor indexed="64"/>
      </patternFill>
    </fill>
    <fill>
      <patternFill patternType="solid">
        <fgColor theme="5"/>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0F0F0"/>
        <bgColor indexed="64"/>
      </patternFill>
    </fill>
    <fill>
      <patternFill patternType="solid">
        <fgColor rgb="FFE1E1E1"/>
        <bgColor indexed="64"/>
      </patternFill>
    </fill>
    <fill>
      <patternFill patternType="solid">
        <fgColor theme="9"/>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14999847407452621"/>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C00000"/>
        <bgColor indexed="64"/>
      </patternFill>
    </fill>
    <fill>
      <patternFill patternType="solid">
        <fgColor theme="9" tint="0.59999389629810485"/>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4" tint="-0.249977111117893"/>
        <bgColor indexed="64"/>
      </patternFill>
    </fill>
  </fills>
  <borders count="129">
    <border>
      <left/>
      <right/>
      <top/>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style="medium">
        <color rgb="FFFFFFFF"/>
      </top>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diagonal/>
    </border>
    <border>
      <left/>
      <right style="medium">
        <color rgb="FFFFFFFF"/>
      </right>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ck">
        <color rgb="FF000000"/>
      </left>
      <right/>
      <top style="thick">
        <color rgb="FF000000"/>
      </top>
      <bottom style="thick">
        <color rgb="FFFFFFFF"/>
      </bottom>
      <diagonal/>
    </border>
    <border>
      <left/>
      <right/>
      <top style="thick">
        <color rgb="FF000000"/>
      </top>
      <bottom style="thick">
        <color rgb="FFFFFFFF"/>
      </bottom>
      <diagonal/>
    </border>
    <border>
      <left/>
      <right style="thick">
        <color rgb="FF000000"/>
      </right>
      <top style="thick">
        <color rgb="FF000000"/>
      </top>
      <bottom style="thick">
        <color rgb="FFFFFFFF"/>
      </bottom>
      <diagonal/>
    </border>
    <border>
      <left style="thick">
        <color rgb="FF000000"/>
      </left>
      <right style="medium">
        <color rgb="FFFFFFFF"/>
      </right>
      <top style="thick">
        <color rgb="FFFFFFFF"/>
      </top>
      <bottom style="medium">
        <color rgb="FFFFFFFF"/>
      </bottom>
      <diagonal/>
    </border>
    <border>
      <left style="medium">
        <color rgb="FFFFFFFF"/>
      </left>
      <right style="thick">
        <color rgb="FF000000"/>
      </right>
      <top style="thick">
        <color rgb="FFFFFFFF"/>
      </top>
      <bottom style="medium">
        <color rgb="FFFFFFFF"/>
      </bottom>
      <diagonal/>
    </border>
    <border>
      <left style="thick">
        <color rgb="FF000000"/>
      </left>
      <right style="medium">
        <color rgb="FFFFFFFF"/>
      </right>
      <top style="medium">
        <color rgb="FFFFFFFF"/>
      </top>
      <bottom style="medium">
        <color rgb="FFFFFFFF"/>
      </bottom>
      <diagonal/>
    </border>
    <border>
      <left style="medium">
        <color rgb="FFFFFFFF"/>
      </left>
      <right style="thick">
        <color rgb="FF000000"/>
      </right>
      <top style="medium">
        <color rgb="FFFFFFFF"/>
      </top>
      <bottom style="medium">
        <color rgb="FFFFFFFF"/>
      </bottom>
      <diagonal/>
    </border>
    <border>
      <left style="thick">
        <color rgb="FF000000"/>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style="thick">
        <color rgb="FF000000"/>
      </right>
      <top style="medium">
        <color rgb="FFFFFFFF"/>
      </top>
      <bottom/>
      <diagonal/>
    </border>
    <border>
      <left style="thick">
        <color rgb="FF000000"/>
      </left>
      <right style="medium">
        <color rgb="FFFFFFFF"/>
      </right>
      <top style="medium">
        <color rgb="FFFFFFFF"/>
      </top>
      <bottom style="thick">
        <color rgb="FF000000"/>
      </bottom>
      <diagonal/>
    </border>
    <border>
      <left style="medium">
        <color rgb="FFFFFFFF"/>
      </left>
      <right style="medium">
        <color rgb="FFFFFFFF"/>
      </right>
      <top style="medium">
        <color rgb="FFFFFFFF"/>
      </top>
      <bottom style="thick">
        <color rgb="FF000000"/>
      </bottom>
      <diagonal/>
    </border>
    <border>
      <left style="medium">
        <color rgb="FFFFFFFF"/>
      </left>
      <right style="thick">
        <color rgb="FF000000"/>
      </right>
      <top style="medium">
        <color rgb="FFFFFFFF"/>
      </top>
      <bottom style="thick">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rgb="FFFFFFFF"/>
      </bottom>
      <diagonal/>
    </border>
    <border>
      <left/>
      <right style="medium">
        <color indexed="64"/>
      </right>
      <top/>
      <bottom style="medium">
        <color rgb="FFFFFFFF"/>
      </bottom>
      <diagonal/>
    </border>
    <border>
      <left style="medium">
        <color indexed="64"/>
      </left>
      <right/>
      <top style="medium">
        <color rgb="FFFFFFFF"/>
      </top>
      <bottom style="medium">
        <color indexed="64"/>
      </bottom>
      <diagonal/>
    </border>
    <border>
      <left/>
      <right/>
      <top style="medium">
        <color rgb="FFFFFFFF"/>
      </top>
      <bottom style="medium">
        <color indexed="64"/>
      </bottom>
      <diagonal/>
    </border>
    <border>
      <left/>
      <right style="medium">
        <color rgb="FFFFFFFF"/>
      </right>
      <top style="medium">
        <color rgb="FFFFFFFF"/>
      </top>
      <bottom style="medium">
        <color indexed="64"/>
      </bottom>
      <diagonal/>
    </border>
    <border>
      <left style="medium">
        <color rgb="FFFFFFFF"/>
      </left>
      <right/>
      <top style="medium">
        <color rgb="FFFFFFFF"/>
      </top>
      <bottom style="medium">
        <color indexed="64"/>
      </bottom>
      <diagonal/>
    </border>
    <border>
      <left/>
      <right style="medium">
        <color indexed="64"/>
      </right>
      <top style="medium">
        <color rgb="FFFFFFFF"/>
      </top>
      <bottom style="medium">
        <color indexed="64"/>
      </bottom>
      <diagonal/>
    </border>
    <border>
      <left/>
      <right style="medium">
        <color indexed="64"/>
      </right>
      <top style="medium">
        <color rgb="FFFFFFFF"/>
      </top>
      <bottom style="medium">
        <color rgb="FFFFFFFF"/>
      </bottom>
      <diagonal/>
    </border>
    <border>
      <left style="medium">
        <color indexed="64"/>
      </left>
      <right/>
      <top style="medium">
        <color rgb="FFFFFFFF"/>
      </top>
      <bottom/>
      <diagonal/>
    </border>
    <border>
      <left/>
      <right style="medium">
        <color indexed="64"/>
      </right>
      <top style="medium">
        <color rgb="FFFFFFFF"/>
      </top>
      <bottom/>
      <diagonal/>
    </border>
    <border>
      <left style="medium">
        <color rgb="FFFFFFFF"/>
      </left>
      <right style="medium">
        <color indexed="64"/>
      </right>
      <top style="thick">
        <color rgb="FFFFFFFF"/>
      </top>
      <bottom style="medium">
        <color rgb="FFFFFFFF"/>
      </bottom>
      <diagonal/>
    </border>
    <border>
      <left style="medium">
        <color rgb="FFFFFFFF"/>
      </left>
      <right style="medium">
        <color indexed="64"/>
      </right>
      <top style="medium">
        <color rgb="FFFFFFFF"/>
      </top>
      <bottom style="medium">
        <color rgb="FFFFFFFF"/>
      </bottom>
      <diagonal/>
    </border>
    <border>
      <left style="medium">
        <color indexed="64"/>
      </left>
      <right/>
      <top/>
      <bottom style="medium">
        <color indexed="64"/>
      </bottom>
      <diagonal/>
    </border>
    <border>
      <left/>
      <right style="medium">
        <color rgb="FFFFFFFF"/>
      </right>
      <top/>
      <bottom style="medium">
        <color indexed="64"/>
      </bottom>
      <diagonal/>
    </border>
    <border>
      <left style="medium">
        <color rgb="FFFFFFFF"/>
      </left>
      <right style="medium">
        <color rgb="FFFFFFFF"/>
      </right>
      <top style="medium">
        <color rgb="FFFFFFFF"/>
      </top>
      <bottom style="medium">
        <color indexed="64"/>
      </bottom>
      <diagonal/>
    </border>
    <border>
      <left style="medium">
        <color rgb="FFFFFFFF"/>
      </left>
      <right style="medium">
        <color indexed="64"/>
      </right>
      <top style="medium">
        <color rgb="FFFFFFFF"/>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rgb="FFFFFFFF"/>
      </left>
      <right style="medium">
        <color rgb="FFFFFFFF"/>
      </right>
      <top style="thick">
        <color rgb="FFFFFFFF"/>
      </top>
      <bottom/>
      <diagonal/>
    </border>
    <border>
      <left style="medium">
        <color rgb="FFFFFFFF"/>
      </left>
      <right style="medium">
        <color indexed="64"/>
      </right>
      <top style="thick">
        <color rgb="FFFFFFFF"/>
      </top>
      <bottom/>
      <diagonal/>
    </border>
    <border>
      <left/>
      <right style="medium">
        <color rgb="FFFFFFFF"/>
      </right>
      <top style="thin">
        <color indexed="64"/>
      </top>
      <bottom/>
      <diagonal/>
    </border>
    <border>
      <left style="medium">
        <color rgb="FFFFFFFF"/>
      </left>
      <right style="medium">
        <color rgb="FFFFFFFF"/>
      </right>
      <top style="thin">
        <color indexed="64"/>
      </top>
      <bottom style="medium">
        <color rgb="FFFFFFFF"/>
      </bottom>
      <diagonal/>
    </border>
    <border>
      <left style="thin">
        <color indexed="64"/>
      </left>
      <right/>
      <top/>
      <bottom/>
      <diagonal/>
    </border>
    <border>
      <left style="thin">
        <color indexed="64"/>
      </left>
      <right/>
      <top/>
      <bottom style="thin">
        <color indexed="64"/>
      </bottom>
      <diagonal/>
    </border>
    <border>
      <left/>
      <right style="medium">
        <color rgb="FFFFFFFF"/>
      </right>
      <top/>
      <bottom style="thin">
        <color indexed="64"/>
      </bottom>
      <diagonal/>
    </border>
    <border>
      <left style="medium">
        <color rgb="FFFFFFFF"/>
      </left>
      <right style="medium">
        <color indexed="64"/>
      </right>
      <top style="thin">
        <color indexed="64"/>
      </top>
      <bottom style="medium">
        <color rgb="FFFFFFFF"/>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medium">
        <color rgb="FFFFFFFF"/>
      </left>
      <right style="thin">
        <color rgb="FF000000"/>
      </right>
      <top style="medium">
        <color rgb="FFFFFFFF"/>
      </top>
      <bottom style="medium">
        <color rgb="FFFFFFFF"/>
      </bottom>
      <diagonal/>
    </border>
    <border>
      <left style="thin">
        <color rgb="FF000000"/>
      </left>
      <right/>
      <top/>
      <bottom style="thin">
        <color rgb="FF000000"/>
      </bottom>
      <diagonal/>
    </border>
    <border>
      <left/>
      <right style="medium">
        <color rgb="FFFFFFFF"/>
      </right>
      <top/>
      <bottom style="thin">
        <color rgb="FF000000"/>
      </bottom>
      <diagonal/>
    </border>
    <border>
      <left style="medium">
        <color rgb="FFFFFFFF"/>
      </left>
      <right style="medium">
        <color rgb="FFFFFFFF"/>
      </right>
      <top style="medium">
        <color rgb="FFFFFFFF"/>
      </top>
      <bottom style="thin">
        <color rgb="FF000000"/>
      </bottom>
      <diagonal/>
    </border>
    <border>
      <left style="medium">
        <color rgb="FFFFFFFF"/>
      </left>
      <right style="thin">
        <color rgb="FF000000"/>
      </right>
      <top style="medium">
        <color rgb="FFFFFFFF"/>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medium">
        <color rgb="FFFFFFFF"/>
      </bottom>
      <diagonal/>
    </border>
    <border>
      <left/>
      <right style="thin">
        <color rgb="FF000000"/>
      </right>
      <top/>
      <bottom style="medium">
        <color rgb="FFFFFFFF"/>
      </bottom>
      <diagonal/>
    </border>
    <border>
      <left style="thin">
        <color rgb="FF000000"/>
      </left>
      <right/>
      <top style="medium">
        <color rgb="FFFFFFFF"/>
      </top>
      <bottom style="medium">
        <color indexed="64"/>
      </bottom>
      <diagonal/>
    </border>
    <border>
      <left/>
      <right style="thin">
        <color rgb="FF000000"/>
      </right>
      <top style="medium">
        <color rgb="FFFFFFFF"/>
      </top>
      <bottom style="medium">
        <color indexed="64"/>
      </bottom>
      <diagonal/>
    </border>
    <border>
      <left style="thin">
        <color rgb="FF000000"/>
      </left>
      <right/>
      <top style="medium">
        <color indexed="64"/>
      </top>
      <bottom/>
      <diagonal/>
    </border>
    <border>
      <left/>
      <right style="thin">
        <color rgb="FF000000"/>
      </right>
      <top style="medium">
        <color indexed="64"/>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FFFFFF"/>
      </left>
      <right style="medium">
        <color rgb="FFFFFFFF"/>
      </right>
      <top style="thin">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FFFFFF"/>
      </top>
      <bottom/>
      <diagonal/>
    </border>
    <border>
      <left/>
      <right style="medium">
        <color rgb="FFFFFFFF"/>
      </right>
      <top style="medium">
        <color rgb="FFFFFFFF"/>
      </top>
      <bottom/>
      <diagonal/>
    </border>
    <border>
      <left style="medium">
        <color rgb="FFFFFFFF"/>
      </left>
      <right/>
      <top style="medium">
        <color rgb="FFFFFFFF"/>
      </top>
      <bottom/>
      <diagonal/>
    </border>
    <border>
      <left/>
      <right style="thin">
        <color rgb="FF000000"/>
      </right>
      <top style="medium">
        <color rgb="FFFFFFFF"/>
      </top>
      <bottom/>
      <diagonal/>
    </border>
    <border>
      <left style="medium">
        <color rgb="FFFFFFFF"/>
      </left>
      <right style="medium">
        <color rgb="FFFFFFFF"/>
      </right>
      <top/>
      <bottom style="medium">
        <color rgb="FFFFFFFF"/>
      </bottom>
      <diagonal/>
    </border>
    <border>
      <left style="medium">
        <color rgb="FFFFFFFF"/>
      </left>
      <right style="thin">
        <color rgb="FF000000"/>
      </right>
      <top/>
      <bottom style="medium">
        <color rgb="FFFFFFFF"/>
      </bottom>
      <diagonal/>
    </border>
    <border>
      <left style="medium">
        <color rgb="FFFFFFFF"/>
      </left>
      <right style="medium">
        <color rgb="FFFFFFFF"/>
      </right>
      <top/>
      <bottom style="thin">
        <color rgb="FF000000"/>
      </bottom>
      <diagonal/>
    </border>
    <border>
      <left style="medium">
        <color rgb="FFFFFFFF"/>
      </left>
      <right style="thin">
        <color rgb="FF000000"/>
      </right>
      <top/>
      <bottom style="thin">
        <color rgb="FF000000"/>
      </bottom>
      <diagonal/>
    </border>
    <border>
      <left/>
      <right style="medium">
        <color rgb="FFFFFFFF"/>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FFFFFF"/>
      </bottom>
      <diagonal/>
    </border>
    <border>
      <left/>
      <right style="medium">
        <color rgb="FF000000"/>
      </right>
      <top/>
      <bottom style="medium">
        <color rgb="FFFFFFFF"/>
      </bottom>
      <diagonal/>
    </border>
    <border>
      <left style="medium">
        <color rgb="FF000000"/>
      </left>
      <right/>
      <top style="medium">
        <color rgb="FFFFFFFF"/>
      </top>
      <bottom style="medium">
        <color indexed="64"/>
      </bottom>
      <diagonal/>
    </border>
    <border>
      <left/>
      <right style="medium">
        <color rgb="FF000000"/>
      </right>
      <top style="medium">
        <color rgb="FFFFFFFF"/>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style="thin">
        <color indexed="64"/>
      </bottom>
      <diagonal/>
    </border>
    <border>
      <left style="medium">
        <color rgb="FFFFFFFF"/>
      </left>
      <right style="medium">
        <color rgb="FF000000"/>
      </right>
      <top style="thick">
        <color rgb="FFFFFFFF"/>
      </top>
      <bottom/>
      <diagonal/>
    </border>
    <border>
      <left style="medium">
        <color rgb="FF000000"/>
      </left>
      <right/>
      <top style="thin">
        <color indexed="64"/>
      </top>
      <bottom/>
      <diagonal/>
    </border>
    <border>
      <left style="medium">
        <color rgb="FFFFFFFF"/>
      </left>
      <right style="medium">
        <color rgb="FF000000"/>
      </right>
      <top style="thin">
        <color indexed="64"/>
      </top>
      <bottom style="medium">
        <color rgb="FFFFFFFF"/>
      </bottom>
      <diagonal/>
    </border>
    <border>
      <left style="medium">
        <color rgb="FFFFFFFF"/>
      </left>
      <right style="medium">
        <color rgb="FF000000"/>
      </right>
      <top style="medium">
        <color rgb="FFFFFFFF"/>
      </top>
      <bottom style="medium">
        <color rgb="FFFFFFFF"/>
      </bottom>
      <diagonal/>
    </border>
    <border>
      <left/>
      <right style="medium">
        <color rgb="FF000000"/>
      </right>
      <top style="medium">
        <color rgb="FFFFFFFF"/>
      </top>
      <bottom style="medium">
        <color rgb="FFFFFFFF"/>
      </bottom>
      <diagonal/>
    </border>
    <border>
      <left style="medium">
        <color rgb="FF000000"/>
      </left>
      <right/>
      <top/>
      <bottom style="medium">
        <color rgb="FF000000"/>
      </bottom>
      <diagonal/>
    </border>
    <border>
      <left style="medium">
        <color rgb="FFFFFFFF"/>
      </left>
      <right style="medium">
        <color rgb="FFFFFFFF"/>
      </right>
      <top style="medium">
        <color rgb="FFFFFFFF"/>
      </top>
      <bottom style="medium">
        <color rgb="FF000000"/>
      </bottom>
      <diagonal/>
    </border>
    <border>
      <left style="medium">
        <color rgb="FFFFFFFF"/>
      </left>
      <right style="medium">
        <color rgb="FF000000"/>
      </right>
      <top style="medium">
        <color rgb="FFFFFFFF"/>
      </top>
      <bottom style="medium">
        <color rgb="FF000000"/>
      </bottom>
      <diagonal/>
    </border>
    <border>
      <left style="medium">
        <color rgb="FF000000"/>
      </left>
      <right/>
      <top/>
      <bottom style="medium">
        <color indexed="64"/>
      </bottom>
      <diagonal/>
    </border>
    <border>
      <left style="medium">
        <color rgb="FFFFFFFF"/>
      </left>
      <right style="medium">
        <color rgb="FF000000"/>
      </right>
      <top style="medium">
        <color rgb="FFFFFFFF"/>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top/>
      <bottom style="thin">
        <color rgb="FF000000"/>
      </bottom>
      <diagonal/>
    </border>
    <border>
      <left style="medium">
        <color rgb="FFFFFFFF"/>
      </left>
      <right style="medium">
        <color rgb="FFFFFFFF"/>
      </right>
      <top style="thick">
        <color rgb="FFFFFFFF"/>
      </top>
      <bottom style="thin">
        <color rgb="FF000000"/>
      </bottom>
      <diagonal/>
    </border>
    <border>
      <left style="medium">
        <color rgb="FFFFFFFF"/>
      </left>
      <right style="medium">
        <color indexed="64"/>
      </right>
      <top style="thick">
        <color rgb="FFFFFFFF"/>
      </top>
      <bottom style="thin">
        <color rgb="FF000000"/>
      </bottom>
      <diagonal/>
    </border>
    <border>
      <left style="medium">
        <color rgb="FFFFFFFF"/>
      </left>
      <right style="medium">
        <color indexed="64"/>
      </right>
      <top/>
      <bottom style="medium">
        <color rgb="FFFFFFFF"/>
      </bottom>
      <diagonal/>
    </border>
    <border>
      <left/>
      <right style="medium">
        <color rgb="FFFFFFFF"/>
      </right>
      <top style="thin">
        <color rgb="FF000000"/>
      </top>
      <bottom style="thin">
        <color rgb="FF000000"/>
      </bottom>
      <diagonal/>
    </border>
    <border>
      <left style="medium">
        <color rgb="FFFFFFFF"/>
      </left>
      <right style="medium">
        <color rgb="FFFFFFFF"/>
      </right>
      <top style="thin">
        <color rgb="FF000000"/>
      </top>
      <bottom style="thin">
        <color rgb="FF000000"/>
      </bottom>
      <diagonal/>
    </border>
    <border>
      <left style="medium">
        <color rgb="FFFFFFFF"/>
      </left>
      <right style="thin">
        <color rgb="FF000000"/>
      </right>
      <top style="thin">
        <color rgb="FF000000"/>
      </top>
      <bottom style="thin">
        <color rgb="FF000000"/>
      </bottom>
      <diagonal/>
    </border>
    <border>
      <left/>
      <right style="medium">
        <color rgb="FF000000"/>
      </right>
      <top/>
      <bottom style="medium">
        <color indexed="64"/>
      </bottom>
      <diagonal/>
    </border>
  </borders>
  <cellStyleXfs count="2">
    <xf numFmtId="0" fontId="0" fillId="0" borderId="0"/>
    <xf numFmtId="9" fontId="22" fillId="0" borderId="0" applyFont="0" applyFill="0" applyBorder="0" applyAlignment="0" applyProtection="0"/>
  </cellStyleXfs>
  <cellXfs count="310">
    <xf numFmtId="0" fontId="0" fillId="0" borderId="0" xfId="0"/>
    <xf numFmtId="0" fontId="3" fillId="4" borderId="2" xfId="0" applyFont="1" applyFill="1" applyBorder="1" applyAlignment="1">
      <alignment horizontal="center" vertical="center" wrapText="1" readingOrder="1"/>
    </xf>
    <xf numFmtId="0" fontId="3" fillId="3" borderId="2" xfId="0" applyFont="1" applyFill="1" applyBorder="1" applyAlignment="1">
      <alignment horizontal="center" vertical="center" wrapText="1" readingOrder="1"/>
    </xf>
    <xf numFmtId="0" fontId="2" fillId="10" borderId="1" xfId="0" applyFont="1" applyFill="1" applyBorder="1" applyAlignment="1">
      <alignment horizontal="center" vertical="center" wrapText="1" readingOrder="1"/>
    </xf>
    <xf numFmtId="0" fontId="3" fillId="11" borderId="2" xfId="0" applyFont="1" applyFill="1" applyBorder="1" applyAlignment="1">
      <alignment horizontal="center" vertical="center" wrapText="1" readingOrder="1"/>
    </xf>
    <xf numFmtId="0" fontId="3" fillId="12" borderId="2" xfId="0" applyFont="1" applyFill="1" applyBorder="1" applyAlignment="1">
      <alignment horizontal="center" vertical="center" wrapText="1" readingOrder="1"/>
    </xf>
    <xf numFmtId="0" fontId="10" fillId="13" borderId="17" xfId="0" applyFont="1" applyFill="1" applyBorder="1" applyAlignment="1">
      <alignment horizontal="center" vertical="top" wrapText="1"/>
    </xf>
    <xf numFmtId="0" fontId="10" fillId="14" borderId="20" xfId="0" applyFont="1" applyFill="1" applyBorder="1" applyAlignment="1">
      <alignment horizontal="center" vertical="top" wrapText="1"/>
    </xf>
    <xf numFmtId="0" fontId="10" fillId="13" borderId="2" xfId="0" applyFont="1" applyFill="1" applyBorder="1" applyAlignment="1">
      <alignment vertical="top" wrapText="1"/>
    </xf>
    <xf numFmtId="0" fontId="10" fillId="14" borderId="17" xfId="0" applyFont="1" applyFill="1" applyBorder="1" applyAlignment="1">
      <alignment horizontal="center" vertical="top" wrapText="1"/>
    </xf>
    <xf numFmtId="0" fontId="10" fillId="14" borderId="19" xfId="0" applyFont="1" applyFill="1" applyBorder="1" applyAlignment="1">
      <alignment vertical="top" wrapText="1"/>
    </xf>
    <xf numFmtId="0" fontId="10" fillId="14" borderId="2" xfId="0" applyFont="1" applyFill="1" applyBorder="1" applyAlignment="1">
      <alignment vertical="top" wrapText="1"/>
    </xf>
    <xf numFmtId="0" fontId="10" fillId="13" borderId="19" xfId="0" applyFont="1" applyFill="1" applyBorder="1" applyAlignment="1">
      <alignment vertical="top" wrapText="1"/>
    </xf>
    <xf numFmtId="0" fontId="10" fillId="14" borderId="22" xfId="0" applyFont="1" applyFill="1" applyBorder="1" applyAlignment="1">
      <alignment vertical="top" wrapText="1"/>
    </xf>
    <xf numFmtId="0" fontId="12" fillId="0" borderId="0" xfId="0" applyFont="1"/>
    <xf numFmtId="0" fontId="13" fillId="19" borderId="1" xfId="0" applyFont="1" applyFill="1" applyBorder="1" applyAlignment="1">
      <alignment horizontal="center" vertical="center" wrapText="1" readingOrder="1"/>
    </xf>
    <xf numFmtId="0" fontId="3" fillId="17" borderId="2" xfId="0" applyFont="1" applyFill="1" applyBorder="1" applyAlignment="1">
      <alignment horizontal="center" vertical="center" wrapText="1" readingOrder="1"/>
    </xf>
    <xf numFmtId="0" fontId="3" fillId="18" borderId="2" xfId="0" applyFont="1" applyFill="1" applyBorder="1" applyAlignment="1">
      <alignment horizontal="center" vertical="center" wrapText="1" readingOrder="1"/>
    </xf>
    <xf numFmtId="0" fontId="3" fillId="4" borderId="44" xfId="0" applyFont="1" applyFill="1" applyBorder="1" applyAlignment="1">
      <alignment horizontal="center" vertical="center" wrapText="1" readingOrder="1"/>
    </xf>
    <xf numFmtId="0" fontId="2" fillId="10" borderId="40" xfId="0" applyFont="1" applyFill="1" applyBorder="1" applyAlignment="1">
      <alignment horizontal="center" vertical="center" wrapText="1" readingOrder="1"/>
    </xf>
    <xf numFmtId="0" fontId="3" fillId="11" borderId="41" xfId="0" applyFont="1" applyFill="1" applyBorder="1" applyAlignment="1">
      <alignment horizontal="center" vertical="center" wrapText="1" readingOrder="1"/>
    </xf>
    <xf numFmtId="0" fontId="3" fillId="12" borderId="41" xfId="0" applyFont="1" applyFill="1" applyBorder="1" applyAlignment="1">
      <alignment horizontal="center" vertical="center" wrapText="1" readingOrder="1"/>
    </xf>
    <xf numFmtId="0" fontId="3" fillId="11" borderId="44" xfId="0" applyFont="1" applyFill="1" applyBorder="1" applyAlignment="1">
      <alignment horizontal="center" vertical="center" wrapText="1" readingOrder="1"/>
    </xf>
    <xf numFmtId="0" fontId="3" fillId="11" borderId="45" xfId="0" applyFont="1" applyFill="1" applyBorder="1" applyAlignment="1">
      <alignment horizontal="center" vertical="center" wrapText="1" readingOrder="1"/>
    </xf>
    <xf numFmtId="0" fontId="13" fillId="19" borderId="40" xfId="0" applyFont="1" applyFill="1" applyBorder="1" applyAlignment="1">
      <alignment horizontal="center" vertical="center" wrapText="1" readingOrder="1"/>
    </xf>
    <xf numFmtId="0" fontId="3" fillId="17" borderId="41" xfId="0" applyFont="1" applyFill="1" applyBorder="1" applyAlignment="1">
      <alignment horizontal="center" vertical="center" wrapText="1" readingOrder="1"/>
    </xf>
    <xf numFmtId="0" fontId="3" fillId="18" borderId="41" xfId="0" applyFont="1" applyFill="1" applyBorder="1" applyAlignment="1">
      <alignment horizontal="center" vertical="center" wrapText="1" readingOrder="1"/>
    </xf>
    <xf numFmtId="0" fontId="16" fillId="22" borderId="14" xfId="0" applyFont="1" applyFill="1" applyBorder="1" applyAlignment="1">
      <alignment horizontal="left" vertical="center" wrapText="1" readingOrder="1"/>
    </xf>
    <xf numFmtId="0" fontId="16" fillId="22" borderId="1" xfId="0" applyFont="1" applyFill="1" applyBorder="1" applyAlignment="1">
      <alignment horizontal="left" vertical="center" wrapText="1" readingOrder="1"/>
    </xf>
    <xf numFmtId="0" fontId="16" fillId="22" borderId="15" xfId="0" applyFont="1" applyFill="1" applyBorder="1" applyAlignment="1">
      <alignment horizontal="left" vertical="center" wrapText="1" readingOrder="1"/>
    </xf>
    <xf numFmtId="0" fontId="17" fillId="13" borderId="16" xfId="0" applyFont="1" applyFill="1" applyBorder="1" applyAlignment="1">
      <alignment horizontal="left" vertical="center" wrapText="1" readingOrder="1"/>
    </xf>
    <xf numFmtId="0" fontId="17" fillId="14" borderId="18" xfId="0" applyFont="1" applyFill="1" applyBorder="1" applyAlignment="1">
      <alignment horizontal="left" vertical="center" wrapText="1" readingOrder="1"/>
    </xf>
    <xf numFmtId="0" fontId="17" fillId="14" borderId="16" xfId="0" applyFont="1" applyFill="1" applyBorder="1" applyAlignment="1">
      <alignment horizontal="left" vertical="center" wrapText="1" readingOrder="1"/>
    </xf>
    <xf numFmtId="0" fontId="17" fillId="13" borderId="18" xfId="0" applyFont="1" applyFill="1" applyBorder="1" applyAlignment="1">
      <alignment horizontal="left" vertical="center" wrapText="1" readingOrder="1"/>
    </xf>
    <xf numFmtId="0" fontId="17" fillId="14" borderId="21" xfId="0" applyFont="1" applyFill="1" applyBorder="1" applyAlignment="1">
      <alignment horizontal="left" vertical="center" wrapText="1" readingOrder="1"/>
    </xf>
    <xf numFmtId="0" fontId="2" fillId="3" borderId="50" xfId="0" applyFont="1" applyFill="1" applyBorder="1" applyAlignment="1">
      <alignment horizontal="center" vertical="center" wrapText="1" readingOrder="1"/>
    </xf>
    <xf numFmtId="0" fontId="2" fillId="3" borderId="51" xfId="0" applyFont="1" applyFill="1" applyBorder="1" applyAlignment="1">
      <alignment horizontal="center" vertical="center" wrapText="1" readingOrder="1"/>
    </xf>
    <xf numFmtId="9" fontId="3" fillId="4" borderId="44" xfId="0" applyNumberFormat="1" applyFont="1" applyFill="1" applyBorder="1" applyAlignment="1">
      <alignment horizontal="center" vertical="center" wrapText="1" readingOrder="1"/>
    </xf>
    <xf numFmtId="9" fontId="3" fillId="4" borderId="53" xfId="0" applyNumberFormat="1" applyFont="1" applyFill="1" applyBorder="1" applyAlignment="1">
      <alignment horizontal="center" vertical="center" wrapText="1" readingOrder="1"/>
    </xf>
    <xf numFmtId="9" fontId="3" fillId="3" borderId="2" xfId="0" applyNumberFormat="1" applyFont="1" applyFill="1" applyBorder="1" applyAlignment="1">
      <alignment horizontal="center" vertical="center" wrapText="1" readingOrder="1"/>
    </xf>
    <xf numFmtId="9" fontId="3" fillId="4" borderId="2" xfId="0" applyNumberFormat="1" applyFont="1" applyFill="1" applyBorder="1" applyAlignment="1">
      <alignment horizontal="center" vertical="center" wrapText="1" readingOrder="1"/>
    </xf>
    <xf numFmtId="9" fontId="3" fillId="4" borderId="41" xfId="0" applyNumberFormat="1" applyFont="1" applyFill="1" applyBorder="1" applyAlignment="1">
      <alignment horizontal="center" vertical="center" wrapText="1" readingOrder="1"/>
    </xf>
    <xf numFmtId="9" fontId="3" fillId="3" borderId="41" xfId="0" applyNumberFormat="1" applyFont="1" applyFill="1" applyBorder="1" applyAlignment="1">
      <alignment horizontal="center" vertical="center" wrapText="1" readingOrder="1"/>
    </xf>
    <xf numFmtId="9" fontId="3" fillId="4" borderId="45" xfId="0" applyNumberFormat="1" applyFont="1" applyFill="1" applyBorder="1" applyAlignment="1">
      <alignment horizontal="center" vertical="center" wrapText="1" readingOrder="1"/>
    </xf>
    <xf numFmtId="0" fontId="2" fillId="13" borderId="2" xfId="0" applyFont="1" applyFill="1" applyBorder="1" applyAlignment="1">
      <alignment horizontal="left" vertical="center" wrapText="1" readingOrder="1"/>
    </xf>
    <xf numFmtId="0" fontId="2" fillId="14" borderId="19" xfId="0" applyFont="1" applyFill="1" applyBorder="1" applyAlignment="1">
      <alignment horizontal="left" vertical="center" wrapText="1" readingOrder="1"/>
    </xf>
    <xf numFmtId="0" fontId="2" fillId="13" borderId="17" xfId="0" applyFont="1" applyFill="1" applyBorder="1" applyAlignment="1">
      <alignment horizontal="center" vertical="center" wrapText="1" readingOrder="1"/>
    </xf>
    <xf numFmtId="0" fontId="2" fillId="14" borderId="2" xfId="0" applyFont="1" applyFill="1" applyBorder="1" applyAlignment="1">
      <alignment horizontal="left" vertical="center" wrapText="1" readingOrder="1"/>
    </xf>
    <xf numFmtId="0" fontId="2" fillId="13" borderId="19" xfId="0" applyFont="1" applyFill="1" applyBorder="1" applyAlignment="1">
      <alignment horizontal="left" vertical="center" wrapText="1" readingOrder="1"/>
    </xf>
    <xf numFmtId="0" fontId="2" fillId="13" borderId="20" xfId="0" applyFont="1" applyFill="1" applyBorder="1" applyAlignment="1">
      <alignment horizontal="center" vertical="center" wrapText="1" readingOrder="1"/>
    </xf>
    <xf numFmtId="0" fontId="2" fillId="14" borderId="23" xfId="0" applyFont="1" applyFill="1" applyBorder="1" applyAlignment="1">
      <alignment horizontal="center" vertical="center" wrapText="1" readingOrder="1"/>
    </xf>
    <xf numFmtId="9" fontId="3" fillId="11" borderId="2" xfId="0" applyNumberFormat="1" applyFont="1" applyFill="1" applyBorder="1" applyAlignment="1">
      <alignment horizontal="center" vertical="center" wrapText="1" readingOrder="1"/>
    </xf>
    <xf numFmtId="9" fontId="3" fillId="12" borderId="2" xfId="0" applyNumberFormat="1" applyFont="1" applyFill="1" applyBorder="1" applyAlignment="1">
      <alignment horizontal="center" vertical="center" wrapText="1" readingOrder="1"/>
    </xf>
    <xf numFmtId="9" fontId="3" fillId="11" borderId="44" xfId="0" applyNumberFormat="1" applyFont="1" applyFill="1" applyBorder="1" applyAlignment="1">
      <alignment horizontal="center" vertical="center" wrapText="1" readingOrder="1"/>
    </xf>
    <xf numFmtId="9" fontId="3" fillId="4" borderId="57" xfId="0" applyNumberFormat="1" applyFont="1" applyFill="1" applyBorder="1" applyAlignment="1">
      <alignment horizontal="center" vertical="center" wrapText="1" readingOrder="1"/>
    </xf>
    <xf numFmtId="9" fontId="3" fillId="23" borderId="2" xfId="0" applyNumberFormat="1" applyFont="1" applyFill="1" applyBorder="1" applyAlignment="1">
      <alignment horizontal="center" vertical="center" wrapText="1" readingOrder="1"/>
    </xf>
    <xf numFmtId="9" fontId="3" fillId="23" borderId="41" xfId="0" applyNumberFormat="1" applyFont="1" applyFill="1" applyBorder="1" applyAlignment="1">
      <alignment horizontal="center" vertical="center" wrapText="1" readingOrder="1"/>
    </xf>
    <xf numFmtId="0" fontId="3" fillId="4" borderId="53" xfId="0" applyFont="1" applyFill="1" applyBorder="1" applyAlignment="1">
      <alignment horizontal="center" vertical="center" wrapText="1" readingOrder="1"/>
    </xf>
    <xf numFmtId="0" fontId="0" fillId="0" borderId="0" xfId="0" applyAlignment="1">
      <alignment wrapText="1"/>
    </xf>
    <xf numFmtId="0" fontId="25" fillId="26" borderId="62" xfId="0" applyFont="1" applyFill="1" applyBorder="1"/>
    <xf numFmtId="0" fontId="27" fillId="27" borderId="62" xfId="0" applyFont="1" applyFill="1" applyBorder="1" applyAlignment="1">
      <alignment wrapText="1"/>
    </xf>
    <xf numFmtId="0" fontId="27" fillId="27" borderId="62" xfId="0" applyFont="1" applyFill="1" applyBorder="1" applyAlignment="1">
      <alignment horizontal="center" wrapText="1"/>
    </xf>
    <xf numFmtId="0" fontId="28" fillId="28" borderId="62" xfId="0" applyFont="1" applyFill="1" applyBorder="1"/>
    <xf numFmtId="9" fontId="28" fillId="28" borderId="62" xfId="1" applyFont="1" applyFill="1" applyBorder="1" applyAlignment="1">
      <alignment horizontal="center"/>
    </xf>
    <xf numFmtId="0" fontId="28" fillId="0" borderId="62" xfId="0" applyFont="1" applyBorder="1"/>
    <xf numFmtId="9" fontId="28" fillId="0" borderId="62" xfId="1" applyFont="1" applyFill="1" applyBorder="1" applyAlignment="1">
      <alignment horizontal="center"/>
    </xf>
    <xf numFmtId="0" fontId="25" fillId="26" borderId="63" xfId="0" applyFont="1" applyFill="1" applyBorder="1"/>
    <xf numFmtId="9" fontId="28" fillId="28" borderId="62" xfId="1" applyFont="1" applyFill="1" applyBorder="1"/>
    <xf numFmtId="9" fontId="28" fillId="0" borderId="62" xfId="1" applyFont="1" applyFill="1" applyBorder="1"/>
    <xf numFmtId="0" fontId="29" fillId="0" borderId="0" xfId="0" applyFont="1"/>
    <xf numFmtId="0" fontId="0" fillId="0" borderId="0" xfId="0" applyAlignment="1">
      <alignment horizontal="center" vertical="center" wrapText="1"/>
    </xf>
    <xf numFmtId="0" fontId="0" fillId="0" borderId="0" xfId="0" applyAlignment="1">
      <alignment horizontal="center"/>
    </xf>
    <xf numFmtId="0" fontId="0" fillId="0" borderId="26" xfId="0" applyBorder="1" applyAlignment="1">
      <alignment horizontal="center" vertical="center" wrapText="1"/>
    </xf>
    <xf numFmtId="0" fontId="0" fillId="0" borderId="48" xfId="0" applyBorder="1" applyAlignment="1">
      <alignment horizontal="center" vertical="center" wrapText="1"/>
    </xf>
    <xf numFmtId="9" fontId="3" fillId="4" borderId="66" xfId="0" applyNumberFormat="1" applyFont="1" applyFill="1" applyBorder="1" applyAlignment="1">
      <alignment horizontal="center" vertical="center" wrapText="1" readingOrder="1"/>
    </xf>
    <xf numFmtId="9" fontId="3" fillId="23" borderId="66" xfId="0" applyNumberFormat="1" applyFont="1" applyFill="1" applyBorder="1" applyAlignment="1">
      <alignment horizontal="center" vertical="center" wrapText="1" readingOrder="1"/>
    </xf>
    <xf numFmtId="9" fontId="3" fillId="4" borderId="69" xfId="0" applyNumberFormat="1" applyFont="1" applyFill="1" applyBorder="1" applyAlignment="1">
      <alignment horizontal="center" vertical="center" wrapText="1" readingOrder="1"/>
    </xf>
    <xf numFmtId="9" fontId="3" fillId="4" borderId="70" xfId="0" applyNumberFormat="1" applyFont="1" applyFill="1" applyBorder="1" applyAlignment="1">
      <alignment horizontal="center" vertical="center" wrapText="1" readingOrder="1"/>
    </xf>
    <xf numFmtId="9" fontId="0" fillId="0" borderId="0" xfId="0" applyNumberFormat="1"/>
    <xf numFmtId="9" fontId="3" fillId="3" borderId="10" xfId="0" applyNumberFormat="1" applyFont="1" applyFill="1" applyBorder="1" applyAlignment="1">
      <alignment horizontal="center" vertical="center" wrapText="1" readingOrder="1"/>
    </xf>
    <xf numFmtId="9" fontId="3" fillId="4" borderId="83" xfId="0" applyNumberFormat="1" applyFont="1" applyFill="1" applyBorder="1" applyAlignment="1">
      <alignment horizontal="center" vertical="center" wrapText="1" readingOrder="1"/>
    </xf>
    <xf numFmtId="0" fontId="2" fillId="3" borderId="93" xfId="0" applyFont="1" applyFill="1" applyBorder="1" applyAlignment="1">
      <alignment horizontal="center" vertical="center" wrapText="1" readingOrder="1"/>
    </xf>
    <xf numFmtId="0" fontId="2" fillId="3" borderId="94" xfId="0" applyFont="1" applyFill="1" applyBorder="1" applyAlignment="1">
      <alignment horizontal="center" vertical="center" wrapText="1" readingOrder="1"/>
    </xf>
    <xf numFmtId="9" fontId="3" fillId="4" borderId="91" xfId="0" applyNumberFormat="1" applyFont="1" applyFill="1" applyBorder="1" applyAlignment="1">
      <alignment horizontal="center" vertical="center" wrapText="1" readingOrder="1"/>
    </xf>
    <xf numFmtId="9" fontId="3" fillId="4" borderId="92" xfId="0" applyNumberFormat="1" applyFont="1" applyFill="1" applyBorder="1" applyAlignment="1">
      <alignment horizontal="center" vertical="center" wrapText="1" readingOrder="1"/>
    </xf>
    <xf numFmtId="0" fontId="2" fillId="3" borderId="108" xfId="0" applyFont="1" applyFill="1" applyBorder="1" applyAlignment="1">
      <alignment horizontal="center" vertical="center" wrapText="1" readingOrder="1"/>
    </xf>
    <xf numFmtId="9" fontId="3" fillId="4" borderId="110" xfId="0" applyNumberFormat="1" applyFont="1" applyFill="1" applyBorder="1" applyAlignment="1">
      <alignment horizontal="center" vertical="center" wrapText="1" readingOrder="1"/>
    </xf>
    <xf numFmtId="9" fontId="3" fillId="3" borderId="111" xfId="0" applyNumberFormat="1" applyFont="1" applyFill="1" applyBorder="1" applyAlignment="1">
      <alignment horizontal="center" vertical="center" wrapText="1" readingOrder="1"/>
    </xf>
    <xf numFmtId="9" fontId="3" fillId="3" borderId="112" xfId="0" applyNumberFormat="1" applyFont="1" applyFill="1" applyBorder="1" applyAlignment="1">
      <alignment horizontal="center" vertical="center" wrapText="1" readingOrder="1"/>
    </xf>
    <xf numFmtId="9" fontId="3" fillId="4" borderId="114" xfId="0" applyNumberFormat="1" applyFont="1" applyFill="1" applyBorder="1" applyAlignment="1">
      <alignment horizontal="center" vertical="center" wrapText="1" readingOrder="1"/>
    </xf>
    <xf numFmtId="0" fontId="3" fillId="4" borderId="114" xfId="0" applyFont="1" applyFill="1" applyBorder="1" applyAlignment="1">
      <alignment horizontal="center" vertical="center" wrapText="1" readingOrder="1"/>
    </xf>
    <xf numFmtId="9" fontId="3" fillId="4" borderId="115" xfId="0" applyNumberFormat="1" applyFont="1" applyFill="1" applyBorder="1" applyAlignment="1">
      <alignment horizontal="center" vertical="center" wrapText="1" readingOrder="1"/>
    </xf>
    <xf numFmtId="9" fontId="3" fillId="4" borderId="111" xfId="0" applyNumberFormat="1" applyFont="1" applyFill="1" applyBorder="1" applyAlignment="1">
      <alignment horizontal="center" vertical="center" wrapText="1" readingOrder="1"/>
    </xf>
    <xf numFmtId="9" fontId="3" fillId="4" borderId="117" xfId="0" applyNumberFormat="1" applyFont="1" applyFill="1" applyBorder="1" applyAlignment="1">
      <alignment horizontal="center" vertical="center" wrapText="1" readingOrder="1"/>
    </xf>
    <xf numFmtId="0" fontId="2" fillId="3" borderId="122" xfId="0" applyFont="1" applyFill="1" applyBorder="1" applyAlignment="1">
      <alignment horizontal="center" vertical="center" wrapText="1" readingOrder="1"/>
    </xf>
    <xf numFmtId="0" fontId="2" fillId="3" borderId="123" xfId="0" applyFont="1" applyFill="1" applyBorder="1" applyAlignment="1">
      <alignment horizontal="center" vertical="center" wrapText="1" readingOrder="1"/>
    </xf>
    <xf numFmtId="9" fontId="3" fillId="4" borderId="124" xfId="0" applyNumberFormat="1" applyFont="1" applyFill="1" applyBorder="1" applyAlignment="1">
      <alignment horizontal="center" vertical="center" wrapText="1" readingOrder="1"/>
    </xf>
    <xf numFmtId="0" fontId="2" fillId="3" borderId="126" xfId="0" applyFont="1" applyFill="1" applyBorder="1" applyAlignment="1">
      <alignment horizontal="center" vertical="center" wrapText="1" readingOrder="1"/>
    </xf>
    <xf numFmtId="0" fontId="2" fillId="3" borderId="127" xfId="0" applyFont="1" applyFill="1" applyBorder="1" applyAlignment="1">
      <alignment horizontal="center" vertical="center" wrapText="1" readingOrder="1"/>
    </xf>
    <xf numFmtId="0" fontId="0" fillId="0" borderId="65" xfId="0" applyBorder="1" applyAlignment="1">
      <alignment horizontal="center" vertical="center" wrapText="1"/>
    </xf>
    <xf numFmtId="0" fontId="0" fillId="0" borderId="0" xfId="0" applyAlignment="1">
      <alignment horizontal="center" vertical="center" wrapText="1"/>
    </xf>
    <xf numFmtId="0" fontId="0" fillId="0" borderId="73" xfId="0" applyBorder="1" applyAlignment="1">
      <alignment horizontal="center" vertical="center" wrapText="1"/>
    </xf>
    <xf numFmtId="0" fontId="0" fillId="0" borderId="67" xfId="0" applyBorder="1" applyAlignment="1">
      <alignment horizontal="center" vertical="center" wrapText="1"/>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1" fillId="2" borderId="64" xfId="0" applyFont="1" applyFill="1" applyBorder="1" applyAlignment="1">
      <alignment horizontal="center" vertical="center" wrapText="1" readingOrder="1"/>
    </xf>
    <xf numFmtId="0" fontId="1" fillId="2" borderId="71" xfId="0" applyFont="1" applyFill="1" applyBorder="1" applyAlignment="1">
      <alignment horizontal="center" vertical="center" wrapText="1" readingOrder="1"/>
    </xf>
    <xf numFmtId="0" fontId="1" fillId="2" borderId="72" xfId="0" applyFont="1" applyFill="1" applyBorder="1" applyAlignment="1">
      <alignment horizontal="center" vertical="center" wrapText="1" readingOrder="1"/>
    </xf>
    <xf numFmtId="0" fontId="31" fillId="0" borderId="78"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79" xfId="0" applyFont="1" applyBorder="1" applyAlignment="1">
      <alignment horizontal="center" vertical="center" wrapText="1" readingOrder="1"/>
    </xf>
    <xf numFmtId="0" fontId="6" fillId="3" borderId="0" xfId="0" applyFont="1" applyFill="1" applyAlignment="1">
      <alignment horizontal="center" vertical="center" wrapText="1" readingOrder="1"/>
    </xf>
    <xf numFmtId="0" fontId="6" fillId="3" borderId="6" xfId="0" applyFont="1" applyFill="1" applyBorder="1" applyAlignment="1">
      <alignment horizontal="center" vertical="center" wrapText="1" readingOrder="1"/>
    </xf>
    <xf numFmtId="0" fontId="9" fillId="2" borderId="65" xfId="0" applyFont="1" applyFill="1" applyBorder="1" applyAlignment="1">
      <alignment horizontal="center" vertical="center" wrapText="1" readingOrder="1"/>
    </xf>
    <xf numFmtId="0" fontId="9" fillId="2" borderId="0" xfId="0" applyFont="1" applyFill="1" applyAlignment="1">
      <alignment horizontal="center" vertical="center" wrapText="1" readingOrder="1"/>
    </xf>
    <xf numFmtId="0" fontId="9" fillId="2" borderId="73" xfId="0" applyFont="1" applyFill="1" applyBorder="1" applyAlignment="1">
      <alignment horizontal="center" vertical="center" wrapText="1" readingOrder="1"/>
    </xf>
    <xf numFmtId="0" fontId="6" fillId="3" borderId="65" xfId="0" applyFont="1" applyFill="1" applyBorder="1" applyAlignment="1">
      <alignment horizontal="center" vertical="center" wrapText="1" readingOrder="1"/>
    </xf>
    <xf numFmtId="9" fontId="7" fillId="23" borderId="76" xfId="0" applyNumberFormat="1" applyFont="1" applyFill="1" applyBorder="1" applyAlignment="1">
      <alignment horizontal="center" vertical="center" wrapText="1" readingOrder="1"/>
    </xf>
    <xf numFmtId="9" fontId="7" fillId="23" borderId="33" xfId="0" applyNumberFormat="1" applyFont="1" applyFill="1" applyBorder="1" applyAlignment="1">
      <alignment horizontal="center" vertical="center" wrapText="1" readingOrder="1"/>
    </xf>
    <xf numFmtId="9" fontId="7" fillId="23" borderId="34" xfId="0" applyNumberFormat="1" applyFont="1" applyFill="1" applyBorder="1" applyAlignment="1">
      <alignment horizontal="center" vertical="center" wrapText="1" readingOrder="1"/>
    </xf>
    <xf numFmtId="0" fontId="6" fillId="3" borderId="28" xfId="0" applyFont="1" applyFill="1" applyBorder="1" applyAlignment="1">
      <alignment horizontal="center" vertical="center" wrapText="1" readingOrder="1"/>
    </xf>
    <xf numFmtId="9" fontId="7" fillId="23" borderId="35" xfId="0" applyNumberFormat="1" applyFont="1" applyFill="1" applyBorder="1" applyAlignment="1">
      <alignment horizontal="center" vertical="center" wrapText="1" readingOrder="1"/>
    </xf>
    <xf numFmtId="0" fontId="0" fillId="0" borderId="82" xfId="0" applyBorder="1" applyAlignment="1">
      <alignment horizontal="center"/>
    </xf>
    <xf numFmtId="0" fontId="0" fillId="0" borderId="125" xfId="0" applyBorder="1" applyAlignment="1">
      <alignment horizontal="center"/>
    </xf>
    <xf numFmtId="0" fontId="3" fillId="4" borderId="65" xfId="0" applyFont="1" applyFill="1" applyBorder="1" applyAlignment="1">
      <alignment horizontal="center" vertical="center" wrapText="1" readingOrder="1"/>
    </xf>
    <xf numFmtId="0" fontId="3" fillId="4" borderId="6" xfId="0" applyFont="1" applyFill="1" applyBorder="1" applyAlignment="1">
      <alignment horizontal="center" vertical="center" wrapText="1" readingOrder="1"/>
    </xf>
    <xf numFmtId="0" fontId="3" fillId="23" borderId="65" xfId="0" applyFont="1" applyFill="1" applyBorder="1" applyAlignment="1">
      <alignment horizontal="center" vertical="center" wrapText="1" readingOrder="1"/>
    </xf>
    <xf numFmtId="0" fontId="3" fillId="23" borderId="6" xfId="0" applyFont="1" applyFill="1" applyBorder="1" applyAlignment="1">
      <alignment horizontal="center" vertical="center" wrapText="1" readingOrder="1"/>
    </xf>
    <xf numFmtId="0" fontId="3" fillId="3" borderId="65" xfId="0" applyFont="1" applyFill="1" applyBorder="1" applyAlignment="1">
      <alignment horizontal="center" vertical="center" wrapText="1" readingOrder="1"/>
    </xf>
    <xf numFmtId="0" fontId="3" fillId="3" borderId="6" xfId="0" applyFont="1" applyFill="1" applyBorder="1" applyAlignment="1">
      <alignment horizontal="center" vertical="center" wrapText="1" readingOrder="1"/>
    </xf>
    <xf numFmtId="0" fontId="3" fillId="4" borderId="67" xfId="0" applyFont="1" applyFill="1" applyBorder="1" applyAlignment="1">
      <alignment horizontal="center" vertical="center" wrapText="1" readingOrder="1"/>
    </xf>
    <xf numFmtId="0" fontId="3" fillId="4" borderId="68" xfId="0" applyFont="1" applyFill="1" applyBorder="1" applyAlignment="1">
      <alignment horizontal="center" vertical="center" wrapText="1" readingOrder="1"/>
    </xf>
    <xf numFmtId="0" fontId="6" fillId="3" borderId="73" xfId="0" applyFont="1" applyFill="1" applyBorder="1" applyAlignment="1">
      <alignment horizontal="center" vertical="center" wrapText="1" readingOrder="1"/>
    </xf>
    <xf numFmtId="9" fontId="7" fillId="23" borderId="77" xfId="0" applyNumberFormat="1" applyFont="1" applyFill="1" applyBorder="1" applyAlignment="1">
      <alignment horizontal="center" vertical="center" wrapText="1" readingOrder="1"/>
    </xf>
    <xf numFmtId="0" fontId="0" fillId="0" borderId="26" xfId="0" applyBorder="1" applyAlignment="1">
      <alignment horizontal="center" vertical="center" wrapText="1"/>
    </xf>
    <xf numFmtId="0" fontId="3" fillId="3" borderId="28" xfId="0" applyFont="1" applyFill="1" applyBorder="1" applyAlignment="1">
      <alignment horizontal="center" vertical="center" wrapText="1" readingOrder="1"/>
    </xf>
    <xf numFmtId="0" fontId="3" fillId="4" borderId="42" xfId="0" applyFont="1" applyFill="1" applyBorder="1" applyAlignment="1">
      <alignment horizontal="center" vertical="center" wrapText="1" readingOrder="1"/>
    </xf>
    <xf numFmtId="0" fontId="3" fillId="4" borderId="43" xfId="0" applyFont="1" applyFill="1" applyBorder="1" applyAlignment="1">
      <alignment horizontal="center" vertical="center" wrapText="1" readingOrder="1"/>
    </xf>
    <xf numFmtId="0" fontId="9" fillId="2" borderId="28" xfId="0" applyFont="1" applyFill="1" applyBorder="1" applyAlignment="1">
      <alignment horizontal="center" vertical="center" wrapText="1" readingOrder="1"/>
    </xf>
    <xf numFmtId="0" fontId="9" fillId="2" borderId="29" xfId="0" applyFont="1" applyFill="1" applyBorder="1" applyAlignment="1">
      <alignment horizontal="center" vertical="center" wrapText="1" readingOrder="1"/>
    </xf>
    <xf numFmtId="0" fontId="0" fillId="0" borderId="121" xfId="0" applyBorder="1" applyAlignment="1">
      <alignment horizontal="center"/>
    </xf>
    <xf numFmtId="0" fontId="0" fillId="0" borderId="68" xfId="0" applyBorder="1" applyAlignment="1">
      <alignment horizontal="center"/>
    </xf>
    <xf numFmtId="0" fontId="3" fillId="4" borderId="28" xfId="0" applyFont="1" applyFill="1" applyBorder="1" applyAlignment="1">
      <alignment horizontal="center" vertical="center" wrapText="1" readingOrder="1"/>
    </xf>
    <xf numFmtId="0" fontId="1" fillId="2" borderId="25" xfId="0" applyFont="1" applyFill="1" applyBorder="1" applyAlignment="1">
      <alignment horizontal="center" vertical="center" wrapText="1" readingOrder="1"/>
    </xf>
    <xf numFmtId="0" fontId="1" fillId="2" borderId="26" xfId="0" applyFont="1" applyFill="1" applyBorder="1" applyAlignment="1">
      <alignment horizontal="center" vertical="center" wrapText="1" readingOrder="1"/>
    </xf>
    <xf numFmtId="0" fontId="1" fillId="2" borderId="27" xfId="0" applyFont="1" applyFill="1" applyBorder="1" applyAlignment="1">
      <alignment horizontal="center" vertical="center" wrapText="1" readingOrder="1"/>
    </xf>
    <xf numFmtId="0" fontId="8" fillId="0" borderId="28" xfId="0" applyFont="1" applyBorder="1" applyAlignment="1">
      <alignment horizontal="center" vertical="center" wrapText="1" readingOrder="1"/>
    </xf>
    <xf numFmtId="0" fontId="8" fillId="0" borderId="0" xfId="0" applyFont="1" applyAlignment="1">
      <alignment horizontal="center" vertical="center" wrapText="1" readingOrder="1"/>
    </xf>
    <xf numFmtId="0" fontId="8" fillId="0" borderId="29" xfId="0" applyFont="1" applyBorder="1" applyAlignment="1">
      <alignment horizontal="center" vertical="center" wrapText="1" readingOrder="1"/>
    </xf>
    <xf numFmtId="0" fontId="6" fillId="3" borderId="30" xfId="0" applyFont="1" applyFill="1" applyBorder="1" applyAlignment="1">
      <alignment horizontal="center" vertical="center" wrapText="1" readingOrder="1"/>
    </xf>
    <xf numFmtId="0" fontId="6" fillId="3" borderId="5" xfId="0" applyFont="1" applyFill="1" applyBorder="1" applyAlignment="1">
      <alignment horizontal="center" vertical="center" wrapText="1" readingOrder="1"/>
    </xf>
    <xf numFmtId="0" fontId="6" fillId="3" borderId="7" xfId="0"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0" fillId="0" borderId="67" xfId="0" applyBorder="1" applyAlignment="1">
      <alignment horizontal="center"/>
    </xf>
    <xf numFmtId="0" fontId="0" fillId="0" borderId="48" xfId="0" applyBorder="1" applyAlignment="1">
      <alignment horizontal="center" vertical="center" wrapText="1"/>
    </xf>
    <xf numFmtId="0" fontId="1" fillId="2" borderId="59" xfId="0" applyFont="1" applyFill="1" applyBorder="1" applyAlignment="1">
      <alignment horizontal="center" vertical="center" wrapText="1" readingOrder="1"/>
    </xf>
    <xf numFmtId="0" fontId="1" fillId="2" borderId="60" xfId="0" applyFont="1" applyFill="1" applyBorder="1" applyAlignment="1">
      <alignment horizontal="center" vertical="center" wrapText="1" readingOrder="1"/>
    </xf>
    <xf numFmtId="0" fontId="1" fillId="2" borderId="61" xfId="0" applyFont="1" applyFill="1" applyBorder="1" applyAlignment="1">
      <alignment horizontal="center" vertical="center" wrapText="1" readingOrder="1"/>
    </xf>
    <xf numFmtId="0" fontId="8" fillId="0" borderId="25"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6" fillId="3" borderId="31" xfId="0" applyFont="1" applyFill="1" applyBorder="1" applyAlignment="1">
      <alignment horizontal="center" vertical="center" wrapText="1" readingOrder="1"/>
    </xf>
    <xf numFmtId="9" fontId="7" fillId="23" borderId="32" xfId="0" applyNumberFormat="1" applyFont="1" applyFill="1" applyBorder="1" applyAlignment="1">
      <alignment horizontal="center" vertical="center" wrapText="1" readingOrder="1"/>
    </xf>
    <xf numFmtId="9" fontId="7" fillId="23" borderId="36" xfId="0" applyNumberFormat="1" applyFont="1" applyFill="1" applyBorder="1" applyAlignment="1">
      <alignment horizontal="center" vertical="center" wrapText="1" readingOrder="1"/>
    </xf>
    <xf numFmtId="0" fontId="0" fillId="0" borderId="0" xfId="0" applyAlignment="1">
      <alignment horizontal="center"/>
    </xf>
    <xf numFmtId="0" fontId="8" fillId="0" borderId="65" xfId="0" applyFont="1" applyBorder="1" applyAlignment="1">
      <alignment horizontal="center" vertical="center" wrapText="1" readingOrder="1"/>
    </xf>
    <xf numFmtId="0" fontId="8" fillId="0" borderId="73" xfId="0" applyFont="1" applyBorder="1" applyAlignment="1">
      <alignment horizontal="center" vertical="center" wrapText="1" readingOrder="1"/>
    </xf>
    <xf numFmtId="0" fontId="9" fillId="6" borderId="65" xfId="0" applyFont="1" applyFill="1" applyBorder="1" applyAlignment="1">
      <alignment horizontal="center" vertical="center" wrapText="1" readingOrder="1"/>
    </xf>
    <xf numFmtId="0" fontId="9" fillId="6" borderId="0" xfId="0" applyFont="1" applyFill="1" applyAlignment="1">
      <alignment horizontal="center" vertical="center" wrapText="1" readingOrder="1"/>
    </xf>
    <xf numFmtId="0" fontId="9" fillId="6" borderId="73" xfId="0" applyFont="1" applyFill="1" applyBorder="1" applyAlignment="1">
      <alignment horizontal="center" vertical="center" wrapText="1" readingOrder="1"/>
    </xf>
    <xf numFmtId="9" fontId="7" fillId="23" borderId="87" xfId="0" applyNumberFormat="1" applyFont="1" applyFill="1" applyBorder="1" applyAlignment="1">
      <alignment horizontal="center" vertical="center" wrapText="1" readingOrder="1"/>
    </xf>
    <xf numFmtId="9" fontId="7" fillId="23" borderId="3" xfId="0" applyNumberFormat="1" applyFont="1" applyFill="1" applyBorder="1" applyAlignment="1">
      <alignment horizontal="center" vertical="center" wrapText="1" readingOrder="1"/>
    </xf>
    <xf numFmtId="9" fontId="7" fillId="23" borderId="88" xfId="0" applyNumberFormat="1" applyFont="1" applyFill="1" applyBorder="1" applyAlignment="1">
      <alignment horizontal="center" vertical="center" wrapText="1" readingOrder="1"/>
    </xf>
    <xf numFmtId="9" fontId="7" fillId="23" borderId="89" xfId="0" applyNumberFormat="1" applyFont="1" applyFill="1" applyBorder="1" applyAlignment="1">
      <alignment horizontal="center" vertical="center" wrapText="1" readingOrder="1"/>
    </xf>
    <xf numFmtId="9" fontId="7" fillId="23" borderId="90" xfId="0" applyNumberFormat="1" applyFont="1" applyFill="1" applyBorder="1" applyAlignment="1">
      <alignment horizontal="center" vertical="center" wrapText="1" readingOrder="1"/>
    </xf>
    <xf numFmtId="0" fontId="9" fillId="2" borderId="84" xfId="0" applyFont="1" applyFill="1" applyBorder="1" applyAlignment="1">
      <alignment horizontal="center" vertical="center" wrapText="1" readingOrder="1"/>
    </xf>
    <xf numFmtId="0" fontId="9" fillId="2" borderId="85" xfId="0" applyFont="1" applyFill="1" applyBorder="1" applyAlignment="1">
      <alignment horizontal="center" vertical="center" wrapText="1" readingOrder="1"/>
    </xf>
    <xf numFmtId="0" fontId="9" fillId="2" borderId="86" xfId="0" applyFont="1" applyFill="1" applyBorder="1" applyAlignment="1">
      <alignment horizontal="center" vertical="center" wrapText="1" readingOrder="1"/>
    </xf>
    <xf numFmtId="0" fontId="6" fillId="3" borderId="74" xfId="0" applyFont="1" applyFill="1" applyBorder="1" applyAlignment="1">
      <alignment horizontal="center" vertical="center" wrapText="1" readingOrder="1"/>
    </xf>
    <xf numFmtId="0" fontId="6" fillId="3" borderId="75" xfId="0" applyFont="1" applyFill="1" applyBorder="1" applyAlignment="1">
      <alignment horizontal="center" vertical="center" wrapText="1" readingOrder="1"/>
    </xf>
    <xf numFmtId="0" fontId="21" fillId="0" borderId="42" xfId="0" applyFont="1" applyBorder="1" applyAlignment="1">
      <alignment horizontal="left" vertical="top" wrapText="1" readingOrder="1"/>
    </xf>
    <xf numFmtId="0" fontId="20" fillId="0" borderId="48" xfId="0" applyFont="1" applyBorder="1" applyAlignment="1">
      <alignment horizontal="left" vertical="top" wrapText="1" readingOrder="1"/>
    </xf>
    <xf numFmtId="0" fontId="20" fillId="0" borderId="49" xfId="0" applyFont="1" applyBorder="1" applyAlignment="1">
      <alignment horizontal="left" vertical="top" wrapText="1" readingOrder="1"/>
    </xf>
    <xf numFmtId="0" fontId="3" fillId="3" borderId="99" xfId="0" applyFont="1" applyFill="1" applyBorder="1" applyAlignment="1">
      <alignment horizontal="center" vertical="center" wrapText="1" readingOrder="1"/>
    </xf>
    <xf numFmtId="0" fontId="3" fillId="4" borderId="116" xfId="0" applyFont="1" applyFill="1" applyBorder="1" applyAlignment="1">
      <alignment horizontal="center" vertical="center" wrapText="1" readingOrder="1"/>
    </xf>
    <xf numFmtId="0" fontId="0" fillId="0" borderId="107" xfId="0" applyBorder="1" applyAlignment="1">
      <alignment horizontal="center"/>
    </xf>
    <xf numFmtId="0" fontId="0" fillId="0" borderId="56" xfId="0" applyBorder="1" applyAlignment="1">
      <alignment horizontal="center"/>
    </xf>
    <xf numFmtId="0" fontId="3" fillId="4" borderId="109" xfId="0" applyFont="1" applyFill="1" applyBorder="1" applyAlignment="1">
      <alignment horizontal="center" vertical="center" wrapText="1" readingOrder="1"/>
    </xf>
    <xf numFmtId="0" fontId="3" fillId="4" borderId="52" xfId="0" applyFont="1" applyFill="1" applyBorder="1" applyAlignment="1">
      <alignment horizontal="center" vertical="center" wrapText="1" readingOrder="1"/>
    </xf>
    <xf numFmtId="0" fontId="9" fillId="7" borderId="105" xfId="0" applyFont="1" applyFill="1" applyBorder="1" applyAlignment="1">
      <alignment horizontal="center" vertical="center" wrapText="1" readingOrder="1"/>
    </xf>
    <xf numFmtId="0" fontId="9" fillId="7" borderId="26" xfId="0" applyFont="1" applyFill="1" applyBorder="1" applyAlignment="1">
      <alignment horizontal="center" vertical="center" wrapText="1" readingOrder="1"/>
    </xf>
    <xf numFmtId="0" fontId="9" fillId="7" borderId="106" xfId="0" applyFont="1" applyFill="1" applyBorder="1" applyAlignment="1">
      <alignment horizontal="center" vertical="center" wrapText="1" readingOrder="1"/>
    </xf>
    <xf numFmtId="0" fontId="9" fillId="7" borderId="99" xfId="0" applyFont="1" applyFill="1" applyBorder="1" applyAlignment="1">
      <alignment horizontal="center" vertical="center" wrapText="1" readingOrder="1"/>
    </xf>
    <xf numFmtId="0" fontId="9" fillId="7" borderId="0" xfId="0" applyFont="1" applyFill="1" applyAlignment="1">
      <alignment horizontal="center" vertical="center" wrapText="1" readingOrder="1"/>
    </xf>
    <xf numFmtId="0" fontId="9" fillId="7" borderId="100" xfId="0" applyFont="1" applyFill="1" applyBorder="1" applyAlignment="1">
      <alignment horizontal="center" vertical="center" wrapText="1" readingOrder="1"/>
    </xf>
    <xf numFmtId="0" fontId="6" fillId="3" borderId="101" xfId="0" applyFont="1" applyFill="1" applyBorder="1" applyAlignment="1">
      <alignment horizontal="center" vertical="center" wrapText="1" readingOrder="1"/>
    </xf>
    <xf numFmtId="0" fontId="6" fillId="3" borderId="102" xfId="0" applyFont="1" applyFill="1" applyBorder="1" applyAlignment="1">
      <alignment horizontal="center" vertical="center" wrapText="1" readingOrder="1"/>
    </xf>
    <xf numFmtId="9" fontId="7" fillId="23" borderId="103" xfId="0" applyNumberFormat="1" applyFont="1" applyFill="1" applyBorder="1" applyAlignment="1">
      <alignment horizontal="center" vertical="center" wrapText="1" readingOrder="1"/>
    </xf>
    <xf numFmtId="0" fontId="8" fillId="0" borderId="99" xfId="0" applyFont="1" applyBorder="1" applyAlignment="1">
      <alignment horizontal="center" vertical="center" wrapText="1" readingOrder="1"/>
    </xf>
    <xf numFmtId="0" fontId="8" fillId="0" borderId="100" xfId="0" applyFont="1" applyBorder="1" applyAlignment="1">
      <alignment horizontal="center" vertical="center" wrapText="1" readingOrder="1"/>
    </xf>
    <xf numFmtId="0" fontId="3" fillId="4" borderId="99" xfId="0" applyFont="1" applyFill="1" applyBorder="1" applyAlignment="1">
      <alignment horizontal="center" vertical="center" wrapText="1" readingOrder="1"/>
    </xf>
    <xf numFmtId="0" fontId="9" fillId="7" borderId="25" xfId="0" applyFont="1" applyFill="1" applyBorder="1" applyAlignment="1">
      <alignment horizontal="center" vertical="center" wrapText="1" readingOrder="1"/>
    </xf>
    <xf numFmtId="0" fontId="9" fillId="7" borderId="27" xfId="0" applyFont="1" applyFill="1" applyBorder="1" applyAlignment="1">
      <alignment horizontal="center" vertical="center" wrapText="1" readingOrder="1"/>
    </xf>
    <xf numFmtId="0" fontId="0" fillId="0" borderId="46" xfId="0" applyBorder="1" applyAlignment="1">
      <alignment horizontal="center"/>
    </xf>
    <xf numFmtId="0" fontId="3" fillId="4" borderId="58" xfId="0" applyFont="1" applyFill="1" applyBorder="1" applyAlignment="1">
      <alignment horizontal="center" vertical="center" wrapText="1" readingOrder="1"/>
    </xf>
    <xf numFmtId="9" fontId="7" fillId="23" borderId="104" xfId="0" applyNumberFormat="1" applyFont="1" applyFill="1" applyBorder="1" applyAlignment="1">
      <alignment horizontal="center" vertical="center" wrapText="1" readingOrder="1"/>
    </xf>
    <xf numFmtId="0" fontId="0" fillId="0" borderId="60" xfId="0" applyBorder="1" applyAlignment="1">
      <alignment horizontal="center" vertical="center" wrapText="1"/>
    </xf>
    <xf numFmtId="0" fontId="1" fillId="7" borderId="96" xfId="0" applyFont="1" applyFill="1" applyBorder="1" applyAlignment="1">
      <alignment horizontal="center" vertical="center" wrapText="1" readingOrder="1"/>
    </xf>
    <xf numFmtId="0" fontId="1" fillId="7" borderId="97" xfId="0" applyFont="1" applyFill="1" applyBorder="1" applyAlignment="1">
      <alignment horizontal="center" vertical="center" wrapText="1" readingOrder="1"/>
    </xf>
    <xf numFmtId="0" fontId="1" fillId="7" borderId="98" xfId="0" applyFont="1" applyFill="1" applyBorder="1" applyAlignment="1">
      <alignment horizontal="center" vertical="center" wrapText="1" readingOrder="1"/>
    </xf>
    <xf numFmtId="0" fontId="16" fillId="7" borderId="96" xfId="0" applyFont="1" applyFill="1" applyBorder="1" applyAlignment="1">
      <alignment horizontal="center" vertical="center" wrapText="1" readingOrder="1"/>
    </xf>
    <xf numFmtId="0" fontId="16" fillId="7" borderId="97" xfId="0" applyFont="1" applyFill="1" applyBorder="1" applyAlignment="1">
      <alignment horizontal="center" vertical="center" wrapText="1" readingOrder="1"/>
    </xf>
    <xf numFmtId="0" fontId="16" fillId="7" borderId="98" xfId="0" applyFont="1" applyFill="1" applyBorder="1" applyAlignment="1">
      <alignment horizontal="center" vertical="center" wrapText="1" readingOrder="1"/>
    </xf>
    <xf numFmtId="0" fontId="9" fillId="7" borderId="28" xfId="0" applyFont="1" applyFill="1" applyBorder="1" applyAlignment="1">
      <alignment horizontal="center" vertical="center" wrapText="1" readingOrder="1"/>
    </xf>
    <xf numFmtId="0" fontId="9" fillId="7" borderId="29" xfId="0" applyFont="1" applyFill="1" applyBorder="1" applyAlignment="1">
      <alignment horizontal="center" vertical="center" wrapText="1" readingOrder="1"/>
    </xf>
    <xf numFmtId="0" fontId="16" fillId="7" borderId="25" xfId="0" applyFont="1" applyFill="1" applyBorder="1" applyAlignment="1">
      <alignment horizontal="center" vertical="center" wrapText="1" readingOrder="1"/>
    </xf>
    <xf numFmtId="0" fontId="16" fillId="7" borderId="26" xfId="0" applyFont="1" applyFill="1" applyBorder="1" applyAlignment="1">
      <alignment horizontal="center" vertical="center" wrapText="1" readingOrder="1"/>
    </xf>
    <xf numFmtId="0" fontId="16" fillId="7" borderId="27" xfId="0" applyFont="1" applyFill="1" applyBorder="1" applyAlignment="1">
      <alignment horizontal="center" vertical="center" wrapText="1" readingOrder="1"/>
    </xf>
    <xf numFmtId="0" fontId="0" fillId="0" borderId="118" xfId="0" applyBorder="1" applyAlignment="1">
      <alignment horizontal="center" vertical="center" wrapText="1"/>
    </xf>
    <xf numFmtId="0" fontId="0" fillId="0" borderId="119" xfId="0" applyBorder="1" applyAlignment="1">
      <alignment horizontal="center" vertical="center" wrapText="1"/>
    </xf>
    <xf numFmtId="0" fontId="0" fillId="0" borderId="120" xfId="0" applyBorder="1" applyAlignment="1">
      <alignment horizontal="center" vertical="center" wrapText="1"/>
    </xf>
    <xf numFmtId="0" fontId="1" fillId="7" borderId="25" xfId="0" applyFont="1" applyFill="1" applyBorder="1" applyAlignment="1">
      <alignment horizontal="center" vertical="center" wrapText="1" readingOrder="1"/>
    </xf>
    <xf numFmtId="0" fontId="1" fillId="7" borderId="26" xfId="0" applyFont="1" applyFill="1" applyBorder="1" applyAlignment="1">
      <alignment horizontal="center" vertical="center" wrapText="1" readingOrder="1"/>
    </xf>
    <xf numFmtId="0" fontId="1" fillId="7" borderId="27" xfId="0" applyFont="1" applyFill="1" applyBorder="1" applyAlignment="1">
      <alignment horizontal="center" vertical="center" wrapText="1" readingOrder="1"/>
    </xf>
    <xf numFmtId="0" fontId="3" fillId="4" borderId="113" xfId="0" applyFont="1" applyFill="1" applyBorder="1" applyAlignment="1">
      <alignment horizontal="center" vertical="center" wrapText="1" readingOrder="1"/>
    </xf>
    <xf numFmtId="0" fontId="3" fillId="4" borderId="95" xfId="0" applyFont="1" applyFill="1" applyBorder="1" applyAlignment="1">
      <alignment horizontal="center" vertical="center" wrapText="1" readingOrder="1"/>
    </xf>
    <xf numFmtId="0" fontId="0" fillId="0" borderId="97" xfId="0" applyBorder="1" applyAlignment="1">
      <alignment horizontal="center" vertical="center" wrapText="1"/>
    </xf>
    <xf numFmtId="0" fontId="33" fillId="0" borderId="42" xfId="0" applyFont="1" applyBorder="1" applyAlignment="1">
      <alignment wrapText="1" readingOrder="1"/>
    </xf>
    <xf numFmtId="0" fontId="33" fillId="0" borderId="48" xfId="0" applyFont="1" applyBorder="1" applyAlignment="1">
      <alignment wrapText="1" readingOrder="1"/>
    </xf>
    <xf numFmtId="0" fontId="33" fillId="0" borderId="128" xfId="0" applyFont="1" applyBorder="1" applyAlignment="1">
      <alignment wrapText="1" readingOrder="1"/>
    </xf>
    <xf numFmtId="0" fontId="25" fillId="26" borderId="55" xfId="0" applyFont="1" applyFill="1" applyBorder="1" applyAlignment="1">
      <alignment horizontal="center" wrapText="1"/>
    </xf>
    <xf numFmtId="0" fontId="25" fillId="26" borderId="24" xfId="0" applyFont="1" applyFill="1" applyBorder="1" applyAlignment="1">
      <alignment horizontal="center" wrapText="1"/>
    </xf>
    <xf numFmtId="0" fontId="30" fillId="22" borderId="0" xfId="0" applyFont="1" applyFill="1" applyAlignment="1">
      <alignment horizontal="center" wrapText="1"/>
    </xf>
    <xf numFmtId="0" fontId="26" fillId="26" borderId="55" xfId="0" applyFont="1" applyFill="1" applyBorder="1" applyAlignment="1">
      <alignment horizontal="center" wrapText="1"/>
    </xf>
    <xf numFmtId="0" fontId="26" fillId="26" borderId="24" xfId="0" applyFont="1" applyFill="1" applyBorder="1" applyAlignment="1">
      <alignment horizontal="center" wrapText="1"/>
    </xf>
    <xf numFmtId="0" fontId="25" fillId="26" borderId="54" xfId="0" applyFont="1" applyFill="1" applyBorder="1" applyAlignment="1">
      <alignment horizontal="center" wrapText="1"/>
    </xf>
    <xf numFmtId="0" fontId="25" fillId="26" borderId="0" xfId="0" applyFont="1" applyFill="1" applyAlignment="1">
      <alignment horizontal="center" wrapText="1"/>
    </xf>
    <xf numFmtId="0" fontId="23" fillId="25" borderId="0" xfId="0" applyFont="1" applyFill="1" applyAlignment="1">
      <alignment horizontal="center"/>
    </xf>
    <xf numFmtId="0" fontId="30" fillId="29" borderId="0" xfId="0" applyFont="1" applyFill="1" applyAlignment="1">
      <alignment horizontal="center"/>
    </xf>
    <xf numFmtId="0" fontId="30" fillId="24" borderId="0" xfId="0" applyFont="1" applyFill="1" applyAlignment="1">
      <alignment horizontal="center"/>
    </xf>
    <xf numFmtId="0" fontId="3" fillId="11" borderId="28" xfId="0" applyFont="1" applyFill="1" applyBorder="1" applyAlignment="1">
      <alignment horizontal="center" vertical="center" wrapText="1" readingOrder="1"/>
    </xf>
    <xf numFmtId="0" fontId="3" fillId="11" borderId="6" xfId="0" applyFont="1" applyFill="1" applyBorder="1" applyAlignment="1">
      <alignment horizontal="center" vertical="center" wrapText="1" readingOrder="1"/>
    </xf>
    <xf numFmtId="0" fontId="3" fillId="12" borderId="28" xfId="0" applyFont="1" applyFill="1" applyBorder="1" applyAlignment="1">
      <alignment horizontal="center" vertical="center" wrapText="1" readingOrder="1"/>
    </xf>
    <xf numFmtId="0" fontId="3" fillId="12" borderId="6" xfId="0" applyFont="1" applyFill="1" applyBorder="1" applyAlignment="1">
      <alignment horizontal="center" vertical="center" wrapText="1" readingOrder="1"/>
    </xf>
    <xf numFmtId="0" fontId="9" fillId="8" borderId="28" xfId="0" applyFont="1" applyFill="1" applyBorder="1" applyAlignment="1">
      <alignment horizontal="center" vertical="center" wrapText="1" readingOrder="1"/>
    </xf>
    <xf numFmtId="0" fontId="9" fillId="8" borderId="0" xfId="0" applyFont="1" applyFill="1" applyAlignment="1">
      <alignment horizontal="center" vertical="center" wrapText="1" readingOrder="1"/>
    </xf>
    <xf numFmtId="0" fontId="9" fillId="8" borderId="29" xfId="0" applyFont="1" applyFill="1" applyBorder="1" applyAlignment="1">
      <alignment horizontal="center" vertical="center" wrapText="1" readingOrder="1"/>
    </xf>
    <xf numFmtId="0" fontId="0" fillId="0" borderId="28" xfId="0" applyBorder="1" applyAlignment="1">
      <alignment horizontal="center"/>
    </xf>
    <xf numFmtId="0" fontId="0" fillId="0" borderId="6" xfId="0" applyBorder="1" applyAlignment="1">
      <alignment horizontal="center"/>
    </xf>
    <xf numFmtId="0" fontId="0" fillId="0" borderId="29" xfId="0" applyBorder="1" applyAlignment="1">
      <alignment horizontal="center"/>
    </xf>
    <xf numFmtId="0" fontId="1" fillId="8" borderId="25" xfId="0" applyFont="1" applyFill="1" applyBorder="1" applyAlignment="1">
      <alignment horizontal="center" vertical="center" wrapText="1" readingOrder="1"/>
    </xf>
    <xf numFmtId="0" fontId="1" fillId="8" borderId="26" xfId="0" applyFont="1" applyFill="1" applyBorder="1" applyAlignment="1">
      <alignment horizontal="center" vertical="center" wrapText="1" readingOrder="1"/>
    </xf>
    <xf numFmtId="0" fontId="1" fillId="8" borderId="27" xfId="0" applyFont="1" applyFill="1" applyBorder="1" applyAlignment="1">
      <alignment horizontal="center" vertical="center" wrapText="1" readingOrder="1"/>
    </xf>
    <xf numFmtId="0" fontId="5" fillId="0" borderId="28" xfId="0" applyFont="1" applyBorder="1" applyAlignment="1">
      <alignment horizontal="center" vertical="center" readingOrder="1"/>
    </xf>
    <xf numFmtId="0" fontId="4" fillId="0" borderId="0" xfId="0" applyFont="1" applyAlignment="1">
      <alignment horizontal="center" vertical="center" readingOrder="1"/>
    </xf>
    <xf numFmtId="0" fontId="4" fillId="0" borderId="29" xfId="0" applyFont="1" applyBorder="1" applyAlignment="1">
      <alignment horizontal="center" vertical="center" readingOrder="1"/>
    </xf>
    <xf numFmtId="0" fontId="6" fillId="10" borderId="30" xfId="0" applyFont="1" applyFill="1" applyBorder="1" applyAlignment="1">
      <alignment horizontal="center" vertical="center" wrapText="1" readingOrder="1"/>
    </xf>
    <xf numFmtId="0" fontId="6" fillId="10" borderId="5" xfId="0" applyFont="1" applyFill="1" applyBorder="1" applyAlignment="1">
      <alignment horizontal="center" vertical="center" wrapText="1" readingOrder="1"/>
    </xf>
    <xf numFmtId="0" fontId="6" fillId="10" borderId="7" xfId="0" applyFont="1" applyFill="1" applyBorder="1" applyAlignment="1">
      <alignment horizontal="center" vertical="center" wrapText="1" readingOrder="1"/>
    </xf>
    <xf numFmtId="9" fontId="7" fillId="9" borderId="8" xfId="0" applyNumberFormat="1" applyFont="1" applyFill="1" applyBorder="1" applyAlignment="1">
      <alignment horizontal="center" vertical="center" wrapText="1" readingOrder="1"/>
    </xf>
    <xf numFmtId="9" fontId="7" fillId="9" borderId="9" xfId="0" applyNumberFormat="1" applyFont="1" applyFill="1" applyBorder="1" applyAlignment="1">
      <alignment horizontal="center" vertical="center" wrapText="1" readingOrder="1"/>
    </xf>
    <xf numFmtId="9" fontId="7" fillId="9" borderId="37" xfId="0" applyNumberFormat="1" applyFont="1" applyFill="1" applyBorder="1" applyAlignment="1">
      <alignment horizontal="center" vertical="center" wrapText="1" readingOrder="1"/>
    </xf>
    <xf numFmtId="9" fontId="7" fillId="9" borderId="32" xfId="0" applyNumberFormat="1" applyFont="1" applyFill="1" applyBorder="1" applyAlignment="1">
      <alignment horizontal="center" vertical="center" wrapText="1" readingOrder="1"/>
    </xf>
    <xf numFmtId="9" fontId="7" fillId="9" borderId="33" xfId="0" applyNumberFormat="1" applyFont="1" applyFill="1" applyBorder="1" applyAlignment="1">
      <alignment horizontal="center" vertical="center" wrapText="1" readingOrder="1"/>
    </xf>
    <xf numFmtId="9" fontId="7" fillId="9" borderId="34" xfId="0" applyNumberFormat="1" applyFont="1" applyFill="1" applyBorder="1" applyAlignment="1">
      <alignment horizontal="center" vertical="center" wrapText="1" readingOrder="1"/>
    </xf>
    <xf numFmtId="9" fontId="7" fillId="9" borderId="35" xfId="0" applyNumberFormat="1" applyFont="1" applyFill="1" applyBorder="1" applyAlignment="1">
      <alignment horizontal="center" vertical="center" wrapText="1" readingOrder="1"/>
    </xf>
    <xf numFmtId="9" fontId="7" fillId="9" borderId="36" xfId="0" applyNumberFormat="1" applyFont="1" applyFill="1" applyBorder="1" applyAlignment="1">
      <alignment horizontal="center" vertical="center" wrapText="1" readingOrder="1"/>
    </xf>
    <xf numFmtId="0" fontId="8" fillId="0" borderId="42" xfId="0" applyFont="1" applyBorder="1" applyAlignment="1">
      <alignment horizontal="left" vertical="top" wrapText="1" readingOrder="1"/>
    </xf>
    <xf numFmtId="0" fontId="8" fillId="0" borderId="48" xfId="0" applyFont="1" applyBorder="1" applyAlignment="1">
      <alignment horizontal="left" vertical="top" wrapText="1" readingOrder="1"/>
    </xf>
    <xf numFmtId="0" fontId="8" fillId="0" borderId="49" xfId="0" applyFont="1" applyBorder="1" applyAlignment="1">
      <alignment horizontal="left" vertical="top" wrapText="1" readingOrder="1"/>
    </xf>
    <xf numFmtId="0" fontId="16" fillId="8" borderId="25" xfId="0" applyFont="1" applyFill="1" applyBorder="1" applyAlignment="1">
      <alignment horizontal="center" vertical="center" wrapText="1" readingOrder="1"/>
    </xf>
    <xf numFmtId="0" fontId="16" fillId="8" borderId="26" xfId="0" applyFont="1" applyFill="1" applyBorder="1" applyAlignment="1">
      <alignment horizontal="center" vertical="center" wrapText="1" readingOrder="1"/>
    </xf>
    <xf numFmtId="0" fontId="16" fillId="8" borderId="27" xfId="0" applyFont="1" applyFill="1" applyBorder="1" applyAlignment="1">
      <alignment horizontal="center" vertical="center" wrapText="1" readingOrder="1"/>
    </xf>
    <xf numFmtId="0" fontId="3" fillId="5" borderId="48" xfId="0" applyFont="1" applyFill="1" applyBorder="1" applyAlignment="1">
      <alignment horizontal="center" vertical="center" wrapText="1" readingOrder="1"/>
    </xf>
    <xf numFmtId="0" fontId="11" fillId="21" borderId="11" xfId="0" applyFont="1" applyFill="1" applyBorder="1" applyAlignment="1">
      <alignment horizontal="center" vertical="center" wrapText="1" readingOrder="1"/>
    </xf>
    <xf numFmtId="0" fontId="11" fillId="21" borderId="12" xfId="0" applyFont="1" applyFill="1" applyBorder="1" applyAlignment="1">
      <alignment horizontal="center" vertical="center" wrapText="1" readingOrder="1"/>
    </xf>
    <xf numFmtId="0" fontId="11" fillId="21" borderId="13" xfId="0" applyFont="1" applyFill="1" applyBorder="1" applyAlignment="1">
      <alignment horizontal="center" vertical="center" wrapText="1" readingOrder="1"/>
    </xf>
    <xf numFmtId="0" fontId="0" fillId="0" borderId="28" xfId="0" applyBorder="1" applyAlignment="1">
      <alignment horizontal="left" vertical="top"/>
    </xf>
    <xf numFmtId="0" fontId="0" fillId="0" borderId="0" xfId="0" applyAlignment="1">
      <alignment horizontal="left" vertical="top"/>
    </xf>
    <xf numFmtId="0" fontId="9" fillId="16" borderId="28" xfId="0" applyFont="1" applyFill="1" applyBorder="1" applyAlignment="1">
      <alignment horizontal="center" vertical="center" wrapText="1" readingOrder="1"/>
    </xf>
    <xf numFmtId="0" fontId="9" fillId="16" borderId="0" xfId="0" applyFont="1" applyFill="1" applyAlignment="1">
      <alignment horizontal="center" vertical="center" wrapText="1" readingOrder="1"/>
    </xf>
    <xf numFmtId="0" fontId="9" fillId="16" borderId="29" xfId="0" applyFont="1" applyFill="1" applyBorder="1" applyAlignment="1">
      <alignment horizontal="center" vertical="center" wrapText="1" readingOrder="1"/>
    </xf>
    <xf numFmtId="0" fontId="0" fillId="0" borderId="42"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15" fillId="15" borderId="0" xfId="0" applyFont="1" applyFill="1" applyAlignment="1">
      <alignment horizontal="center" vertical="center"/>
    </xf>
    <xf numFmtId="0" fontId="15" fillId="15" borderId="29" xfId="0" applyFont="1" applyFill="1" applyBorder="1" applyAlignment="1">
      <alignment horizontal="center" vertical="center"/>
    </xf>
    <xf numFmtId="0" fontId="15" fillId="20" borderId="0" xfId="0" applyFont="1" applyFill="1" applyAlignment="1">
      <alignment horizontal="center" vertical="center"/>
    </xf>
    <xf numFmtId="0" fontId="15" fillId="20" borderId="29" xfId="0" applyFont="1" applyFill="1" applyBorder="1" applyAlignment="1">
      <alignment horizontal="center" vertical="center"/>
    </xf>
    <xf numFmtId="0" fontId="15" fillId="8" borderId="0" xfId="0" applyFont="1" applyFill="1" applyAlignment="1">
      <alignment horizontal="center" vertical="center"/>
    </xf>
    <xf numFmtId="0" fontId="15" fillId="8" borderId="29" xfId="0" applyFont="1" applyFill="1" applyBorder="1" applyAlignment="1">
      <alignment horizontal="center" vertical="center"/>
    </xf>
    <xf numFmtId="0" fontId="1" fillId="16" borderId="25" xfId="0" applyFont="1" applyFill="1" applyBorder="1" applyAlignment="1">
      <alignment horizontal="center" vertical="center" wrapText="1" readingOrder="1"/>
    </xf>
    <xf numFmtId="0" fontId="1" fillId="16" borderId="26" xfId="0" applyFont="1" applyFill="1" applyBorder="1" applyAlignment="1">
      <alignment horizontal="center" vertical="center" wrapText="1" readingOrder="1"/>
    </xf>
    <xf numFmtId="0" fontId="1" fillId="16" borderId="27" xfId="0" applyFont="1" applyFill="1" applyBorder="1" applyAlignment="1">
      <alignment horizontal="center" vertical="center" wrapText="1" readingOrder="1"/>
    </xf>
    <xf numFmtId="0" fontId="12" fillId="0" borderId="28" xfId="0" applyFont="1" applyBorder="1" applyAlignment="1">
      <alignment horizontal="center"/>
    </xf>
    <xf numFmtId="0" fontId="12" fillId="0" borderId="6" xfId="0" applyFont="1" applyBorder="1" applyAlignment="1">
      <alignment horizontal="center"/>
    </xf>
    <xf numFmtId="0" fontId="3" fillId="17" borderId="28" xfId="0" applyFont="1" applyFill="1" applyBorder="1" applyAlignment="1">
      <alignment horizontal="center" vertical="center" wrapText="1" readingOrder="1"/>
    </xf>
    <xf numFmtId="0" fontId="3" fillId="17" borderId="6" xfId="0" applyFont="1" applyFill="1" applyBorder="1" applyAlignment="1">
      <alignment horizontal="center" vertical="center" wrapText="1" readingOrder="1"/>
    </xf>
    <xf numFmtId="0" fontId="3" fillId="18" borderId="28" xfId="0" applyFont="1" applyFill="1" applyBorder="1" applyAlignment="1">
      <alignment horizontal="center" vertical="center" wrapText="1" readingOrder="1"/>
    </xf>
    <xf numFmtId="0" fontId="3" fillId="18" borderId="6" xfId="0" applyFont="1" applyFill="1" applyBorder="1" applyAlignment="1">
      <alignment horizontal="center" vertical="center" wrapText="1" readingOrder="1"/>
    </xf>
    <xf numFmtId="0" fontId="5" fillId="0" borderId="46" xfId="0" applyFont="1" applyBorder="1" applyAlignment="1">
      <alignment horizontal="left" vertical="center" wrapText="1" readingOrder="1"/>
    </xf>
    <xf numFmtId="0" fontId="5" fillId="0" borderId="24" xfId="0" applyFont="1" applyBorder="1" applyAlignment="1">
      <alignment horizontal="left" vertical="center" wrapText="1" readingOrder="1"/>
    </xf>
    <xf numFmtId="0" fontId="4" fillId="15" borderId="24" xfId="0" applyFont="1" applyFill="1" applyBorder="1" applyAlignment="1">
      <alignment horizontal="center" vertical="center" wrapText="1" readingOrder="1"/>
    </xf>
    <xf numFmtId="0" fontId="4" fillId="15" borderId="24" xfId="0" applyFont="1" applyFill="1" applyBorder="1" applyAlignment="1">
      <alignment horizontal="center" vertical="center" readingOrder="1"/>
    </xf>
    <xf numFmtId="0" fontId="4" fillId="15" borderId="47" xfId="0" applyFont="1" applyFill="1" applyBorder="1" applyAlignment="1">
      <alignment horizontal="center" vertical="center" readingOrder="1"/>
    </xf>
    <xf numFmtId="0" fontId="14" fillId="17" borderId="30" xfId="0" applyFont="1" applyFill="1" applyBorder="1" applyAlignment="1">
      <alignment horizontal="left" vertical="center" wrapText="1" readingOrder="1"/>
    </xf>
    <xf numFmtId="0" fontId="6" fillId="17" borderId="5" xfId="0" applyFont="1" applyFill="1" applyBorder="1" applyAlignment="1">
      <alignment horizontal="left" vertical="center" wrapText="1" readingOrder="1"/>
    </xf>
    <xf numFmtId="0" fontId="6" fillId="17" borderId="31" xfId="0" applyFont="1" applyFill="1" applyBorder="1" applyAlignment="1">
      <alignment horizontal="left" vertical="center" wrapText="1" readingOrder="1"/>
    </xf>
    <xf numFmtId="0" fontId="0" fillId="0" borderId="38" xfId="0" applyBorder="1" applyAlignment="1">
      <alignment horizontal="center" vertical="center"/>
    </xf>
    <xf numFmtId="0" fontId="0" fillId="0" borderId="3" xfId="0" applyBorder="1" applyAlignment="1">
      <alignment horizontal="center" vertical="center"/>
    </xf>
    <xf numFmtId="0" fontId="0" fillId="0" borderId="39" xfId="0"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BEA36-5AF2-4875-946E-A3A769E42E74}">
  <sheetPr>
    <pageSetUpPr fitToPage="1"/>
  </sheetPr>
  <dimension ref="A1:O15"/>
  <sheetViews>
    <sheetView zoomScale="110" zoomScaleNormal="110" workbookViewId="0">
      <selection activeCell="R6" sqref="R6"/>
    </sheetView>
  </sheetViews>
  <sheetFormatPr baseColWidth="10" defaultColWidth="8.6640625" defaultRowHeight="15" x14ac:dyDescent="0.2"/>
  <cols>
    <col min="2" max="14" width="12.1640625" customWidth="1"/>
    <col min="15" max="15" width="19.83203125" customWidth="1"/>
  </cols>
  <sheetData>
    <row r="1" spans="1:15" ht="37" x14ac:dyDescent="0.2">
      <c r="A1" s="105" t="s">
        <v>0</v>
      </c>
      <c r="B1" s="106"/>
      <c r="C1" s="106"/>
      <c r="D1" s="106"/>
      <c r="E1" s="106"/>
      <c r="F1" s="106"/>
      <c r="G1" s="106"/>
      <c r="H1" s="106"/>
      <c r="I1" s="106"/>
      <c r="J1" s="106"/>
      <c r="K1" s="106"/>
      <c r="L1" s="106"/>
      <c r="M1" s="106"/>
      <c r="N1" s="106"/>
      <c r="O1" s="107"/>
    </row>
    <row r="2" spans="1:15" ht="41.25" customHeight="1" x14ac:dyDescent="0.2">
      <c r="A2" s="108" t="s">
        <v>1</v>
      </c>
      <c r="B2" s="109"/>
      <c r="C2" s="109"/>
      <c r="D2" s="109"/>
      <c r="E2" s="109"/>
      <c r="F2" s="109"/>
      <c r="G2" s="109"/>
      <c r="H2" s="109"/>
      <c r="I2" s="109"/>
      <c r="J2" s="109"/>
      <c r="K2" s="109"/>
      <c r="L2" s="109"/>
      <c r="M2" s="109"/>
      <c r="N2" s="109"/>
      <c r="O2" s="110"/>
    </row>
    <row r="3" spans="1:15" ht="33" customHeight="1" x14ac:dyDescent="0.2">
      <c r="A3" s="113" t="s">
        <v>2</v>
      </c>
      <c r="B3" s="114"/>
      <c r="C3" s="114"/>
      <c r="D3" s="114"/>
      <c r="E3" s="114"/>
      <c r="F3" s="114"/>
      <c r="G3" s="114"/>
      <c r="H3" s="114"/>
      <c r="I3" s="114"/>
      <c r="J3" s="114"/>
      <c r="K3" s="114"/>
      <c r="L3" s="114"/>
      <c r="M3" s="114"/>
      <c r="N3" s="114"/>
      <c r="O3" s="115"/>
    </row>
    <row r="4" spans="1:15" ht="26" x14ac:dyDescent="0.2">
      <c r="A4" s="116">
        <v>2025</v>
      </c>
      <c r="B4" s="111"/>
      <c r="C4" s="112"/>
      <c r="D4" s="111">
        <v>2026</v>
      </c>
      <c r="E4" s="111"/>
      <c r="F4" s="112"/>
      <c r="G4" s="120">
        <v>2027</v>
      </c>
      <c r="H4" s="111"/>
      <c r="I4" s="112"/>
      <c r="J4" s="111">
        <v>2028</v>
      </c>
      <c r="K4" s="111"/>
      <c r="L4" s="112"/>
      <c r="M4" s="120">
        <v>2029</v>
      </c>
      <c r="N4" s="111"/>
      <c r="O4" s="132"/>
    </row>
    <row r="5" spans="1:15" ht="36.75" customHeight="1" x14ac:dyDescent="0.2">
      <c r="A5" s="117">
        <v>0.51</v>
      </c>
      <c r="B5" s="118"/>
      <c r="C5" s="119"/>
      <c r="D5" s="121">
        <v>0.55000000000000004</v>
      </c>
      <c r="E5" s="118"/>
      <c r="F5" s="119"/>
      <c r="G5" s="121">
        <v>0.6</v>
      </c>
      <c r="H5" s="118"/>
      <c r="I5" s="119"/>
      <c r="J5" s="121">
        <v>0.65</v>
      </c>
      <c r="K5" s="118"/>
      <c r="L5" s="119"/>
      <c r="M5" s="121">
        <v>0.7</v>
      </c>
      <c r="N5" s="118"/>
      <c r="O5" s="133"/>
    </row>
    <row r="6" spans="1:15" ht="39.75" customHeight="1" x14ac:dyDescent="0.2">
      <c r="A6" s="113" t="s">
        <v>3</v>
      </c>
      <c r="B6" s="114"/>
      <c r="C6" s="114"/>
      <c r="D6" s="114"/>
      <c r="E6" s="114"/>
      <c r="F6" s="114"/>
      <c r="G6" s="114"/>
      <c r="H6" s="114"/>
      <c r="I6" s="114"/>
      <c r="J6" s="114"/>
      <c r="K6" s="114"/>
      <c r="L6" s="114"/>
      <c r="M6" s="114"/>
      <c r="N6" s="114"/>
      <c r="O6" s="115"/>
    </row>
    <row r="7" spans="1:15" ht="60" x14ac:dyDescent="0.2">
      <c r="A7" s="122"/>
      <c r="B7" s="123"/>
      <c r="C7" s="97" t="s">
        <v>4</v>
      </c>
      <c r="D7" s="97" t="s">
        <v>5</v>
      </c>
      <c r="E7" s="97" t="s">
        <v>6</v>
      </c>
      <c r="F7" s="97" t="s">
        <v>7</v>
      </c>
      <c r="G7" s="97" t="s">
        <v>8</v>
      </c>
      <c r="H7" s="97" t="s">
        <v>9</v>
      </c>
      <c r="I7" s="97" t="s">
        <v>10</v>
      </c>
      <c r="J7" s="97" t="s">
        <v>11</v>
      </c>
      <c r="K7" s="97" t="s">
        <v>12</v>
      </c>
      <c r="L7" s="97" t="s">
        <v>13</v>
      </c>
      <c r="M7" s="97" t="s">
        <v>14</v>
      </c>
      <c r="N7" s="97" t="s">
        <v>15</v>
      </c>
      <c r="O7" s="98" t="s">
        <v>16</v>
      </c>
    </row>
    <row r="8" spans="1:15" ht="26" thickBot="1" x14ac:dyDescent="0.25">
      <c r="A8" s="124">
        <v>2025</v>
      </c>
      <c r="B8" s="125"/>
      <c r="C8" s="83">
        <v>0.53</v>
      </c>
      <c r="D8" s="83">
        <v>0.42</v>
      </c>
      <c r="E8" s="83" t="s">
        <v>17</v>
      </c>
      <c r="F8" s="83" t="s">
        <v>17</v>
      </c>
      <c r="G8" s="83" t="s">
        <v>17</v>
      </c>
      <c r="H8" s="83" t="s">
        <v>17</v>
      </c>
      <c r="I8" s="83" t="s">
        <v>17</v>
      </c>
      <c r="J8" s="83">
        <v>0.12</v>
      </c>
      <c r="K8" s="83">
        <v>0.46</v>
      </c>
      <c r="L8" s="83" t="s">
        <v>17</v>
      </c>
      <c r="M8" s="83">
        <v>0.42</v>
      </c>
      <c r="N8" s="83">
        <v>0.53</v>
      </c>
      <c r="O8" s="83">
        <v>0.42</v>
      </c>
    </row>
    <row r="9" spans="1:15" ht="26" thickBot="1" x14ac:dyDescent="0.25">
      <c r="A9" s="126">
        <v>2026</v>
      </c>
      <c r="B9" s="127"/>
      <c r="C9" s="39">
        <v>0.56000000000000005</v>
      </c>
      <c r="D9" s="39">
        <v>0.51</v>
      </c>
      <c r="E9" s="39" t="s">
        <v>17</v>
      </c>
      <c r="F9" s="39" t="s">
        <v>17</v>
      </c>
      <c r="G9" s="39" t="s">
        <v>17</v>
      </c>
      <c r="H9" s="39" t="s">
        <v>17</v>
      </c>
      <c r="I9" s="39" t="s">
        <v>17</v>
      </c>
      <c r="J9" s="39">
        <v>0.25</v>
      </c>
      <c r="K9" s="39">
        <v>0.53</v>
      </c>
      <c r="L9" s="39" t="s">
        <v>17</v>
      </c>
      <c r="M9" s="39">
        <v>0.51</v>
      </c>
      <c r="N9" s="39">
        <v>0.56000000000000005</v>
      </c>
      <c r="O9" s="39">
        <v>0.51</v>
      </c>
    </row>
    <row r="10" spans="1:15" ht="26" thickBot="1" x14ac:dyDescent="0.25">
      <c r="A10" s="124">
        <v>2027</v>
      </c>
      <c r="B10" s="125"/>
      <c r="C10" s="38">
        <v>0.6</v>
      </c>
      <c r="D10" s="38">
        <v>0.6</v>
      </c>
      <c r="E10" s="40" t="s">
        <v>17</v>
      </c>
      <c r="F10" s="40" t="s">
        <v>17</v>
      </c>
      <c r="G10" s="40" t="s">
        <v>17</v>
      </c>
      <c r="H10" s="40" t="s">
        <v>17</v>
      </c>
      <c r="I10" s="40" t="s">
        <v>17</v>
      </c>
      <c r="J10" s="40">
        <v>0.35</v>
      </c>
      <c r="K10" s="38">
        <v>0.6</v>
      </c>
      <c r="L10" s="40" t="s">
        <v>17</v>
      </c>
      <c r="M10" s="38">
        <v>0.6</v>
      </c>
      <c r="N10" s="38">
        <v>0.6</v>
      </c>
      <c r="O10" s="38">
        <v>0.6</v>
      </c>
    </row>
    <row r="11" spans="1:15" ht="26" thickBot="1" x14ac:dyDescent="0.25">
      <c r="A11" s="128">
        <v>2028</v>
      </c>
      <c r="B11" s="129"/>
      <c r="C11" s="79">
        <v>0.65</v>
      </c>
      <c r="D11" s="39">
        <v>0.65</v>
      </c>
      <c r="E11" s="39" t="s">
        <v>17</v>
      </c>
      <c r="F11" s="39" t="s">
        <v>17</v>
      </c>
      <c r="G11" s="39" t="s">
        <v>17</v>
      </c>
      <c r="H11" s="39" t="s">
        <v>17</v>
      </c>
      <c r="I11" s="39" t="s">
        <v>17</v>
      </c>
      <c r="J11" s="39">
        <v>0.45</v>
      </c>
      <c r="K11" s="39">
        <v>0.65</v>
      </c>
      <c r="L11" s="39" t="s">
        <v>17</v>
      </c>
      <c r="M11" s="39">
        <v>0.65</v>
      </c>
      <c r="N11" s="79">
        <v>0.65</v>
      </c>
      <c r="O11" s="39">
        <v>0.65</v>
      </c>
    </row>
    <row r="12" spans="1:15" ht="25" x14ac:dyDescent="0.2">
      <c r="A12" s="130">
        <v>2029</v>
      </c>
      <c r="B12" s="131"/>
      <c r="C12" s="76">
        <v>0.7</v>
      </c>
      <c r="D12" s="76">
        <v>0.7</v>
      </c>
      <c r="E12" s="76" t="s">
        <v>17</v>
      </c>
      <c r="F12" s="76" t="s">
        <v>17</v>
      </c>
      <c r="G12" s="80" t="s">
        <v>17</v>
      </c>
      <c r="H12" s="76" t="s">
        <v>17</v>
      </c>
      <c r="I12" s="76" t="s">
        <v>17</v>
      </c>
      <c r="J12" s="76">
        <v>0.6</v>
      </c>
      <c r="K12" s="76">
        <v>0.7</v>
      </c>
      <c r="L12" s="76" t="s">
        <v>17</v>
      </c>
      <c r="M12" s="76">
        <v>0.7</v>
      </c>
      <c r="N12" s="76">
        <v>0.7</v>
      </c>
      <c r="O12" s="76">
        <v>0.7</v>
      </c>
    </row>
    <row r="13" spans="1:15" x14ac:dyDescent="0.2">
      <c r="A13" s="99" t="s">
        <v>18</v>
      </c>
      <c r="B13" s="100"/>
      <c r="C13" s="100"/>
      <c r="D13" s="100"/>
      <c r="E13" s="100"/>
      <c r="F13" s="100"/>
      <c r="G13" s="100"/>
      <c r="H13" s="100"/>
      <c r="I13" s="100"/>
      <c r="J13" s="100"/>
      <c r="K13" s="100"/>
      <c r="L13" s="100"/>
      <c r="M13" s="100"/>
      <c r="N13" s="100"/>
      <c r="O13" s="101"/>
    </row>
    <row r="14" spans="1:15" x14ac:dyDescent="0.2">
      <c r="A14" s="99"/>
      <c r="B14" s="100"/>
      <c r="C14" s="100"/>
      <c r="D14" s="100"/>
      <c r="E14" s="100"/>
      <c r="F14" s="100"/>
      <c r="G14" s="100"/>
      <c r="H14" s="100"/>
      <c r="I14" s="100"/>
      <c r="J14" s="100"/>
      <c r="K14" s="100"/>
      <c r="L14" s="100"/>
      <c r="M14" s="100"/>
      <c r="N14" s="100"/>
      <c r="O14" s="101"/>
    </row>
    <row r="15" spans="1:15" x14ac:dyDescent="0.2">
      <c r="A15" s="102"/>
      <c r="B15" s="103"/>
      <c r="C15" s="103"/>
      <c r="D15" s="103"/>
      <c r="E15" s="103"/>
      <c r="F15" s="103"/>
      <c r="G15" s="103"/>
      <c r="H15" s="103"/>
      <c r="I15" s="103"/>
      <c r="J15" s="103"/>
      <c r="K15" s="103"/>
      <c r="L15" s="103"/>
      <c r="M15" s="103"/>
      <c r="N15" s="103"/>
      <c r="O15" s="104"/>
    </row>
  </sheetData>
  <sheetProtection sheet="1" objects="1" scenarios="1" selectLockedCells="1" selectUnlockedCells="1"/>
  <mergeCells count="21">
    <mergeCell ref="A11:B11"/>
    <mergeCell ref="A12:B12"/>
    <mergeCell ref="M4:O4"/>
    <mergeCell ref="M5:O5"/>
    <mergeCell ref="A6:O6"/>
    <mergeCell ref="A13:O15"/>
    <mergeCell ref="A1:O1"/>
    <mergeCell ref="A2:O2"/>
    <mergeCell ref="J4:L4"/>
    <mergeCell ref="A3:O3"/>
    <mergeCell ref="A4:C4"/>
    <mergeCell ref="A5:C5"/>
    <mergeCell ref="D4:F4"/>
    <mergeCell ref="G4:I4"/>
    <mergeCell ref="D5:F5"/>
    <mergeCell ref="G5:I5"/>
    <mergeCell ref="J5:L5"/>
    <mergeCell ref="A7:B7"/>
    <mergeCell ref="A8:B8"/>
    <mergeCell ref="A9:B9"/>
    <mergeCell ref="A10:B10"/>
  </mergeCells>
  <pageMargins left="0.7" right="0.7" top="0.75" bottom="0.75" header="0.3" footer="0.3"/>
  <pageSetup scale="61"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33DC-6FEC-4394-93E6-C62A3B2D788B}">
  <sheetPr>
    <pageSetUpPr fitToPage="1"/>
  </sheetPr>
  <dimension ref="A1:P59"/>
  <sheetViews>
    <sheetView zoomScaleNormal="60" workbookViewId="0">
      <selection activeCell="U10" sqref="U10"/>
    </sheetView>
  </sheetViews>
  <sheetFormatPr baseColWidth="10" defaultColWidth="8.6640625" defaultRowHeight="15" x14ac:dyDescent="0.2"/>
  <cols>
    <col min="2" max="15" width="12.1640625" customWidth="1"/>
    <col min="16" max="16" width="9.1640625" style="163"/>
  </cols>
  <sheetData>
    <row r="1" spans="1:16" ht="37" x14ac:dyDescent="0.2">
      <c r="A1" s="105" t="s">
        <v>19</v>
      </c>
      <c r="B1" s="106"/>
      <c r="C1" s="106"/>
      <c r="D1" s="106"/>
      <c r="E1" s="106"/>
      <c r="F1" s="106"/>
      <c r="G1" s="106"/>
      <c r="H1" s="106"/>
      <c r="I1" s="106"/>
      <c r="J1" s="106"/>
      <c r="K1" s="106"/>
      <c r="L1" s="106"/>
      <c r="M1" s="106"/>
      <c r="N1" s="106"/>
      <c r="O1" s="107"/>
      <c r="P1" s="163" t="s">
        <v>20</v>
      </c>
    </row>
    <row r="2" spans="1:16" ht="57" customHeight="1" x14ac:dyDescent="0.2">
      <c r="A2" s="164" t="s">
        <v>21</v>
      </c>
      <c r="B2" s="147"/>
      <c r="C2" s="147"/>
      <c r="D2" s="147"/>
      <c r="E2" s="147"/>
      <c r="F2" s="147"/>
      <c r="G2" s="147"/>
      <c r="H2" s="147"/>
      <c r="I2" s="147"/>
      <c r="J2" s="147"/>
      <c r="K2" s="147"/>
      <c r="L2" s="147"/>
      <c r="M2" s="147"/>
      <c r="N2" s="147"/>
      <c r="O2" s="165"/>
    </row>
    <row r="3" spans="1:16" ht="34" x14ac:dyDescent="0.2">
      <c r="A3" s="166" t="s">
        <v>2</v>
      </c>
      <c r="B3" s="167"/>
      <c r="C3" s="167"/>
      <c r="D3" s="167"/>
      <c r="E3" s="167"/>
      <c r="F3" s="167"/>
      <c r="G3" s="167"/>
      <c r="H3" s="167"/>
      <c r="I3" s="167"/>
      <c r="J3" s="167"/>
      <c r="K3" s="167"/>
      <c r="L3" s="167"/>
      <c r="M3" s="167"/>
      <c r="N3" s="167"/>
      <c r="O3" s="168"/>
    </row>
    <row r="4" spans="1:16" ht="27" thickBot="1" x14ac:dyDescent="0.25">
      <c r="A4" s="149">
        <v>2025</v>
      </c>
      <c r="B4" s="150"/>
      <c r="C4" s="151"/>
      <c r="D4" s="152">
        <v>2026</v>
      </c>
      <c r="E4" s="150"/>
      <c r="F4" s="151"/>
      <c r="G4" s="152">
        <v>2027</v>
      </c>
      <c r="H4" s="150"/>
      <c r="I4" s="151"/>
      <c r="J4" s="152">
        <v>2028</v>
      </c>
      <c r="K4" s="150"/>
      <c r="L4" s="151"/>
      <c r="M4" s="152">
        <v>2029</v>
      </c>
      <c r="N4" s="150"/>
      <c r="O4" s="160"/>
    </row>
    <row r="5" spans="1:16" ht="27" thickBot="1" x14ac:dyDescent="0.25">
      <c r="A5" s="169">
        <v>0.88</v>
      </c>
      <c r="B5" s="170"/>
      <c r="C5" s="171"/>
      <c r="D5" s="172">
        <v>0.9</v>
      </c>
      <c r="E5" s="170"/>
      <c r="F5" s="171"/>
      <c r="G5" s="172">
        <v>0.92</v>
      </c>
      <c r="H5" s="170"/>
      <c r="I5" s="171"/>
      <c r="J5" s="172">
        <v>0.94</v>
      </c>
      <c r="K5" s="170"/>
      <c r="L5" s="171"/>
      <c r="M5" s="172">
        <v>0.95</v>
      </c>
      <c r="N5" s="170"/>
      <c r="O5" s="173"/>
    </row>
    <row r="6" spans="1:16" ht="34" x14ac:dyDescent="0.2">
      <c r="A6" s="174" t="s">
        <v>3</v>
      </c>
      <c r="B6" s="175"/>
      <c r="C6" s="175"/>
      <c r="D6" s="175"/>
      <c r="E6" s="175"/>
      <c r="F6" s="175"/>
      <c r="G6" s="175"/>
      <c r="H6" s="175"/>
      <c r="I6" s="175"/>
      <c r="J6" s="175"/>
      <c r="K6" s="175"/>
      <c r="L6" s="175"/>
      <c r="M6" s="175"/>
      <c r="N6" s="175"/>
      <c r="O6" s="176"/>
    </row>
    <row r="7" spans="1:16" ht="60" x14ac:dyDescent="0.2">
      <c r="A7" s="153"/>
      <c r="B7" s="141"/>
      <c r="C7" s="81" t="s">
        <v>4</v>
      </c>
      <c r="D7" s="81" t="s">
        <v>5</v>
      </c>
      <c r="E7" s="81" t="s">
        <v>6</v>
      </c>
      <c r="F7" s="81" t="s">
        <v>7</v>
      </c>
      <c r="G7" s="81" t="s">
        <v>8</v>
      </c>
      <c r="H7" s="81" t="s">
        <v>9</v>
      </c>
      <c r="I7" s="81" t="s">
        <v>10</v>
      </c>
      <c r="J7" s="81" t="s">
        <v>11</v>
      </c>
      <c r="K7" s="81" t="s">
        <v>12</v>
      </c>
      <c r="L7" s="81" t="s">
        <v>13</v>
      </c>
      <c r="M7" s="81" t="s">
        <v>14</v>
      </c>
      <c r="N7" s="81" t="s">
        <v>15</v>
      </c>
      <c r="O7" s="82" t="s">
        <v>16</v>
      </c>
    </row>
    <row r="8" spans="1:16" ht="25" x14ac:dyDescent="0.2">
      <c r="A8" s="124">
        <v>2025</v>
      </c>
      <c r="B8" s="125"/>
      <c r="C8" s="83">
        <v>0.89</v>
      </c>
      <c r="D8" s="83">
        <v>0.86</v>
      </c>
      <c r="E8" s="83" t="s">
        <v>17</v>
      </c>
      <c r="F8" s="83" t="s">
        <v>17</v>
      </c>
      <c r="G8" s="83" t="s">
        <v>17</v>
      </c>
      <c r="H8" s="83" t="s">
        <v>17</v>
      </c>
      <c r="I8" s="83" t="s">
        <v>17</v>
      </c>
      <c r="J8" s="83" t="s">
        <v>17</v>
      </c>
      <c r="K8" s="83">
        <v>0.88</v>
      </c>
      <c r="L8" s="83" t="s">
        <v>17</v>
      </c>
      <c r="M8" s="83">
        <v>0.88</v>
      </c>
      <c r="N8" s="83">
        <v>0.88</v>
      </c>
      <c r="O8" s="84">
        <v>0.84</v>
      </c>
    </row>
    <row r="9" spans="1:16" ht="25" x14ac:dyDescent="0.2">
      <c r="A9" s="128">
        <v>2026</v>
      </c>
      <c r="B9" s="129"/>
      <c r="C9" s="39">
        <v>0.9</v>
      </c>
      <c r="D9" s="39">
        <v>0.88</v>
      </c>
      <c r="E9" s="39" t="s">
        <v>17</v>
      </c>
      <c r="F9" s="39" t="s">
        <v>17</v>
      </c>
      <c r="G9" s="39" t="s">
        <v>17</v>
      </c>
      <c r="H9" s="39" t="s">
        <v>17</v>
      </c>
      <c r="I9" s="39" t="s">
        <v>17</v>
      </c>
      <c r="J9" s="39" t="s">
        <v>17</v>
      </c>
      <c r="K9" s="39">
        <v>0.9</v>
      </c>
      <c r="L9" s="39" t="s">
        <v>17</v>
      </c>
      <c r="M9" s="39">
        <v>0.9</v>
      </c>
      <c r="N9" s="39">
        <v>0.9</v>
      </c>
      <c r="O9" s="75">
        <v>0.87</v>
      </c>
    </row>
    <row r="10" spans="1:16" ht="25" x14ac:dyDescent="0.2">
      <c r="A10" s="124">
        <v>2027</v>
      </c>
      <c r="B10" s="125"/>
      <c r="C10" s="40">
        <v>0.91</v>
      </c>
      <c r="D10" s="40">
        <v>0.9</v>
      </c>
      <c r="E10" s="40" t="s">
        <v>17</v>
      </c>
      <c r="F10" s="40" t="s">
        <v>17</v>
      </c>
      <c r="G10" s="40" t="s">
        <v>17</v>
      </c>
      <c r="H10" s="40" t="s">
        <v>17</v>
      </c>
      <c r="I10" s="40" t="s">
        <v>17</v>
      </c>
      <c r="J10" s="40" t="s">
        <v>17</v>
      </c>
      <c r="K10" s="40">
        <v>0.91</v>
      </c>
      <c r="L10" s="40" t="s">
        <v>17</v>
      </c>
      <c r="M10" s="40">
        <v>0.91</v>
      </c>
      <c r="N10" s="40">
        <v>0.91</v>
      </c>
      <c r="O10" s="74">
        <v>0.9</v>
      </c>
    </row>
    <row r="11" spans="1:16" ht="25" x14ac:dyDescent="0.2">
      <c r="A11" s="128">
        <v>2028</v>
      </c>
      <c r="B11" s="129"/>
      <c r="C11" s="39">
        <v>0.93</v>
      </c>
      <c r="D11" s="39">
        <v>0.92</v>
      </c>
      <c r="E11" s="39" t="s">
        <v>17</v>
      </c>
      <c r="F11" s="39" t="s">
        <v>17</v>
      </c>
      <c r="G11" s="39" t="s">
        <v>17</v>
      </c>
      <c r="H11" s="39" t="s">
        <v>17</v>
      </c>
      <c r="I11" s="39" t="s">
        <v>17</v>
      </c>
      <c r="J11" s="39" t="s">
        <v>17</v>
      </c>
      <c r="K11" s="39">
        <v>0.93</v>
      </c>
      <c r="L11" s="39" t="s">
        <v>17</v>
      </c>
      <c r="M11" s="39">
        <v>0.93</v>
      </c>
      <c r="N11" s="39">
        <v>0.93</v>
      </c>
      <c r="O11" s="75">
        <v>0.93</v>
      </c>
    </row>
    <row r="12" spans="1:16" ht="25" x14ac:dyDescent="0.2">
      <c r="A12" s="130">
        <v>2029</v>
      </c>
      <c r="B12" s="131"/>
      <c r="C12" s="76">
        <v>0.95</v>
      </c>
      <c r="D12" s="76">
        <v>0.95</v>
      </c>
      <c r="E12" s="76" t="s">
        <v>17</v>
      </c>
      <c r="F12" s="76" t="s">
        <v>17</v>
      </c>
      <c r="G12" s="76" t="s">
        <v>17</v>
      </c>
      <c r="H12" s="76" t="s">
        <v>17</v>
      </c>
      <c r="I12" s="76" t="s">
        <v>17</v>
      </c>
      <c r="J12" s="76" t="s">
        <v>17</v>
      </c>
      <c r="K12" s="76">
        <v>0.95</v>
      </c>
      <c r="L12" s="76" t="s">
        <v>17</v>
      </c>
      <c r="M12" s="76">
        <v>0.95</v>
      </c>
      <c r="N12" s="76">
        <v>0.95</v>
      </c>
      <c r="O12" s="77">
        <v>0.95</v>
      </c>
    </row>
    <row r="13" spans="1:16" ht="57" customHeight="1" x14ac:dyDescent="0.2">
      <c r="A13" s="154" t="s">
        <v>22</v>
      </c>
      <c r="B13" s="154"/>
      <c r="C13" s="154"/>
      <c r="D13" s="154"/>
      <c r="E13" s="154"/>
      <c r="F13" s="154"/>
      <c r="G13" s="154"/>
      <c r="H13" s="154"/>
      <c r="I13" s="154"/>
      <c r="J13" s="154"/>
      <c r="K13" s="154"/>
      <c r="L13" s="154"/>
      <c r="M13" s="154"/>
      <c r="N13" s="154"/>
      <c r="O13" s="154"/>
    </row>
    <row r="14" spans="1:16" ht="57" customHeight="1" x14ac:dyDescent="0.2">
      <c r="A14" s="73"/>
      <c r="B14" s="73"/>
      <c r="C14" s="73"/>
      <c r="D14" s="73"/>
      <c r="E14" s="73"/>
      <c r="F14" s="73"/>
      <c r="G14" s="73"/>
      <c r="H14" s="73"/>
      <c r="I14" s="73"/>
      <c r="J14" s="73"/>
      <c r="K14" s="73"/>
      <c r="L14" s="73"/>
      <c r="M14" s="73"/>
      <c r="N14" s="73"/>
      <c r="O14" s="73"/>
    </row>
    <row r="15" spans="1:16" ht="37" x14ac:dyDescent="0.2">
      <c r="A15" s="155" t="s">
        <v>23</v>
      </c>
      <c r="B15" s="156"/>
      <c r="C15" s="156"/>
      <c r="D15" s="156"/>
      <c r="E15" s="156"/>
      <c r="F15" s="156"/>
      <c r="G15" s="156"/>
      <c r="H15" s="156"/>
      <c r="I15" s="156"/>
      <c r="J15" s="156"/>
      <c r="K15" s="156"/>
      <c r="L15" s="156"/>
      <c r="M15" s="156"/>
      <c r="N15" s="156"/>
      <c r="O15" s="157"/>
    </row>
    <row r="16" spans="1:16" ht="57" customHeight="1" x14ac:dyDescent="0.2">
      <c r="A16" s="158" t="s">
        <v>24</v>
      </c>
      <c r="B16" s="109"/>
      <c r="C16" s="109"/>
      <c r="D16" s="109"/>
      <c r="E16" s="109"/>
      <c r="F16" s="109"/>
      <c r="G16" s="109"/>
      <c r="H16" s="109"/>
      <c r="I16" s="109"/>
      <c r="J16" s="109"/>
      <c r="K16" s="109"/>
      <c r="L16" s="109"/>
      <c r="M16" s="109"/>
      <c r="N16" s="109"/>
      <c r="O16" s="159"/>
    </row>
    <row r="17" spans="1:15" ht="34" x14ac:dyDescent="0.2">
      <c r="A17" s="138" t="s">
        <v>2</v>
      </c>
      <c r="B17" s="114"/>
      <c r="C17" s="114"/>
      <c r="D17" s="114"/>
      <c r="E17" s="114"/>
      <c r="F17" s="114"/>
      <c r="G17" s="114"/>
      <c r="H17" s="114"/>
      <c r="I17" s="114"/>
      <c r="J17" s="114"/>
      <c r="K17" s="114"/>
      <c r="L17" s="114"/>
      <c r="M17" s="114"/>
      <c r="N17" s="114"/>
      <c r="O17" s="139"/>
    </row>
    <row r="18" spans="1:15" ht="26" x14ac:dyDescent="0.2">
      <c r="A18" s="149">
        <v>2025</v>
      </c>
      <c r="B18" s="150"/>
      <c r="C18" s="151"/>
      <c r="D18" s="152">
        <v>2026</v>
      </c>
      <c r="E18" s="150"/>
      <c r="F18" s="151"/>
      <c r="G18" s="152">
        <v>2027</v>
      </c>
      <c r="H18" s="150"/>
      <c r="I18" s="151"/>
      <c r="J18" s="152">
        <v>2028</v>
      </c>
      <c r="K18" s="150"/>
      <c r="L18" s="151"/>
      <c r="M18" s="152">
        <v>2029</v>
      </c>
      <c r="N18" s="150"/>
      <c r="O18" s="160"/>
    </row>
    <row r="19" spans="1:15" ht="26" x14ac:dyDescent="0.2">
      <c r="A19" s="161">
        <v>0.7</v>
      </c>
      <c r="B19" s="118"/>
      <c r="C19" s="119"/>
      <c r="D19" s="121">
        <v>0.73</v>
      </c>
      <c r="E19" s="118"/>
      <c r="F19" s="119"/>
      <c r="G19" s="121">
        <v>0.75</v>
      </c>
      <c r="H19" s="118"/>
      <c r="I19" s="119"/>
      <c r="J19" s="121">
        <v>0.78</v>
      </c>
      <c r="K19" s="118"/>
      <c r="L19" s="119"/>
      <c r="M19" s="121">
        <v>0.8</v>
      </c>
      <c r="N19" s="118"/>
      <c r="O19" s="162"/>
    </row>
    <row r="20" spans="1:15" ht="34" x14ac:dyDescent="0.2">
      <c r="A20" s="138" t="s">
        <v>3</v>
      </c>
      <c r="B20" s="114"/>
      <c r="C20" s="114"/>
      <c r="D20" s="114"/>
      <c r="E20" s="114"/>
      <c r="F20" s="114"/>
      <c r="G20" s="114"/>
      <c r="H20" s="114"/>
      <c r="I20" s="114"/>
      <c r="J20" s="114"/>
      <c r="K20" s="114"/>
      <c r="L20" s="114"/>
      <c r="M20" s="114"/>
      <c r="N20" s="114"/>
      <c r="O20" s="139"/>
    </row>
    <row r="21" spans="1:15" ht="60" x14ac:dyDescent="0.2">
      <c r="A21" s="122"/>
      <c r="B21" s="123"/>
      <c r="C21" s="97" t="s">
        <v>4</v>
      </c>
      <c r="D21" s="97" t="s">
        <v>5</v>
      </c>
      <c r="E21" s="97" t="s">
        <v>6</v>
      </c>
      <c r="F21" s="97" t="s">
        <v>7</v>
      </c>
      <c r="G21" s="97" t="s">
        <v>8</v>
      </c>
      <c r="H21" s="97" t="s">
        <v>9</v>
      </c>
      <c r="I21" s="97" t="s">
        <v>10</v>
      </c>
      <c r="J21" s="97" t="s">
        <v>11</v>
      </c>
      <c r="K21" s="97" t="s">
        <v>12</v>
      </c>
      <c r="L21" s="97" t="s">
        <v>13</v>
      </c>
      <c r="M21" s="97" t="s">
        <v>14</v>
      </c>
      <c r="N21" s="97" t="s">
        <v>15</v>
      </c>
      <c r="O21" s="98" t="s">
        <v>16</v>
      </c>
    </row>
    <row r="22" spans="1:15" ht="25" x14ac:dyDescent="0.2">
      <c r="A22" s="124">
        <v>2025</v>
      </c>
      <c r="B22" s="125"/>
      <c r="C22" s="83">
        <v>0.7</v>
      </c>
      <c r="D22" s="83">
        <v>0.69</v>
      </c>
      <c r="E22" s="83" t="s">
        <v>17</v>
      </c>
      <c r="F22" s="83" t="s">
        <v>17</v>
      </c>
      <c r="G22" s="83" t="s">
        <v>17</v>
      </c>
      <c r="H22" s="83" t="s">
        <v>17</v>
      </c>
      <c r="I22" s="83" t="s">
        <v>17</v>
      </c>
      <c r="J22" s="83" t="s">
        <v>17</v>
      </c>
      <c r="K22" s="83">
        <v>0.69</v>
      </c>
      <c r="L22" s="83" t="s">
        <v>17</v>
      </c>
      <c r="M22" s="83">
        <v>0.7</v>
      </c>
      <c r="N22" s="83">
        <v>0.7</v>
      </c>
      <c r="O22" s="84">
        <v>0.67</v>
      </c>
    </row>
    <row r="23" spans="1:15" ht="25" x14ac:dyDescent="0.2">
      <c r="A23" s="126">
        <v>2026</v>
      </c>
      <c r="B23" s="127"/>
      <c r="C23" s="55">
        <v>0.73</v>
      </c>
      <c r="D23" s="55">
        <v>0.73</v>
      </c>
      <c r="E23" s="55" t="s">
        <v>17</v>
      </c>
      <c r="F23" s="55" t="s">
        <v>17</v>
      </c>
      <c r="G23" s="55" t="s">
        <v>17</v>
      </c>
      <c r="H23" s="55" t="s">
        <v>17</v>
      </c>
      <c r="I23" s="55" t="s">
        <v>17</v>
      </c>
      <c r="J23" s="55" t="s">
        <v>17</v>
      </c>
      <c r="K23" s="55">
        <v>0.72</v>
      </c>
      <c r="L23" s="55" t="s">
        <v>17</v>
      </c>
      <c r="M23" s="55">
        <v>0.73</v>
      </c>
      <c r="N23" s="55">
        <v>0.73</v>
      </c>
      <c r="O23" s="75">
        <v>0.7</v>
      </c>
    </row>
    <row r="24" spans="1:15" ht="25" x14ac:dyDescent="0.2">
      <c r="A24" s="124">
        <v>2027</v>
      </c>
      <c r="B24" s="125"/>
      <c r="C24" s="40">
        <v>0.75</v>
      </c>
      <c r="D24" s="40">
        <v>0.75</v>
      </c>
      <c r="E24" s="40" t="s">
        <v>17</v>
      </c>
      <c r="F24" s="40" t="s">
        <v>17</v>
      </c>
      <c r="G24" s="40" t="s">
        <v>17</v>
      </c>
      <c r="H24" s="40" t="s">
        <v>17</v>
      </c>
      <c r="I24" s="40" t="s">
        <v>17</v>
      </c>
      <c r="J24" s="40" t="s">
        <v>17</v>
      </c>
      <c r="K24" s="40">
        <v>0.75</v>
      </c>
      <c r="L24" s="40" t="s">
        <v>17</v>
      </c>
      <c r="M24" s="40">
        <v>0.75</v>
      </c>
      <c r="N24" s="40">
        <v>0.75</v>
      </c>
      <c r="O24" s="74">
        <v>0.74</v>
      </c>
    </row>
    <row r="25" spans="1:15" ht="25" x14ac:dyDescent="0.2">
      <c r="A25" s="128">
        <v>2028</v>
      </c>
      <c r="B25" s="129"/>
      <c r="C25" s="55">
        <v>0.78</v>
      </c>
      <c r="D25" s="55">
        <v>0.78</v>
      </c>
      <c r="E25" s="39" t="s">
        <v>17</v>
      </c>
      <c r="F25" s="39" t="s">
        <v>17</v>
      </c>
      <c r="G25" s="39" t="s">
        <v>17</v>
      </c>
      <c r="H25" s="39" t="s">
        <v>17</v>
      </c>
      <c r="I25" s="39" t="s">
        <v>17</v>
      </c>
      <c r="J25" s="39" t="s">
        <v>17</v>
      </c>
      <c r="K25" s="55">
        <v>0.78</v>
      </c>
      <c r="L25" s="55" t="s">
        <v>17</v>
      </c>
      <c r="M25" s="55">
        <v>0.78</v>
      </c>
      <c r="N25" s="55">
        <v>0.78</v>
      </c>
      <c r="O25" s="75">
        <v>0.77</v>
      </c>
    </row>
    <row r="26" spans="1:15" ht="25" x14ac:dyDescent="0.2">
      <c r="A26" s="130">
        <v>2029</v>
      </c>
      <c r="B26" s="131"/>
      <c r="C26" s="76">
        <v>0.8</v>
      </c>
      <c r="D26" s="76">
        <v>0.8</v>
      </c>
      <c r="E26" s="76" t="s">
        <v>17</v>
      </c>
      <c r="F26" s="76" t="s">
        <v>17</v>
      </c>
      <c r="G26" s="76" t="s">
        <v>17</v>
      </c>
      <c r="H26" s="76" t="s">
        <v>17</v>
      </c>
      <c r="I26" s="76" t="s">
        <v>17</v>
      </c>
      <c r="J26" s="76" t="s">
        <v>17</v>
      </c>
      <c r="K26" s="76">
        <v>0.8</v>
      </c>
      <c r="L26" s="76" t="s">
        <v>17</v>
      </c>
      <c r="M26" s="76">
        <v>0.8</v>
      </c>
      <c r="N26" s="76">
        <v>0.8</v>
      </c>
      <c r="O26" s="77">
        <v>0.8</v>
      </c>
    </row>
    <row r="27" spans="1:15" ht="57" customHeight="1" x14ac:dyDescent="0.2">
      <c r="A27" s="100" t="s">
        <v>22</v>
      </c>
      <c r="B27" s="100"/>
      <c r="C27" s="100"/>
      <c r="D27" s="100"/>
      <c r="E27" s="100"/>
      <c r="F27" s="100"/>
      <c r="G27" s="100"/>
      <c r="H27" s="100"/>
      <c r="I27" s="100"/>
      <c r="J27" s="100"/>
      <c r="K27" s="100"/>
      <c r="L27" s="100"/>
      <c r="M27" s="100"/>
      <c r="N27" s="100"/>
      <c r="O27" s="100"/>
    </row>
    <row r="28" spans="1:15" ht="57" customHeight="1" x14ac:dyDescent="0.2">
      <c r="A28" s="70"/>
      <c r="B28" s="70"/>
      <c r="C28" s="70"/>
      <c r="D28" s="70"/>
      <c r="E28" s="70"/>
      <c r="F28" s="70"/>
      <c r="G28" s="70"/>
      <c r="H28" s="70"/>
      <c r="I28" s="70"/>
      <c r="J28" s="70"/>
      <c r="K28" s="70"/>
      <c r="L28" s="70"/>
      <c r="M28" s="70"/>
      <c r="N28" s="70"/>
      <c r="O28" s="70"/>
    </row>
    <row r="29" spans="1:15" ht="37" x14ac:dyDescent="0.2">
      <c r="A29" s="143" t="s">
        <v>25</v>
      </c>
      <c r="B29" s="144"/>
      <c r="C29" s="144"/>
      <c r="D29" s="144"/>
      <c r="E29" s="144"/>
      <c r="F29" s="144"/>
      <c r="G29" s="144"/>
      <c r="H29" s="144"/>
      <c r="I29" s="144"/>
      <c r="J29" s="144"/>
      <c r="K29" s="144"/>
      <c r="L29" s="144"/>
      <c r="M29" s="144"/>
      <c r="N29" s="144"/>
      <c r="O29" s="145"/>
    </row>
    <row r="30" spans="1:15" ht="57" customHeight="1" x14ac:dyDescent="0.2">
      <c r="A30" s="146" t="s">
        <v>26</v>
      </c>
      <c r="B30" s="147"/>
      <c r="C30" s="147"/>
      <c r="D30" s="147"/>
      <c r="E30" s="147"/>
      <c r="F30" s="147"/>
      <c r="G30" s="147"/>
      <c r="H30" s="147"/>
      <c r="I30" s="147"/>
      <c r="J30" s="147"/>
      <c r="K30" s="147"/>
      <c r="L30" s="147"/>
      <c r="M30" s="147"/>
      <c r="N30" s="147"/>
      <c r="O30" s="148"/>
    </row>
    <row r="31" spans="1:15" ht="34" x14ac:dyDescent="0.2">
      <c r="A31" s="138" t="s">
        <v>2</v>
      </c>
      <c r="B31" s="114"/>
      <c r="C31" s="114"/>
      <c r="D31" s="114"/>
      <c r="E31" s="114"/>
      <c r="F31" s="114"/>
      <c r="G31" s="114"/>
      <c r="H31" s="114"/>
      <c r="I31" s="114"/>
      <c r="J31" s="114"/>
      <c r="K31" s="114"/>
      <c r="L31" s="114"/>
      <c r="M31" s="114"/>
      <c r="N31" s="114"/>
      <c r="O31" s="139"/>
    </row>
    <row r="32" spans="1:15" ht="26" x14ac:dyDescent="0.2">
      <c r="A32" s="149">
        <v>2025</v>
      </c>
      <c r="B32" s="150"/>
      <c r="C32" s="151"/>
      <c r="D32" s="152">
        <v>2026</v>
      </c>
      <c r="E32" s="150"/>
      <c r="F32" s="151"/>
      <c r="G32" s="152">
        <v>2027</v>
      </c>
      <c r="H32" s="150"/>
      <c r="I32" s="151"/>
      <c r="J32" s="152">
        <v>2028</v>
      </c>
      <c r="K32" s="150"/>
      <c r="L32" s="151"/>
      <c r="M32" s="152">
        <v>2029</v>
      </c>
      <c r="N32" s="150"/>
      <c r="O32" s="160"/>
    </row>
    <row r="33" spans="1:15" ht="26" x14ac:dyDescent="0.2">
      <c r="A33" s="161">
        <v>0.55000000000000004</v>
      </c>
      <c r="B33" s="118"/>
      <c r="C33" s="119"/>
      <c r="D33" s="121">
        <v>0.59</v>
      </c>
      <c r="E33" s="118"/>
      <c r="F33" s="119"/>
      <c r="G33" s="121">
        <v>0.63</v>
      </c>
      <c r="H33" s="118"/>
      <c r="I33" s="119"/>
      <c r="J33" s="121">
        <v>0.67</v>
      </c>
      <c r="K33" s="118"/>
      <c r="L33" s="119"/>
      <c r="M33" s="121">
        <v>0.7</v>
      </c>
      <c r="N33" s="118"/>
      <c r="O33" s="162"/>
    </row>
    <row r="34" spans="1:15" ht="34" x14ac:dyDescent="0.2">
      <c r="A34" s="138" t="s">
        <v>3</v>
      </c>
      <c r="B34" s="114"/>
      <c r="C34" s="114"/>
      <c r="D34" s="114"/>
      <c r="E34" s="114"/>
      <c r="F34" s="114"/>
      <c r="G34" s="114"/>
      <c r="H34" s="114"/>
      <c r="I34" s="114"/>
      <c r="J34" s="114"/>
      <c r="K34" s="114"/>
      <c r="L34" s="114"/>
      <c r="M34" s="114"/>
      <c r="N34" s="114"/>
      <c r="O34" s="139"/>
    </row>
    <row r="35" spans="1:15" ht="60" x14ac:dyDescent="0.2">
      <c r="A35" s="140"/>
      <c r="B35" s="141"/>
      <c r="C35" s="94" t="s">
        <v>4</v>
      </c>
      <c r="D35" s="94" t="s">
        <v>5</v>
      </c>
      <c r="E35" s="94" t="s">
        <v>6</v>
      </c>
      <c r="F35" s="94" t="s">
        <v>7</v>
      </c>
      <c r="G35" s="94" t="s">
        <v>8</v>
      </c>
      <c r="H35" s="94" t="s">
        <v>9</v>
      </c>
      <c r="I35" s="94" t="s">
        <v>10</v>
      </c>
      <c r="J35" s="94" t="s">
        <v>11</v>
      </c>
      <c r="K35" s="94" t="s">
        <v>12</v>
      </c>
      <c r="L35" s="94" t="s">
        <v>13</v>
      </c>
      <c r="M35" s="94" t="s">
        <v>14</v>
      </c>
      <c r="N35" s="94" t="s">
        <v>15</v>
      </c>
      <c r="O35" s="95" t="s">
        <v>16</v>
      </c>
    </row>
    <row r="36" spans="1:15" ht="25" x14ac:dyDescent="0.2">
      <c r="A36" s="142">
        <v>2025</v>
      </c>
      <c r="B36" s="125"/>
      <c r="C36" s="83">
        <v>0.57999999999999996</v>
      </c>
      <c r="D36" s="83">
        <v>0.51</v>
      </c>
      <c r="E36" s="83" t="s">
        <v>17</v>
      </c>
      <c r="F36" s="83" t="s">
        <v>17</v>
      </c>
      <c r="G36" s="83" t="s">
        <v>17</v>
      </c>
      <c r="H36" s="83" t="s">
        <v>17</v>
      </c>
      <c r="I36" s="83" t="s">
        <v>17</v>
      </c>
      <c r="J36" s="83" t="s">
        <v>17</v>
      </c>
      <c r="K36" s="83">
        <v>0.53</v>
      </c>
      <c r="L36" s="83" t="s">
        <v>17</v>
      </c>
      <c r="M36" s="83">
        <v>0.52</v>
      </c>
      <c r="N36" s="83">
        <v>0.56999999999999995</v>
      </c>
      <c r="O36" s="96">
        <v>0.53</v>
      </c>
    </row>
    <row r="37" spans="1:15" ht="25" x14ac:dyDescent="0.2">
      <c r="A37" s="135">
        <v>2026</v>
      </c>
      <c r="B37" s="129"/>
      <c r="C37" s="39">
        <v>0.61</v>
      </c>
      <c r="D37" s="39">
        <v>0.56999999999999995</v>
      </c>
      <c r="E37" s="39" t="s">
        <v>17</v>
      </c>
      <c r="F37" s="39" t="s">
        <v>17</v>
      </c>
      <c r="G37" s="39" t="s">
        <v>17</v>
      </c>
      <c r="H37" s="39" t="s">
        <v>17</v>
      </c>
      <c r="I37" s="39" t="s">
        <v>17</v>
      </c>
      <c r="J37" s="39" t="s">
        <v>17</v>
      </c>
      <c r="K37" s="39">
        <v>0.56999999999999995</v>
      </c>
      <c r="L37" s="39" t="s">
        <v>17</v>
      </c>
      <c r="M37" s="39">
        <v>0.56999999999999995</v>
      </c>
      <c r="N37" s="39">
        <v>0.61</v>
      </c>
      <c r="O37" s="42">
        <v>0.56999999999999995</v>
      </c>
    </row>
    <row r="38" spans="1:15" ht="26" thickBot="1" x14ac:dyDescent="0.25">
      <c r="A38" s="142">
        <v>2027</v>
      </c>
      <c r="B38" s="125"/>
      <c r="C38" s="40">
        <v>0.64</v>
      </c>
      <c r="D38" s="40">
        <v>0.61</v>
      </c>
      <c r="E38" s="40" t="s">
        <v>17</v>
      </c>
      <c r="F38" s="40" t="s">
        <v>17</v>
      </c>
      <c r="G38" s="40" t="s">
        <v>17</v>
      </c>
      <c r="H38" s="40" t="s">
        <v>17</v>
      </c>
      <c r="I38" s="40" t="s">
        <v>17</v>
      </c>
      <c r="J38" s="40" t="s">
        <v>17</v>
      </c>
      <c r="K38" s="40">
        <v>0.61</v>
      </c>
      <c r="L38" s="40" t="s">
        <v>17</v>
      </c>
      <c r="M38" s="40">
        <v>0.61</v>
      </c>
      <c r="N38" s="40">
        <v>0.64</v>
      </c>
      <c r="O38" s="41">
        <v>0.61</v>
      </c>
    </row>
    <row r="39" spans="1:15" ht="26" thickBot="1" x14ac:dyDescent="0.25">
      <c r="A39" s="135">
        <v>2028</v>
      </c>
      <c r="B39" s="129"/>
      <c r="C39" s="39">
        <v>0.67</v>
      </c>
      <c r="D39" s="39">
        <v>0.65</v>
      </c>
      <c r="E39" s="39" t="s">
        <v>17</v>
      </c>
      <c r="F39" s="39" t="s">
        <v>17</v>
      </c>
      <c r="G39" s="39" t="s">
        <v>17</v>
      </c>
      <c r="H39" s="39" t="s">
        <v>17</v>
      </c>
      <c r="I39" s="39" t="s">
        <v>17</v>
      </c>
      <c r="J39" s="39" t="s">
        <v>17</v>
      </c>
      <c r="K39" s="39">
        <v>0.65</v>
      </c>
      <c r="L39" s="39" t="s">
        <v>17</v>
      </c>
      <c r="M39" s="39">
        <v>0.65</v>
      </c>
      <c r="N39" s="39">
        <v>0.67</v>
      </c>
      <c r="O39" s="42">
        <v>0.65</v>
      </c>
    </row>
    <row r="40" spans="1:15" ht="25" x14ac:dyDescent="0.2">
      <c r="A40" s="136">
        <v>2029</v>
      </c>
      <c r="B40" s="137"/>
      <c r="C40" s="37">
        <v>0.7</v>
      </c>
      <c r="D40" s="37">
        <v>0.7</v>
      </c>
      <c r="E40" s="37" t="s">
        <v>17</v>
      </c>
      <c r="F40" s="37" t="s">
        <v>17</v>
      </c>
      <c r="G40" s="37" t="s">
        <v>17</v>
      </c>
      <c r="H40" s="37" t="s">
        <v>17</v>
      </c>
      <c r="I40" s="37" t="s">
        <v>17</v>
      </c>
      <c r="J40" s="37" t="s">
        <v>17</v>
      </c>
      <c r="K40" s="37">
        <v>0.7</v>
      </c>
      <c r="L40" s="37" t="s">
        <v>17</v>
      </c>
      <c r="M40" s="37">
        <v>0.7</v>
      </c>
      <c r="N40" s="37">
        <v>0.7</v>
      </c>
      <c r="O40" s="43">
        <v>0.7</v>
      </c>
    </row>
    <row r="41" spans="1:15" ht="57" customHeight="1" x14ac:dyDescent="0.2">
      <c r="A41" s="100" t="s">
        <v>22</v>
      </c>
      <c r="B41" s="100"/>
      <c r="C41" s="100"/>
      <c r="D41" s="100"/>
      <c r="E41" s="100"/>
      <c r="F41" s="100"/>
      <c r="G41" s="100"/>
      <c r="H41" s="100"/>
      <c r="I41" s="100"/>
      <c r="J41" s="100"/>
      <c r="K41" s="100"/>
      <c r="L41" s="100"/>
      <c r="M41" s="100"/>
      <c r="N41" s="100"/>
      <c r="O41" s="100"/>
    </row>
    <row r="42" spans="1:15" ht="57" customHeight="1" x14ac:dyDescent="0.2">
      <c r="A42" s="70"/>
      <c r="B42" s="70"/>
      <c r="C42" s="70"/>
      <c r="D42" s="70"/>
      <c r="E42" s="70"/>
      <c r="F42" s="70"/>
      <c r="G42" s="70"/>
      <c r="H42" s="70"/>
      <c r="I42" s="70"/>
      <c r="J42" s="70"/>
      <c r="K42" s="70"/>
      <c r="L42" s="70"/>
      <c r="M42" s="70"/>
      <c r="N42" s="70"/>
      <c r="O42" s="70"/>
    </row>
    <row r="43" spans="1:15" ht="37" x14ac:dyDescent="0.2">
      <c r="A43" s="143" t="s">
        <v>27</v>
      </c>
      <c r="B43" s="144"/>
      <c r="C43" s="144"/>
      <c r="D43" s="144"/>
      <c r="E43" s="144"/>
      <c r="F43" s="144"/>
      <c r="G43" s="144"/>
      <c r="H43" s="144"/>
      <c r="I43" s="144"/>
      <c r="J43" s="144"/>
      <c r="K43" s="144"/>
      <c r="L43" s="144"/>
      <c r="M43" s="144"/>
      <c r="N43" s="144"/>
      <c r="O43" s="145"/>
    </row>
    <row r="44" spans="1:15" ht="57" customHeight="1" x14ac:dyDescent="0.2">
      <c r="A44" s="146" t="s">
        <v>28</v>
      </c>
      <c r="B44" s="147"/>
      <c r="C44" s="147"/>
      <c r="D44" s="147"/>
      <c r="E44" s="147"/>
      <c r="F44" s="147"/>
      <c r="G44" s="147"/>
      <c r="H44" s="147"/>
      <c r="I44" s="147"/>
      <c r="J44" s="147"/>
      <c r="K44" s="147"/>
      <c r="L44" s="147"/>
      <c r="M44" s="147"/>
      <c r="N44" s="147"/>
      <c r="O44" s="148"/>
    </row>
    <row r="45" spans="1:15" ht="34" x14ac:dyDescent="0.2">
      <c r="A45" s="138" t="s">
        <v>2</v>
      </c>
      <c r="B45" s="114"/>
      <c r="C45" s="114"/>
      <c r="D45" s="114"/>
      <c r="E45" s="114"/>
      <c r="F45" s="114"/>
      <c r="G45" s="114"/>
      <c r="H45" s="114"/>
      <c r="I45" s="114"/>
      <c r="J45" s="114"/>
      <c r="K45" s="114"/>
      <c r="L45" s="114"/>
      <c r="M45" s="114"/>
      <c r="N45" s="114"/>
      <c r="O45" s="139"/>
    </row>
    <row r="46" spans="1:15" ht="26" x14ac:dyDescent="0.2">
      <c r="A46" s="149">
        <v>2025</v>
      </c>
      <c r="B46" s="150"/>
      <c r="C46" s="151"/>
      <c r="D46" s="152">
        <v>2026</v>
      </c>
      <c r="E46" s="150"/>
      <c r="F46" s="151"/>
      <c r="G46" s="152">
        <v>2027</v>
      </c>
      <c r="H46" s="150"/>
      <c r="I46" s="151"/>
      <c r="J46" s="152">
        <v>2028</v>
      </c>
      <c r="K46" s="150"/>
      <c r="L46" s="151"/>
      <c r="M46" s="152">
        <v>2029</v>
      </c>
      <c r="N46" s="150"/>
      <c r="O46" s="160"/>
    </row>
    <row r="47" spans="1:15" ht="26" x14ac:dyDescent="0.2">
      <c r="A47" s="161">
        <v>0.44</v>
      </c>
      <c r="B47" s="118"/>
      <c r="C47" s="119"/>
      <c r="D47" s="121">
        <v>0.48</v>
      </c>
      <c r="E47" s="118"/>
      <c r="F47" s="119"/>
      <c r="G47" s="121">
        <v>0.52</v>
      </c>
      <c r="H47" s="118"/>
      <c r="I47" s="119"/>
      <c r="J47" s="121">
        <v>0.56000000000000005</v>
      </c>
      <c r="K47" s="118"/>
      <c r="L47" s="119"/>
      <c r="M47" s="121">
        <v>0.6</v>
      </c>
      <c r="N47" s="118"/>
      <c r="O47" s="162"/>
    </row>
    <row r="48" spans="1:15" ht="34" x14ac:dyDescent="0.2">
      <c r="A48" s="138" t="s">
        <v>3</v>
      </c>
      <c r="B48" s="114"/>
      <c r="C48" s="114"/>
      <c r="D48" s="114"/>
      <c r="E48" s="114"/>
      <c r="F48" s="114"/>
      <c r="G48" s="114"/>
      <c r="H48" s="114"/>
      <c r="I48" s="114"/>
      <c r="J48" s="114"/>
      <c r="K48" s="114"/>
      <c r="L48" s="114"/>
      <c r="M48" s="114"/>
      <c r="N48" s="114"/>
      <c r="O48" s="139"/>
    </row>
    <row r="49" spans="1:15" ht="60" x14ac:dyDescent="0.2">
      <c r="A49" s="140"/>
      <c r="B49" s="141"/>
      <c r="C49" s="94" t="s">
        <v>4</v>
      </c>
      <c r="D49" s="94" t="s">
        <v>5</v>
      </c>
      <c r="E49" s="94" t="s">
        <v>6</v>
      </c>
      <c r="F49" s="94" t="s">
        <v>7</v>
      </c>
      <c r="G49" s="94" t="s">
        <v>8</v>
      </c>
      <c r="H49" s="94" t="s">
        <v>9</v>
      </c>
      <c r="I49" s="94" t="s">
        <v>10</v>
      </c>
      <c r="J49" s="94" t="s">
        <v>11</v>
      </c>
      <c r="K49" s="94" t="s">
        <v>12</v>
      </c>
      <c r="L49" s="94" t="s">
        <v>13</v>
      </c>
      <c r="M49" s="94" t="s">
        <v>14</v>
      </c>
      <c r="N49" s="94" t="s">
        <v>15</v>
      </c>
      <c r="O49" s="95" t="s">
        <v>16</v>
      </c>
    </row>
    <row r="50" spans="1:15" ht="25" x14ac:dyDescent="0.2">
      <c r="A50" s="142">
        <v>2025</v>
      </c>
      <c r="B50" s="125"/>
      <c r="C50" s="83">
        <v>0.5</v>
      </c>
      <c r="D50" s="83">
        <v>0.35</v>
      </c>
      <c r="E50" s="83" t="s">
        <v>17</v>
      </c>
      <c r="F50" s="83" t="s">
        <v>17</v>
      </c>
      <c r="G50" s="83" t="s">
        <v>17</v>
      </c>
      <c r="H50" s="83" t="s">
        <v>17</v>
      </c>
      <c r="I50" s="83" t="s">
        <v>17</v>
      </c>
      <c r="J50" s="83" t="s">
        <v>17</v>
      </c>
      <c r="K50" s="83">
        <v>0.4</v>
      </c>
      <c r="L50" s="83" t="s">
        <v>17</v>
      </c>
      <c r="M50" s="83">
        <v>0.35</v>
      </c>
      <c r="N50" s="83">
        <v>0.41</v>
      </c>
      <c r="O50" s="96">
        <v>0.34</v>
      </c>
    </row>
    <row r="51" spans="1:15" ht="25" x14ac:dyDescent="0.2">
      <c r="A51" s="135">
        <v>2026</v>
      </c>
      <c r="B51" s="129"/>
      <c r="C51" s="39">
        <v>0.53</v>
      </c>
      <c r="D51" s="39">
        <v>0.42</v>
      </c>
      <c r="E51" s="39" t="s">
        <v>17</v>
      </c>
      <c r="F51" s="39" t="s">
        <v>17</v>
      </c>
      <c r="G51" s="39" t="s">
        <v>17</v>
      </c>
      <c r="H51" s="39" t="s">
        <v>17</v>
      </c>
      <c r="I51" s="39" t="s">
        <v>17</v>
      </c>
      <c r="J51" s="39" t="s">
        <v>17</v>
      </c>
      <c r="K51" s="39">
        <v>0.45</v>
      </c>
      <c r="L51" s="39" t="s">
        <v>17</v>
      </c>
      <c r="M51" s="39">
        <v>0.45</v>
      </c>
      <c r="N51" s="55">
        <v>0.48</v>
      </c>
      <c r="O51" s="56">
        <v>0.45</v>
      </c>
    </row>
    <row r="52" spans="1:15" ht="26" thickBot="1" x14ac:dyDescent="0.25">
      <c r="A52" s="142">
        <v>2027</v>
      </c>
      <c r="B52" s="125"/>
      <c r="C52" s="40">
        <v>0.55000000000000004</v>
      </c>
      <c r="D52" s="40">
        <v>0.48</v>
      </c>
      <c r="E52" s="40" t="s">
        <v>17</v>
      </c>
      <c r="F52" s="40" t="s">
        <v>17</v>
      </c>
      <c r="G52" s="40" t="s">
        <v>17</v>
      </c>
      <c r="H52" s="40" t="s">
        <v>17</v>
      </c>
      <c r="I52" s="40" t="s">
        <v>17</v>
      </c>
      <c r="J52" s="40" t="s">
        <v>17</v>
      </c>
      <c r="K52" s="40">
        <v>0.5</v>
      </c>
      <c r="L52" s="40" t="s">
        <v>17</v>
      </c>
      <c r="M52" s="40">
        <v>0.5</v>
      </c>
      <c r="N52" s="40">
        <v>0.52</v>
      </c>
      <c r="O52" s="41">
        <v>0.5</v>
      </c>
    </row>
    <row r="53" spans="1:15" ht="26" thickBot="1" x14ac:dyDescent="0.25">
      <c r="A53" s="135">
        <v>2028</v>
      </c>
      <c r="B53" s="129"/>
      <c r="C53" s="39">
        <v>0.56999999999999995</v>
      </c>
      <c r="D53" s="39">
        <v>0.54</v>
      </c>
      <c r="E53" s="39" t="s">
        <v>17</v>
      </c>
      <c r="F53" s="39" t="s">
        <v>17</v>
      </c>
      <c r="G53" s="39" t="s">
        <v>17</v>
      </c>
      <c r="H53" s="39" t="s">
        <v>17</v>
      </c>
      <c r="I53" s="39" t="s">
        <v>17</v>
      </c>
      <c r="J53" s="39" t="s">
        <v>17</v>
      </c>
      <c r="K53" s="39">
        <v>0.55000000000000004</v>
      </c>
      <c r="L53" s="39" t="s">
        <v>17</v>
      </c>
      <c r="M53" s="39">
        <v>0.55000000000000004</v>
      </c>
      <c r="N53" s="55">
        <v>0.56000000000000005</v>
      </c>
      <c r="O53" s="56">
        <v>0.55000000000000004</v>
      </c>
    </row>
    <row r="54" spans="1:15" ht="25" x14ac:dyDescent="0.2">
      <c r="A54" s="136">
        <v>2029</v>
      </c>
      <c r="B54" s="137"/>
      <c r="C54" s="37">
        <v>0.6</v>
      </c>
      <c r="D54" s="37">
        <v>0.6</v>
      </c>
      <c r="E54" s="37" t="s">
        <v>17</v>
      </c>
      <c r="F54" s="37" t="s">
        <v>17</v>
      </c>
      <c r="G54" s="37" t="s">
        <v>17</v>
      </c>
      <c r="H54" s="37" t="s">
        <v>17</v>
      </c>
      <c r="I54" s="37" t="s">
        <v>17</v>
      </c>
      <c r="J54" s="37" t="s">
        <v>17</v>
      </c>
      <c r="K54" s="37">
        <v>0.6</v>
      </c>
      <c r="L54" s="37" t="s">
        <v>17</v>
      </c>
      <c r="M54" s="37">
        <v>0.6</v>
      </c>
      <c r="N54" s="37">
        <v>0.6</v>
      </c>
      <c r="O54" s="43">
        <v>0.6</v>
      </c>
    </row>
    <row r="55" spans="1:15" ht="57" customHeight="1" x14ac:dyDescent="0.2">
      <c r="A55" s="134" t="s">
        <v>22</v>
      </c>
      <c r="B55" s="134"/>
      <c r="C55" s="134"/>
      <c r="D55" s="134"/>
      <c r="E55" s="134"/>
      <c r="F55" s="134"/>
      <c r="G55" s="134"/>
      <c r="H55" s="134"/>
      <c r="I55" s="134"/>
      <c r="J55" s="134"/>
      <c r="K55" s="134"/>
      <c r="L55" s="134"/>
      <c r="M55" s="134"/>
      <c r="N55" s="134"/>
      <c r="O55" s="134"/>
    </row>
    <row r="56" spans="1:15" x14ac:dyDescent="0.2">
      <c r="A56" s="100"/>
      <c r="B56" s="100"/>
      <c r="C56" s="100"/>
      <c r="D56" s="100"/>
      <c r="E56" s="100"/>
      <c r="F56" s="100"/>
      <c r="G56" s="100"/>
      <c r="H56" s="100"/>
      <c r="I56" s="100"/>
      <c r="J56" s="100"/>
      <c r="K56" s="100"/>
      <c r="L56" s="100"/>
      <c r="M56" s="100"/>
      <c r="N56" s="100"/>
      <c r="O56" s="100"/>
    </row>
    <row r="57" spans="1:15" x14ac:dyDescent="0.2">
      <c r="A57" s="100"/>
      <c r="B57" s="100"/>
      <c r="C57" s="100"/>
      <c r="D57" s="100"/>
      <c r="E57" s="100"/>
      <c r="F57" s="100"/>
      <c r="G57" s="100"/>
      <c r="H57" s="100"/>
      <c r="I57" s="100"/>
      <c r="J57" s="100"/>
      <c r="K57" s="100"/>
      <c r="L57" s="100"/>
      <c r="M57" s="100"/>
      <c r="N57" s="100"/>
      <c r="O57" s="100"/>
    </row>
    <row r="59" spans="1:15" x14ac:dyDescent="0.2">
      <c r="M59" s="78"/>
    </row>
  </sheetData>
  <sheetProtection sheet="1" objects="1" scenarios="1" selectLockedCells="1" selectUnlockedCells="1"/>
  <mergeCells count="85">
    <mergeCell ref="A6:O6"/>
    <mergeCell ref="A53:B53"/>
    <mergeCell ref="A54:B54"/>
    <mergeCell ref="A48:O48"/>
    <mergeCell ref="A49:B49"/>
    <mergeCell ref="A50:B50"/>
    <mergeCell ref="A51:B51"/>
    <mergeCell ref="A52:B52"/>
    <mergeCell ref="J46:L46"/>
    <mergeCell ref="M46:O46"/>
    <mergeCell ref="A47:C47"/>
    <mergeCell ref="D47:F47"/>
    <mergeCell ref="G47:I47"/>
    <mergeCell ref="J47:L47"/>
    <mergeCell ref="M47:O47"/>
    <mergeCell ref="A25:B25"/>
    <mergeCell ref="M5:O5"/>
    <mergeCell ref="A17:O17"/>
    <mergeCell ref="A27:O27"/>
    <mergeCell ref="A26:B26"/>
    <mergeCell ref="A1:O1"/>
    <mergeCell ref="D18:F18"/>
    <mergeCell ref="G18:I18"/>
    <mergeCell ref="J18:L18"/>
    <mergeCell ref="M18:O18"/>
    <mergeCell ref="A19:C19"/>
    <mergeCell ref="D19:F19"/>
    <mergeCell ref="G19:I19"/>
    <mergeCell ref="J19:L19"/>
    <mergeCell ref="M19:O19"/>
    <mergeCell ref="A22:B22"/>
    <mergeCell ref="A23:B23"/>
    <mergeCell ref="P1:P1048576"/>
    <mergeCell ref="A2:O2"/>
    <mergeCell ref="A3:O3"/>
    <mergeCell ref="A4:C4"/>
    <mergeCell ref="D4:F4"/>
    <mergeCell ref="G4:I4"/>
    <mergeCell ref="J4:L4"/>
    <mergeCell ref="M4:O4"/>
    <mergeCell ref="A5:C5"/>
    <mergeCell ref="D5:F5"/>
    <mergeCell ref="G5:I5"/>
    <mergeCell ref="J5:L5"/>
    <mergeCell ref="A29:O29"/>
    <mergeCell ref="A30:O30"/>
    <mergeCell ref="A18:C18"/>
    <mergeCell ref="A24:B24"/>
    <mergeCell ref="A33:C33"/>
    <mergeCell ref="D33:F33"/>
    <mergeCell ref="G33:I33"/>
    <mergeCell ref="J33:L33"/>
    <mergeCell ref="M33:O33"/>
    <mergeCell ref="A31:O31"/>
    <mergeCell ref="A32:C32"/>
    <mergeCell ref="D32:F32"/>
    <mergeCell ref="G32:I32"/>
    <mergeCell ref="J32:L32"/>
    <mergeCell ref="M32:O32"/>
    <mergeCell ref="A11:B11"/>
    <mergeCell ref="A12:B12"/>
    <mergeCell ref="A20:O20"/>
    <mergeCell ref="A21:B21"/>
    <mergeCell ref="A7:B7"/>
    <mergeCell ref="A8:B8"/>
    <mergeCell ref="A9:B9"/>
    <mergeCell ref="A10:B10"/>
    <mergeCell ref="A13:O13"/>
    <mergeCell ref="A15:O15"/>
    <mergeCell ref="A16:O16"/>
    <mergeCell ref="A55:O57"/>
    <mergeCell ref="A39:B39"/>
    <mergeCell ref="A40:B40"/>
    <mergeCell ref="A34:O34"/>
    <mergeCell ref="A35:B35"/>
    <mergeCell ref="A36:B36"/>
    <mergeCell ref="A37:B37"/>
    <mergeCell ref="A38:B38"/>
    <mergeCell ref="A41:O41"/>
    <mergeCell ref="A43:O43"/>
    <mergeCell ref="A44:O44"/>
    <mergeCell ref="A45:O45"/>
    <mergeCell ref="A46:C46"/>
    <mergeCell ref="D46:F46"/>
    <mergeCell ref="G46:I46"/>
  </mergeCells>
  <pageMargins left="0.7" right="0.7" top="0.75" bottom="0.75" header="0.3" footer="0.3"/>
  <pageSetup scale="3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056D1-4598-4BCD-80AF-BEA131171171}">
  <dimension ref="A1:P74"/>
  <sheetViews>
    <sheetView topLeftCell="A30" zoomScaleNormal="60" workbookViewId="0">
      <selection activeCell="R7" sqref="R7"/>
    </sheetView>
  </sheetViews>
  <sheetFormatPr baseColWidth="10" defaultColWidth="8.6640625" defaultRowHeight="15" x14ac:dyDescent="0.2"/>
  <cols>
    <col min="2" max="15" width="12.1640625" customWidth="1"/>
  </cols>
  <sheetData>
    <row r="1" spans="1:15" ht="70.5" customHeight="1" x14ac:dyDescent="0.2">
      <c r="A1" s="105" t="s">
        <v>29</v>
      </c>
      <c r="B1" s="106"/>
      <c r="C1" s="106"/>
      <c r="D1" s="106"/>
      <c r="E1" s="106"/>
      <c r="F1" s="106"/>
      <c r="G1" s="106"/>
      <c r="H1" s="106"/>
      <c r="I1" s="106"/>
      <c r="J1" s="106"/>
      <c r="K1" s="106"/>
      <c r="L1" s="106"/>
      <c r="M1" s="106"/>
      <c r="N1" s="106"/>
      <c r="O1" s="107"/>
    </row>
    <row r="2" spans="1:15" ht="59.25" customHeight="1" x14ac:dyDescent="0.2">
      <c r="A2" s="108" t="s">
        <v>1</v>
      </c>
      <c r="B2" s="109"/>
      <c r="C2" s="109"/>
      <c r="D2" s="109"/>
      <c r="E2" s="109"/>
      <c r="F2" s="109"/>
      <c r="G2" s="109"/>
      <c r="H2" s="109"/>
      <c r="I2" s="109"/>
      <c r="J2" s="109"/>
      <c r="K2" s="109"/>
      <c r="L2" s="109"/>
      <c r="M2" s="109"/>
      <c r="N2" s="109"/>
      <c r="O2" s="110"/>
    </row>
    <row r="3" spans="1:15" ht="33" customHeight="1" x14ac:dyDescent="0.2">
      <c r="A3" s="113" t="s">
        <v>2</v>
      </c>
      <c r="B3" s="114"/>
      <c r="C3" s="114"/>
      <c r="D3" s="114"/>
      <c r="E3" s="114"/>
      <c r="F3" s="114"/>
      <c r="G3" s="114"/>
      <c r="H3" s="114"/>
      <c r="I3" s="114"/>
      <c r="J3" s="114"/>
      <c r="K3" s="114"/>
      <c r="L3" s="114"/>
      <c r="M3" s="114"/>
      <c r="N3" s="114"/>
      <c r="O3" s="115"/>
    </row>
    <row r="4" spans="1:15" ht="27" customHeight="1" x14ac:dyDescent="0.2">
      <c r="A4" s="116">
        <v>2025</v>
      </c>
      <c r="B4" s="111"/>
      <c r="C4" s="112"/>
      <c r="D4" s="111">
        <v>2026</v>
      </c>
      <c r="E4" s="111"/>
      <c r="F4" s="112"/>
      <c r="G4" s="120">
        <v>2027</v>
      </c>
      <c r="H4" s="111"/>
      <c r="I4" s="112"/>
      <c r="J4" s="111">
        <v>2028</v>
      </c>
      <c r="K4" s="111"/>
      <c r="L4" s="112"/>
      <c r="M4" s="120">
        <v>2029</v>
      </c>
      <c r="N4" s="111"/>
      <c r="O4" s="132"/>
    </row>
    <row r="5" spans="1:15" ht="36.75" customHeight="1" x14ac:dyDescent="0.2">
      <c r="A5" s="117">
        <v>0.51</v>
      </c>
      <c r="B5" s="118"/>
      <c r="C5" s="119"/>
      <c r="D5" s="121">
        <v>0.55000000000000004</v>
      </c>
      <c r="E5" s="118"/>
      <c r="F5" s="119"/>
      <c r="G5" s="121">
        <v>0.6</v>
      </c>
      <c r="H5" s="118"/>
      <c r="I5" s="119"/>
      <c r="J5" s="121">
        <v>0.65</v>
      </c>
      <c r="K5" s="118"/>
      <c r="L5" s="119"/>
      <c r="M5" s="121">
        <v>0.7</v>
      </c>
      <c r="N5" s="118"/>
      <c r="O5" s="133"/>
    </row>
    <row r="6" spans="1:15" ht="33.75" customHeight="1" x14ac:dyDescent="0.2">
      <c r="A6" s="113" t="s">
        <v>3</v>
      </c>
      <c r="B6" s="114"/>
      <c r="C6" s="114"/>
      <c r="D6" s="114"/>
      <c r="E6" s="114"/>
      <c r="F6" s="114"/>
      <c r="G6" s="114"/>
      <c r="H6" s="114"/>
      <c r="I6" s="114"/>
      <c r="J6" s="114"/>
      <c r="K6" s="114"/>
      <c r="L6" s="114"/>
      <c r="M6" s="114"/>
      <c r="N6" s="114"/>
      <c r="O6" s="115"/>
    </row>
    <row r="7" spans="1:15" ht="60" x14ac:dyDescent="0.2">
      <c r="A7" s="122"/>
      <c r="B7" s="123"/>
      <c r="C7" s="97" t="s">
        <v>4</v>
      </c>
      <c r="D7" s="97" t="s">
        <v>5</v>
      </c>
      <c r="E7" s="97" t="s">
        <v>6</v>
      </c>
      <c r="F7" s="97" t="s">
        <v>7</v>
      </c>
      <c r="G7" s="97" t="s">
        <v>8</v>
      </c>
      <c r="H7" s="97" t="s">
        <v>9</v>
      </c>
      <c r="I7" s="97" t="s">
        <v>10</v>
      </c>
      <c r="J7" s="97" t="s">
        <v>11</v>
      </c>
      <c r="K7" s="97" t="s">
        <v>12</v>
      </c>
      <c r="L7" s="97" t="s">
        <v>13</v>
      </c>
      <c r="M7" s="97" t="s">
        <v>14</v>
      </c>
      <c r="N7" s="97" t="s">
        <v>15</v>
      </c>
      <c r="O7" s="98" t="s">
        <v>16</v>
      </c>
    </row>
    <row r="8" spans="1:15" ht="26" thickBot="1" x14ac:dyDescent="0.25">
      <c r="A8" s="124">
        <v>2025</v>
      </c>
      <c r="B8" s="125"/>
      <c r="C8" s="83">
        <v>0.53</v>
      </c>
      <c r="D8" s="83">
        <v>0.42</v>
      </c>
      <c r="E8" s="83" t="s">
        <v>17</v>
      </c>
      <c r="F8" s="83" t="s">
        <v>17</v>
      </c>
      <c r="G8" s="83" t="s">
        <v>17</v>
      </c>
      <c r="H8" s="83" t="s">
        <v>17</v>
      </c>
      <c r="I8" s="83" t="s">
        <v>17</v>
      </c>
      <c r="J8" s="83" t="s">
        <v>17</v>
      </c>
      <c r="K8" s="83">
        <v>0.46</v>
      </c>
      <c r="L8" s="83" t="s">
        <v>17</v>
      </c>
      <c r="M8" s="83" t="s">
        <v>17</v>
      </c>
      <c r="N8" s="83" t="s">
        <v>17</v>
      </c>
      <c r="O8" s="83" t="s">
        <v>17</v>
      </c>
    </row>
    <row r="9" spans="1:15" ht="26" thickBot="1" x14ac:dyDescent="0.25">
      <c r="A9" s="126">
        <v>2026</v>
      </c>
      <c r="B9" s="127"/>
      <c r="C9" s="39">
        <v>0.56000000000000005</v>
      </c>
      <c r="D9" s="39">
        <v>0.51</v>
      </c>
      <c r="E9" s="39" t="s">
        <v>17</v>
      </c>
      <c r="F9" s="39" t="s">
        <v>17</v>
      </c>
      <c r="G9" s="39"/>
      <c r="H9" s="39" t="s">
        <v>17</v>
      </c>
      <c r="I9" s="39" t="s">
        <v>17</v>
      </c>
      <c r="J9" s="39" t="s">
        <v>17</v>
      </c>
      <c r="K9" s="39">
        <v>0.53</v>
      </c>
      <c r="L9" s="39" t="s">
        <v>17</v>
      </c>
      <c r="M9" s="39" t="s">
        <v>17</v>
      </c>
      <c r="N9" s="39" t="s">
        <v>17</v>
      </c>
      <c r="O9" s="39" t="s">
        <v>17</v>
      </c>
    </row>
    <row r="10" spans="1:15" ht="26" thickBot="1" x14ac:dyDescent="0.25">
      <c r="A10" s="124">
        <v>2027</v>
      </c>
      <c r="B10" s="125"/>
      <c r="C10" s="38">
        <v>0.6</v>
      </c>
      <c r="D10" s="38">
        <v>0.6</v>
      </c>
      <c r="E10" s="40" t="s">
        <v>17</v>
      </c>
      <c r="F10" s="40" t="s">
        <v>17</v>
      </c>
      <c r="G10" s="38"/>
      <c r="H10" s="40" t="s">
        <v>17</v>
      </c>
      <c r="I10" s="40" t="s">
        <v>17</v>
      </c>
      <c r="J10" s="40" t="s">
        <v>17</v>
      </c>
      <c r="K10" s="38">
        <v>0.6</v>
      </c>
      <c r="L10" s="40" t="s">
        <v>17</v>
      </c>
      <c r="M10" s="40" t="s">
        <v>17</v>
      </c>
      <c r="N10" s="40" t="s">
        <v>17</v>
      </c>
      <c r="O10" s="40" t="s">
        <v>17</v>
      </c>
    </row>
    <row r="11" spans="1:15" ht="26" thickBot="1" x14ac:dyDescent="0.25">
      <c r="A11" s="128">
        <v>2028</v>
      </c>
      <c r="B11" s="129"/>
      <c r="C11" s="79">
        <v>0.65</v>
      </c>
      <c r="D11" s="39">
        <v>0.65</v>
      </c>
      <c r="E11" s="39" t="s">
        <v>17</v>
      </c>
      <c r="F11" s="39" t="s">
        <v>17</v>
      </c>
      <c r="G11" s="39" t="s">
        <v>17</v>
      </c>
      <c r="H11" s="39" t="s">
        <v>17</v>
      </c>
      <c r="I11" s="39" t="s">
        <v>17</v>
      </c>
      <c r="J11" s="39" t="s">
        <v>17</v>
      </c>
      <c r="K11" s="39">
        <v>0.65</v>
      </c>
      <c r="L11" s="39" t="s">
        <v>17</v>
      </c>
      <c r="M11" s="39" t="s">
        <v>17</v>
      </c>
      <c r="N11" s="39" t="s">
        <v>17</v>
      </c>
      <c r="O11" s="39" t="s">
        <v>17</v>
      </c>
    </row>
    <row r="12" spans="1:15" ht="25" x14ac:dyDescent="0.2">
      <c r="A12" s="130">
        <v>2029</v>
      </c>
      <c r="B12" s="131"/>
      <c r="C12" s="76">
        <v>0.7</v>
      </c>
      <c r="D12" s="76">
        <v>0.7</v>
      </c>
      <c r="E12" s="76" t="s">
        <v>17</v>
      </c>
      <c r="F12" s="76" t="s">
        <v>17</v>
      </c>
      <c r="G12" s="80" t="s">
        <v>17</v>
      </c>
      <c r="H12" s="76" t="s">
        <v>17</v>
      </c>
      <c r="I12" s="76" t="s">
        <v>17</v>
      </c>
      <c r="J12" s="76" t="s">
        <v>17</v>
      </c>
      <c r="K12" s="76">
        <v>0.7</v>
      </c>
      <c r="L12" s="76" t="s">
        <v>17</v>
      </c>
      <c r="M12" s="76" t="s">
        <v>17</v>
      </c>
      <c r="N12" s="76" t="s">
        <v>17</v>
      </c>
      <c r="O12" s="76" t="s">
        <v>17</v>
      </c>
    </row>
    <row r="13" spans="1:15" ht="26" customHeight="1" x14ac:dyDescent="0.2">
      <c r="A13" s="99" t="s">
        <v>18</v>
      </c>
      <c r="B13" s="100"/>
      <c r="C13" s="100"/>
      <c r="D13" s="100"/>
      <c r="E13" s="100"/>
      <c r="F13" s="100"/>
      <c r="G13" s="100"/>
      <c r="H13" s="100"/>
      <c r="I13" s="100"/>
      <c r="J13" s="100"/>
      <c r="K13" s="100"/>
      <c r="L13" s="100"/>
      <c r="M13" s="100"/>
      <c r="N13" s="100"/>
      <c r="O13" s="101"/>
    </row>
    <row r="14" spans="1:15" ht="21" customHeight="1" x14ac:dyDescent="0.2">
      <c r="A14" s="99"/>
      <c r="B14" s="100"/>
      <c r="C14" s="100"/>
      <c r="D14" s="100"/>
      <c r="E14" s="100"/>
      <c r="F14" s="100"/>
      <c r="G14" s="100"/>
      <c r="H14" s="100"/>
      <c r="I14" s="100"/>
      <c r="J14" s="100"/>
      <c r="K14" s="100"/>
      <c r="L14" s="100"/>
      <c r="M14" s="100"/>
      <c r="N14" s="100"/>
      <c r="O14" s="101"/>
    </row>
    <row r="15" spans="1:15" ht="21" customHeight="1" x14ac:dyDescent="0.2">
      <c r="A15" s="102"/>
      <c r="B15" s="103"/>
      <c r="C15" s="103"/>
      <c r="D15" s="103"/>
      <c r="E15" s="103"/>
      <c r="F15" s="103"/>
      <c r="G15" s="103"/>
      <c r="H15" s="103"/>
      <c r="I15" s="103"/>
      <c r="J15" s="103"/>
      <c r="K15" s="103"/>
      <c r="L15" s="103"/>
      <c r="M15" s="103"/>
      <c r="N15" s="103"/>
      <c r="O15" s="104"/>
    </row>
    <row r="16" spans="1:15" ht="21" customHeight="1" x14ac:dyDescent="0.2">
      <c r="A16" s="73"/>
      <c r="B16" s="73"/>
      <c r="C16" s="73"/>
      <c r="D16" s="73"/>
      <c r="E16" s="73"/>
      <c r="F16" s="73"/>
      <c r="G16" s="73"/>
      <c r="H16" s="73"/>
      <c r="I16" s="73"/>
      <c r="J16" s="73"/>
      <c r="K16" s="73"/>
      <c r="L16" s="73"/>
      <c r="M16" s="73"/>
      <c r="N16" s="73"/>
      <c r="O16" s="73"/>
    </row>
    <row r="17" spans="1:16" ht="37" x14ac:dyDescent="0.2">
      <c r="A17" s="105" t="s">
        <v>19</v>
      </c>
      <c r="B17" s="106"/>
      <c r="C17" s="106"/>
      <c r="D17" s="106"/>
      <c r="E17" s="106"/>
      <c r="F17" s="106"/>
      <c r="G17" s="106"/>
      <c r="H17" s="106"/>
      <c r="I17" s="106"/>
      <c r="J17" s="106"/>
      <c r="K17" s="106"/>
      <c r="L17" s="106"/>
      <c r="M17" s="106"/>
      <c r="N17" s="106"/>
      <c r="O17" s="107"/>
      <c r="P17" s="163" t="s">
        <v>20</v>
      </c>
    </row>
    <row r="18" spans="1:16" ht="57" customHeight="1" x14ac:dyDescent="0.2">
      <c r="A18" s="164" t="s">
        <v>21</v>
      </c>
      <c r="B18" s="147"/>
      <c r="C18" s="147"/>
      <c r="D18" s="147"/>
      <c r="E18" s="147"/>
      <c r="F18" s="147"/>
      <c r="G18" s="147"/>
      <c r="H18" s="147"/>
      <c r="I18" s="147"/>
      <c r="J18" s="147"/>
      <c r="K18" s="147"/>
      <c r="L18" s="147"/>
      <c r="M18" s="147"/>
      <c r="N18" s="147"/>
      <c r="O18" s="165"/>
      <c r="P18" s="163"/>
    </row>
    <row r="19" spans="1:16" ht="34" x14ac:dyDescent="0.2">
      <c r="A19" s="166" t="s">
        <v>2</v>
      </c>
      <c r="B19" s="167"/>
      <c r="C19" s="167"/>
      <c r="D19" s="167"/>
      <c r="E19" s="167"/>
      <c r="F19" s="167"/>
      <c r="G19" s="167"/>
      <c r="H19" s="167"/>
      <c r="I19" s="167"/>
      <c r="J19" s="167"/>
      <c r="K19" s="167"/>
      <c r="L19" s="167"/>
      <c r="M19" s="167"/>
      <c r="N19" s="167"/>
      <c r="O19" s="168"/>
      <c r="P19" s="163"/>
    </row>
    <row r="20" spans="1:16" ht="26" x14ac:dyDescent="0.2">
      <c r="A20" s="177">
        <v>2021</v>
      </c>
      <c r="B20" s="150"/>
      <c r="C20" s="151"/>
      <c r="D20" s="152">
        <v>2022</v>
      </c>
      <c r="E20" s="150"/>
      <c r="F20" s="151"/>
      <c r="G20" s="152">
        <v>2023</v>
      </c>
      <c r="H20" s="150"/>
      <c r="I20" s="151"/>
      <c r="J20" s="152">
        <v>2024</v>
      </c>
      <c r="K20" s="150"/>
      <c r="L20" s="151"/>
      <c r="M20" s="152">
        <v>2025</v>
      </c>
      <c r="N20" s="150"/>
      <c r="O20" s="178"/>
      <c r="P20" s="163"/>
    </row>
    <row r="21" spans="1:16" ht="26" x14ac:dyDescent="0.2">
      <c r="A21" s="169">
        <v>0.88</v>
      </c>
      <c r="B21" s="170"/>
      <c r="C21" s="171"/>
      <c r="D21" s="172">
        <v>0.9</v>
      </c>
      <c r="E21" s="170"/>
      <c r="F21" s="171"/>
      <c r="G21" s="172">
        <v>0.92</v>
      </c>
      <c r="H21" s="170"/>
      <c r="I21" s="171"/>
      <c r="J21" s="172">
        <v>0.94</v>
      </c>
      <c r="K21" s="170"/>
      <c r="L21" s="171"/>
      <c r="M21" s="172">
        <v>0.95</v>
      </c>
      <c r="N21" s="170"/>
      <c r="O21" s="173"/>
      <c r="P21" s="163"/>
    </row>
    <row r="22" spans="1:16" ht="34" x14ac:dyDescent="0.2">
      <c r="A22" s="174" t="s">
        <v>3</v>
      </c>
      <c r="B22" s="175"/>
      <c r="C22" s="175"/>
      <c r="D22" s="175"/>
      <c r="E22" s="175"/>
      <c r="F22" s="175"/>
      <c r="G22" s="175"/>
      <c r="H22" s="175"/>
      <c r="I22" s="175"/>
      <c r="J22" s="175"/>
      <c r="K22" s="175"/>
      <c r="L22" s="175"/>
      <c r="M22" s="175"/>
      <c r="N22" s="175"/>
      <c r="O22" s="176"/>
      <c r="P22" s="163"/>
    </row>
    <row r="23" spans="1:16" ht="60" x14ac:dyDescent="0.2">
      <c r="A23" s="153"/>
      <c r="B23" s="141"/>
      <c r="C23" s="81" t="s">
        <v>4</v>
      </c>
      <c r="D23" s="81" t="s">
        <v>5</v>
      </c>
      <c r="E23" s="81" t="s">
        <v>6</v>
      </c>
      <c r="F23" s="81" t="s">
        <v>7</v>
      </c>
      <c r="G23" s="81" t="s">
        <v>8</v>
      </c>
      <c r="H23" s="81" t="s">
        <v>9</v>
      </c>
      <c r="I23" s="81" t="s">
        <v>10</v>
      </c>
      <c r="J23" s="81" t="s">
        <v>11</v>
      </c>
      <c r="K23" s="81" t="s">
        <v>12</v>
      </c>
      <c r="L23" s="81" t="s">
        <v>13</v>
      </c>
      <c r="M23" s="81" t="s">
        <v>14</v>
      </c>
      <c r="N23" s="81" t="s">
        <v>15</v>
      </c>
      <c r="O23" s="82" t="s">
        <v>16</v>
      </c>
      <c r="P23" s="163"/>
    </row>
    <row r="24" spans="1:16" ht="25" x14ac:dyDescent="0.2">
      <c r="A24" s="124">
        <v>2025</v>
      </c>
      <c r="B24" s="125"/>
      <c r="C24" s="83">
        <v>0.89</v>
      </c>
      <c r="D24" s="83">
        <v>0.86</v>
      </c>
      <c r="E24" s="83" t="s">
        <v>17</v>
      </c>
      <c r="F24" s="83" t="s">
        <v>17</v>
      </c>
      <c r="G24" s="83" t="s">
        <v>17</v>
      </c>
      <c r="H24" s="83" t="s">
        <v>17</v>
      </c>
      <c r="I24" s="83" t="s">
        <v>17</v>
      </c>
      <c r="J24" s="83" t="s">
        <v>17</v>
      </c>
      <c r="K24" s="83">
        <v>0.88</v>
      </c>
      <c r="L24" s="83" t="s">
        <v>17</v>
      </c>
      <c r="M24" s="83">
        <v>0.88</v>
      </c>
      <c r="N24" s="83">
        <v>0.88</v>
      </c>
      <c r="O24" s="84">
        <v>0.84</v>
      </c>
      <c r="P24" s="163"/>
    </row>
    <row r="25" spans="1:16" ht="25" x14ac:dyDescent="0.2">
      <c r="A25" s="128">
        <v>2026</v>
      </c>
      <c r="B25" s="129"/>
      <c r="C25" s="39">
        <v>0.9</v>
      </c>
      <c r="D25" s="39">
        <v>0.88</v>
      </c>
      <c r="E25" s="39" t="s">
        <v>17</v>
      </c>
      <c r="F25" s="39" t="s">
        <v>17</v>
      </c>
      <c r="G25" s="39" t="s">
        <v>17</v>
      </c>
      <c r="H25" s="39" t="s">
        <v>17</v>
      </c>
      <c r="I25" s="39" t="s">
        <v>17</v>
      </c>
      <c r="J25" s="39" t="s">
        <v>17</v>
      </c>
      <c r="K25" s="39">
        <v>0.9</v>
      </c>
      <c r="L25" s="39" t="s">
        <v>17</v>
      </c>
      <c r="M25" s="39">
        <v>0.9</v>
      </c>
      <c r="N25" s="39">
        <v>0.9</v>
      </c>
      <c r="O25" s="75">
        <v>0.87</v>
      </c>
      <c r="P25" s="163"/>
    </row>
    <row r="26" spans="1:16" ht="25" x14ac:dyDescent="0.2">
      <c r="A26" s="124">
        <v>2027</v>
      </c>
      <c r="B26" s="125"/>
      <c r="C26" s="40">
        <v>0.91</v>
      </c>
      <c r="D26" s="40">
        <v>0.9</v>
      </c>
      <c r="E26" s="40" t="s">
        <v>17</v>
      </c>
      <c r="F26" s="40" t="s">
        <v>17</v>
      </c>
      <c r="G26" s="40" t="s">
        <v>17</v>
      </c>
      <c r="H26" s="40" t="s">
        <v>17</v>
      </c>
      <c r="I26" s="40" t="s">
        <v>17</v>
      </c>
      <c r="J26" s="40" t="s">
        <v>17</v>
      </c>
      <c r="K26" s="40">
        <v>0.91</v>
      </c>
      <c r="L26" s="40" t="s">
        <v>17</v>
      </c>
      <c r="M26" s="40">
        <v>0.91</v>
      </c>
      <c r="N26" s="40">
        <v>0.91</v>
      </c>
      <c r="O26" s="74">
        <v>0.9</v>
      </c>
      <c r="P26" s="163"/>
    </row>
    <row r="27" spans="1:16" ht="25" x14ac:dyDescent="0.2">
      <c r="A27" s="128">
        <v>2028</v>
      </c>
      <c r="B27" s="129"/>
      <c r="C27" s="39">
        <v>0.93</v>
      </c>
      <c r="D27" s="39">
        <v>0.92</v>
      </c>
      <c r="E27" s="39" t="s">
        <v>17</v>
      </c>
      <c r="F27" s="39" t="s">
        <v>17</v>
      </c>
      <c r="G27" s="39" t="s">
        <v>17</v>
      </c>
      <c r="H27" s="39" t="s">
        <v>17</v>
      </c>
      <c r="I27" s="39" t="s">
        <v>17</v>
      </c>
      <c r="J27" s="39" t="s">
        <v>17</v>
      </c>
      <c r="K27" s="39">
        <v>0.93</v>
      </c>
      <c r="L27" s="39" t="s">
        <v>17</v>
      </c>
      <c r="M27" s="39">
        <v>0.93</v>
      </c>
      <c r="N27" s="39">
        <v>0.93</v>
      </c>
      <c r="O27" s="75">
        <v>0.93</v>
      </c>
      <c r="P27" s="163"/>
    </row>
    <row r="28" spans="1:16" ht="25" x14ac:dyDescent="0.2">
      <c r="A28" s="130">
        <v>2029</v>
      </c>
      <c r="B28" s="131"/>
      <c r="C28" s="76">
        <v>0.95</v>
      </c>
      <c r="D28" s="76">
        <v>0.95</v>
      </c>
      <c r="E28" s="76" t="s">
        <v>17</v>
      </c>
      <c r="F28" s="76" t="s">
        <v>17</v>
      </c>
      <c r="G28" s="76" t="s">
        <v>17</v>
      </c>
      <c r="H28" s="76" t="s">
        <v>17</v>
      </c>
      <c r="I28" s="76" t="s">
        <v>17</v>
      </c>
      <c r="J28" s="76" t="s">
        <v>17</v>
      </c>
      <c r="K28" s="76">
        <v>0.95</v>
      </c>
      <c r="L28" s="76" t="s">
        <v>17</v>
      </c>
      <c r="M28" s="76">
        <v>0.95</v>
      </c>
      <c r="N28" s="76">
        <v>0.95</v>
      </c>
      <c r="O28" s="77">
        <v>0.95</v>
      </c>
      <c r="P28" s="163"/>
    </row>
    <row r="29" spans="1:16" ht="57" customHeight="1" x14ac:dyDescent="0.2">
      <c r="A29" s="154" t="s">
        <v>22</v>
      </c>
      <c r="B29" s="154"/>
      <c r="C29" s="154"/>
      <c r="D29" s="154"/>
      <c r="E29" s="154"/>
      <c r="F29" s="154"/>
      <c r="G29" s="154"/>
      <c r="H29" s="154"/>
      <c r="I29" s="154"/>
      <c r="J29" s="154"/>
      <c r="K29" s="154"/>
      <c r="L29" s="154"/>
      <c r="M29" s="154"/>
      <c r="N29" s="154"/>
      <c r="O29" s="154"/>
      <c r="P29" s="163"/>
    </row>
    <row r="30" spans="1:16" x14ac:dyDescent="0.2">
      <c r="A30" s="73"/>
      <c r="B30" s="73"/>
      <c r="C30" s="73"/>
      <c r="D30" s="73"/>
      <c r="E30" s="73"/>
      <c r="F30" s="73"/>
      <c r="G30" s="73"/>
      <c r="H30" s="73"/>
      <c r="I30" s="73"/>
      <c r="J30" s="73"/>
      <c r="K30" s="73"/>
      <c r="L30" s="73"/>
      <c r="M30" s="73"/>
      <c r="N30" s="73"/>
      <c r="O30" s="73"/>
      <c r="P30" s="163"/>
    </row>
    <row r="31" spans="1:16" ht="37" x14ac:dyDescent="0.2">
      <c r="A31" s="155" t="s">
        <v>23</v>
      </c>
      <c r="B31" s="156"/>
      <c r="C31" s="156"/>
      <c r="D31" s="156"/>
      <c r="E31" s="156"/>
      <c r="F31" s="156"/>
      <c r="G31" s="156"/>
      <c r="H31" s="156"/>
      <c r="I31" s="156"/>
      <c r="J31" s="156"/>
      <c r="K31" s="156"/>
      <c r="L31" s="156"/>
      <c r="M31" s="156"/>
      <c r="N31" s="156"/>
      <c r="O31" s="157"/>
      <c r="P31" s="163"/>
    </row>
    <row r="32" spans="1:16" ht="57" customHeight="1" x14ac:dyDescent="0.2">
      <c r="A32" s="158" t="s">
        <v>24</v>
      </c>
      <c r="B32" s="109"/>
      <c r="C32" s="109"/>
      <c r="D32" s="109"/>
      <c r="E32" s="109"/>
      <c r="F32" s="109"/>
      <c r="G32" s="109"/>
      <c r="H32" s="109"/>
      <c r="I32" s="109"/>
      <c r="J32" s="109"/>
      <c r="K32" s="109"/>
      <c r="L32" s="109"/>
      <c r="M32" s="109"/>
      <c r="N32" s="109"/>
      <c r="O32" s="159"/>
      <c r="P32" s="163"/>
    </row>
    <row r="33" spans="1:16" ht="34" x14ac:dyDescent="0.2">
      <c r="A33" s="138" t="s">
        <v>2</v>
      </c>
      <c r="B33" s="114"/>
      <c r="C33" s="114"/>
      <c r="D33" s="114"/>
      <c r="E33" s="114"/>
      <c r="F33" s="114"/>
      <c r="G33" s="114"/>
      <c r="H33" s="114"/>
      <c r="I33" s="114"/>
      <c r="J33" s="114"/>
      <c r="K33" s="114"/>
      <c r="L33" s="114"/>
      <c r="M33" s="114"/>
      <c r="N33" s="114"/>
      <c r="O33" s="139"/>
      <c r="P33" s="163"/>
    </row>
    <row r="34" spans="1:16" ht="26" x14ac:dyDescent="0.2">
      <c r="A34" s="149">
        <v>2025</v>
      </c>
      <c r="B34" s="150"/>
      <c r="C34" s="151"/>
      <c r="D34" s="152">
        <v>2026</v>
      </c>
      <c r="E34" s="150"/>
      <c r="F34" s="151"/>
      <c r="G34" s="152">
        <v>2027</v>
      </c>
      <c r="H34" s="150"/>
      <c r="I34" s="151"/>
      <c r="J34" s="152">
        <v>2028</v>
      </c>
      <c r="K34" s="150"/>
      <c r="L34" s="151"/>
      <c r="M34" s="152">
        <v>2029</v>
      </c>
      <c r="N34" s="150"/>
      <c r="O34" s="160"/>
      <c r="P34" s="163"/>
    </row>
    <row r="35" spans="1:16" ht="26" x14ac:dyDescent="0.2">
      <c r="A35" s="161">
        <v>0.7</v>
      </c>
      <c r="B35" s="118"/>
      <c r="C35" s="119"/>
      <c r="D35" s="121">
        <v>0.73</v>
      </c>
      <c r="E35" s="118"/>
      <c r="F35" s="119"/>
      <c r="G35" s="121">
        <v>0.75</v>
      </c>
      <c r="H35" s="118"/>
      <c r="I35" s="119"/>
      <c r="J35" s="121">
        <v>0.78</v>
      </c>
      <c r="K35" s="118"/>
      <c r="L35" s="119"/>
      <c r="M35" s="121">
        <v>0.8</v>
      </c>
      <c r="N35" s="118"/>
      <c r="O35" s="162"/>
      <c r="P35" s="163"/>
    </row>
    <row r="36" spans="1:16" ht="34" x14ac:dyDescent="0.2">
      <c r="A36" s="138" t="s">
        <v>3</v>
      </c>
      <c r="B36" s="114"/>
      <c r="C36" s="114"/>
      <c r="D36" s="114"/>
      <c r="E36" s="114"/>
      <c r="F36" s="114"/>
      <c r="G36" s="114"/>
      <c r="H36" s="114"/>
      <c r="I36" s="114"/>
      <c r="J36" s="114"/>
      <c r="K36" s="114"/>
      <c r="L36" s="114"/>
      <c r="M36" s="114"/>
      <c r="N36" s="114"/>
      <c r="O36" s="139"/>
      <c r="P36" s="163"/>
    </row>
    <row r="37" spans="1:16" ht="60" x14ac:dyDescent="0.2">
      <c r="A37" s="122"/>
      <c r="B37" s="123"/>
      <c r="C37" s="97" t="s">
        <v>4</v>
      </c>
      <c r="D37" s="97" t="s">
        <v>5</v>
      </c>
      <c r="E37" s="97" t="s">
        <v>6</v>
      </c>
      <c r="F37" s="97" t="s">
        <v>7</v>
      </c>
      <c r="G37" s="97" t="s">
        <v>8</v>
      </c>
      <c r="H37" s="97" t="s">
        <v>9</v>
      </c>
      <c r="I37" s="97" t="s">
        <v>10</v>
      </c>
      <c r="J37" s="97" t="s">
        <v>11</v>
      </c>
      <c r="K37" s="97" t="s">
        <v>12</v>
      </c>
      <c r="L37" s="97" t="s">
        <v>13</v>
      </c>
      <c r="M37" s="97" t="s">
        <v>14</v>
      </c>
      <c r="N37" s="97" t="s">
        <v>15</v>
      </c>
      <c r="O37" s="98" t="s">
        <v>16</v>
      </c>
      <c r="P37" s="163"/>
    </row>
    <row r="38" spans="1:16" ht="25" x14ac:dyDescent="0.2">
      <c r="A38" s="124">
        <v>2025</v>
      </c>
      <c r="B38" s="125"/>
      <c r="C38" s="83">
        <v>0.7</v>
      </c>
      <c r="D38" s="83">
        <v>0.69</v>
      </c>
      <c r="E38" s="83" t="s">
        <v>17</v>
      </c>
      <c r="F38" s="83" t="s">
        <v>17</v>
      </c>
      <c r="G38" s="83" t="s">
        <v>17</v>
      </c>
      <c r="H38" s="83" t="s">
        <v>17</v>
      </c>
      <c r="I38" s="83" t="s">
        <v>17</v>
      </c>
      <c r="J38" s="83" t="s">
        <v>17</v>
      </c>
      <c r="K38" s="83">
        <v>0.69</v>
      </c>
      <c r="L38" s="83" t="s">
        <v>17</v>
      </c>
      <c r="M38" s="83">
        <v>0.7</v>
      </c>
      <c r="N38" s="83">
        <v>0.7</v>
      </c>
      <c r="O38" s="84">
        <v>0.67</v>
      </c>
      <c r="P38" s="163"/>
    </row>
    <row r="39" spans="1:16" ht="25" x14ac:dyDescent="0.2">
      <c r="A39" s="126">
        <v>2026</v>
      </c>
      <c r="B39" s="127"/>
      <c r="C39" s="55">
        <v>0.73</v>
      </c>
      <c r="D39" s="55">
        <v>0.73</v>
      </c>
      <c r="E39" s="55" t="s">
        <v>17</v>
      </c>
      <c r="F39" s="55" t="s">
        <v>17</v>
      </c>
      <c r="G39" s="55" t="s">
        <v>17</v>
      </c>
      <c r="H39" s="55" t="s">
        <v>17</v>
      </c>
      <c r="I39" s="55" t="s">
        <v>17</v>
      </c>
      <c r="J39" s="55" t="s">
        <v>17</v>
      </c>
      <c r="K39" s="55">
        <v>0.72</v>
      </c>
      <c r="L39" s="55" t="s">
        <v>17</v>
      </c>
      <c r="M39" s="55">
        <v>0.73</v>
      </c>
      <c r="N39" s="55">
        <v>0.73</v>
      </c>
      <c r="O39" s="75">
        <v>0.7</v>
      </c>
      <c r="P39" s="163"/>
    </row>
    <row r="40" spans="1:16" ht="25" x14ac:dyDescent="0.2">
      <c r="A40" s="124">
        <v>2027</v>
      </c>
      <c r="B40" s="125"/>
      <c r="C40" s="40">
        <v>0.75</v>
      </c>
      <c r="D40" s="40">
        <v>0.75</v>
      </c>
      <c r="E40" s="40" t="s">
        <v>17</v>
      </c>
      <c r="F40" s="40" t="s">
        <v>17</v>
      </c>
      <c r="G40" s="40" t="s">
        <v>17</v>
      </c>
      <c r="H40" s="40" t="s">
        <v>17</v>
      </c>
      <c r="I40" s="40" t="s">
        <v>17</v>
      </c>
      <c r="J40" s="40" t="s">
        <v>17</v>
      </c>
      <c r="K40" s="40">
        <v>0.75</v>
      </c>
      <c r="L40" s="40" t="s">
        <v>17</v>
      </c>
      <c r="M40" s="40">
        <v>0.75</v>
      </c>
      <c r="N40" s="40">
        <v>0.75</v>
      </c>
      <c r="O40" s="74">
        <v>0.74</v>
      </c>
      <c r="P40" s="163"/>
    </row>
    <row r="41" spans="1:16" ht="25" x14ac:dyDescent="0.2">
      <c r="A41" s="128">
        <v>2028</v>
      </c>
      <c r="B41" s="129"/>
      <c r="C41" s="55">
        <v>0.78</v>
      </c>
      <c r="D41" s="55">
        <v>0.78</v>
      </c>
      <c r="E41" s="39" t="s">
        <v>17</v>
      </c>
      <c r="F41" s="39" t="s">
        <v>17</v>
      </c>
      <c r="G41" s="39" t="s">
        <v>17</v>
      </c>
      <c r="H41" s="39" t="s">
        <v>17</v>
      </c>
      <c r="I41" s="39" t="s">
        <v>17</v>
      </c>
      <c r="J41" s="39" t="s">
        <v>17</v>
      </c>
      <c r="K41" s="55">
        <v>0.78</v>
      </c>
      <c r="L41" s="55" t="s">
        <v>17</v>
      </c>
      <c r="M41" s="55">
        <v>0.78</v>
      </c>
      <c r="N41" s="55">
        <v>0.78</v>
      </c>
      <c r="O41" s="75">
        <v>0.77</v>
      </c>
      <c r="P41" s="163"/>
    </row>
    <row r="42" spans="1:16" ht="25" x14ac:dyDescent="0.2">
      <c r="A42" s="130">
        <v>2029</v>
      </c>
      <c r="B42" s="131"/>
      <c r="C42" s="76">
        <v>0.8</v>
      </c>
      <c r="D42" s="76">
        <v>0.8</v>
      </c>
      <c r="E42" s="76" t="s">
        <v>17</v>
      </c>
      <c r="F42" s="76" t="s">
        <v>17</v>
      </c>
      <c r="G42" s="76" t="s">
        <v>17</v>
      </c>
      <c r="H42" s="76" t="s">
        <v>17</v>
      </c>
      <c r="I42" s="76" t="s">
        <v>17</v>
      </c>
      <c r="J42" s="76" t="s">
        <v>17</v>
      </c>
      <c r="K42" s="76">
        <v>0.8</v>
      </c>
      <c r="L42" s="76" t="s">
        <v>17</v>
      </c>
      <c r="M42" s="76">
        <v>0.8</v>
      </c>
      <c r="N42" s="76">
        <v>0.8</v>
      </c>
      <c r="O42" s="77">
        <v>0.8</v>
      </c>
      <c r="P42" s="163"/>
    </row>
    <row r="43" spans="1:16" ht="57" customHeight="1" x14ac:dyDescent="0.2">
      <c r="A43" s="100" t="s">
        <v>22</v>
      </c>
      <c r="B43" s="100"/>
      <c r="C43" s="100"/>
      <c r="D43" s="100"/>
      <c r="E43" s="100"/>
      <c r="F43" s="100"/>
      <c r="G43" s="100"/>
      <c r="H43" s="100"/>
      <c r="I43" s="100"/>
      <c r="J43" s="100"/>
      <c r="K43" s="100"/>
      <c r="L43" s="100"/>
      <c r="M43" s="100"/>
      <c r="N43" s="100"/>
      <c r="O43" s="100"/>
      <c r="P43" s="163"/>
    </row>
    <row r="44" spans="1:16" x14ac:dyDescent="0.2">
      <c r="A44" s="70"/>
      <c r="B44" s="70"/>
      <c r="C44" s="70"/>
      <c r="D44" s="70"/>
      <c r="E44" s="70"/>
      <c r="F44" s="70"/>
      <c r="G44" s="70"/>
      <c r="H44" s="70"/>
      <c r="I44" s="70"/>
      <c r="J44" s="70"/>
      <c r="K44" s="70"/>
      <c r="L44" s="70"/>
      <c r="M44" s="70"/>
      <c r="N44" s="70"/>
      <c r="O44" s="70"/>
      <c r="P44" s="163"/>
    </row>
    <row r="45" spans="1:16" ht="37" x14ac:dyDescent="0.2">
      <c r="A45" s="143" t="s">
        <v>25</v>
      </c>
      <c r="B45" s="144"/>
      <c r="C45" s="144"/>
      <c r="D45" s="144"/>
      <c r="E45" s="144"/>
      <c r="F45" s="144"/>
      <c r="G45" s="144"/>
      <c r="H45" s="144"/>
      <c r="I45" s="144"/>
      <c r="J45" s="144"/>
      <c r="K45" s="144"/>
      <c r="L45" s="144"/>
      <c r="M45" s="144"/>
      <c r="N45" s="144"/>
      <c r="O45" s="145"/>
      <c r="P45" s="163"/>
    </row>
    <row r="46" spans="1:16" ht="57" customHeight="1" x14ac:dyDescent="0.2">
      <c r="A46" s="146" t="s">
        <v>26</v>
      </c>
      <c r="B46" s="147"/>
      <c r="C46" s="147"/>
      <c r="D46" s="147"/>
      <c r="E46" s="147"/>
      <c r="F46" s="147"/>
      <c r="G46" s="147"/>
      <c r="H46" s="147"/>
      <c r="I46" s="147"/>
      <c r="J46" s="147"/>
      <c r="K46" s="147"/>
      <c r="L46" s="147"/>
      <c r="M46" s="147"/>
      <c r="N46" s="147"/>
      <c r="O46" s="148"/>
      <c r="P46" s="163"/>
    </row>
    <row r="47" spans="1:16" ht="34" x14ac:dyDescent="0.2">
      <c r="A47" s="138" t="s">
        <v>2</v>
      </c>
      <c r="B47" s="114"/>
      <c r="C47" s="114"/>
      <c r="D47" s="114"/>
      <c r="E47" s="114"/>
      <c r="F47" s="114"/>
      <c r="G47" s="114"/>
      <c r="H47" s="114"/>
      <c r="I47" s="114"/>
      <c r="J47" s="114"/>
      <c r="K47" s="114"/>
      <c r="L47" s="114"/>
      <c r="M47" s="114"/>
      <c r="N47" s="114"/>
      <c r="O47" s="139"/>
      <c r="P47" s="163"/>
    </row>
    <row r="48" spans="1:16" ht="26" x14ac:dyDescent="0.2">
      <c r="A48" s="149">
        <v>2025</v>
      </c>
      <c r="B48" s="150"/>
      <c r="C48" s="151"/>
      <c r="D48" s="152">
        <v>2026</v>
      </c>
      <c r="E48" s="150"/>
      <c r="F48" s="151"/>
      <c r="G48" s="152">
        <v>2027</v>
      </c>
      <c r="H48" s="150"/>
      <c r="I48" s="151"/>
      <c r="J48" s="152">
        <v>2028</v>
      </c>
      <c r="K48" s="150"/>
      <c r="L48" s="151"/>
      <c r="M48" s="152">
        <v>2029</v>
      </c>
      <c r="N48" s="150"/>
      <c r="O48" s="160"/>
      <c r="P48" s="163"/>
    </row>
    <row r="49" spans="1:16" ht="26" x14ac:dyDescent="0.2">
      <c r="A49" s="161">
        <v>0.55000000000000004</v>
      </c>
      <c r="B49" s="118"/>
      <c r="C49" s="119"/>
      <c r="D49" s="121">
        <v>0.59</v>
      </c>
      <c r="E49" s="118"/>
      <c r="F49" s="119"/>
      <c r="G49" s="121">
        <v>0.63</v>
      </c>
      <c r="H49" s="118"/>
      <c r="I49" s="119"/>
      <c r="J49" s="121">
        <v>0.67</v>
      </c>
      <c r="K49" s="118"/>
      <c r="L49" s="119"/>
      <c r="M49" s="121">
        <v>0.7</v>
      </c>
      <c r="N49" s="118"/>
      <c r="O49" s="162"/>
      <c r="P49" s="163"/>
    </row>
    <row r="50" spans="1:16" ht="34" x14ac:dyDescent="0.2">
      <c r="A50" s="138" t="s">
        <v>3</v>
      </c>
      <c r="B50" s="114"/>
      <c r="C50" s="114"/>
      <c r="D50" s="114"/>
      <c r="E50" s="114"/>
      <c r="F50" s="114"/>
      <c r="G50" s="114"/>
      <c r="H50" s="114"/>
      <c r="I50" s="114"/>
      <c r="J50" s="114"/>
      <c r="K50" s="114"/>
      <c r="L50" s="114"/>
      <c r="M50" s="114"/>
      <c r="N50" s="114"/>
      <c r="O50" s="139"/>
      <c r="P50" s="163"/>
    </row>
    <row r="51" spans="1:16" ht="60" x14ac:dyDescent="0.2">
      <c r="A51" s="140"/>
      <c r="B51" s="141"/>
      <c r="C51" s="94" t="s">
        <v>4</v>
      </c>
      <c r="D51" s="94" t="s">
        <v>5</v>
      </c>
      <c r="E51" s="94" t="s">
        <v>6</v>
      </c>
      <c r="F51" s="94" t="s">
        <v>7</v>
      </c>
      <c r="G51" s="94" t="s">
        <v>8</v>
      </c>
      <c r="H51" s="94" t="s">
        <v>9</v>
      </c>
      <c r="I51" s="94" t="s">
        <v>10</v>
      </c>
      <c r="J51" s="94" t="s">
        <v>11</v>
      </c>
      <c r="K51" s="94" t="s">
        <v>12</v>
      </c>
      <c r="L51" s="94" t="s">
        <v>13</v>
      </c>
      <c r="M51" s="94" t="s">
        <v>14</v>
      </c>
      <c r="N51" s="94" t="s">
        <v>15</v>
      </c>
      <c r="O51" s="95" t="s">
        <v>16</v>
      </c>
      <c r="P51" s="163"/>
    </row>
    <row r="52" spans="1:16" ht="25" x14ac:dyDescent="0.2">
      <c r="A52" s="142">
        <v>2025</v>
      </c>
      <c r="B52" s="125"/>
      <c r="C52" s="83">
        <v>0.57999999999999996</v>
      </c>
      <c r="D52" s="83">
        <v>0.51</v>
      </c>
      <c r="E52" s="83" t="s">
        <v>17</v>
      </c>
      <c r="F52" s="83" t="s">
        <v>17</v>
      </c>
      <c r="G52" s="83" t="s">
        <v>17</v>
      </c>
      <c r="H52" s="83" t="s">
        <v>17</v>
      </c>
      <c r="I52" s="83" t="s">
        <v>17</v>
      </c>
      <c r="J52" s="83" t="s">
        <v>17</v>
      </c>
      <c r="K52" s="83">
        <v>0.53</v>
      </c>
      <c r="L52" s="83" t="s">
        <v>17</v>
      </c>
      <c r="M52" s="83">
        <v>0.52</v>
      </c>
      <c r="N52" s="83">
        <v>0.56999999999999995</v>
      </c>
      <c r="O52" s="96">
        <v>0.53</v>
      </c>
      <c r="P52" s="163"/>
    </row>
    <row r="53" spans="1:16" ht="25" x14ac:dyDescent="0.2">
      <c r="A53" s="135">
        <v>2026</v>
      </c>
      <c r="B53" s="129"/>
      <c r="C53" s="39">
        <v>0.61</v>
      </c>
      <c r="D53" s="39">
        <v>0.56999999999999995</v>
      </c>
      <c r="E53" s="39" t="s">
        <v>17</v>
      </c>
      <c r="F53" s="39" t="s">
        <v>17</v>
      </c>
      <c r="G53" s="39" t="s">
        <v>17</v>
      </c>
      <c r="H53" s="39" t="s">
        <v>17</v>
      </c>
      <c r="I53" s="39" t="s">
        <v>17</v>
      </c>
      <c r="J53" s="39" t="s">
        <v>17</v>
      </c>
      <c r="K53" s="39">
        <v>0.56999999999999995</v>
      </c>
      <c r="L53" s="39" t="s">
        <v>17</v>
      </c>
      <c r="M53" s="39">
        <v>0.56999999999999995</v>
      </c>
      <c r="N53" s="39">
        <v>0.61</v>
      </c>
      <c r="O53" s="42">
        <v>0.56999999999999995</v>
      </c>
      <c r="P53" s="163"/>
    </row>
    <row r="54" spans="1:16" ht="25" x14ac:dyDescent="0.2">
      <c r="A54" s="142">
        <v>2027</v>
      </c>
      <c r="B54" s="125"/>
      <c r="C54" s="40">
        <v>0.64</v>
      </c>
      <c r="D54" s="40">
        <v>0.61</v>
      </c>
      <c r="E54" s="40" t="s">
        <v>17</v>
      </c>
      <c r="F54" s="40" t="s">
        <v>17</v>
      </c>
      <c r="G54" s="40" t="s">
        <v>17</v>
      </c>
      <c r="H54" s="40" t="s">
        <v>17</v>
      </c>
      <c r="I54" s="40" t="s">
        <v>17</v>
      </c>
      <c r="J54" s="40" t="s">
        <v>17</v>
      </c>
      <c r="K54" s="40">
        <v>0.61</v>
      </c>
      <c r="L54" s="40" t="s">
        <v>17</v>
      </c>
      <c r="M54" s="40">
        <v>0.61</v>
      </c>
      <c r="N54" s="40">
        <v>0.64</v>
      </c>
      <c r="O54" s="41">
        <v>0.61</v>
      </c>
      <c r="P54" s="163"/>
    </row>
    <row r="55" spans="1:16" ht="25" x14ac:dyDescent="0.2">
      <c r="A55" s="135">
        <v>2028</v>
      </c>
      <c r="B55" s="129"/>
      <c r="C55" s="39">
        <v>0.67</v>
      </c>
      <c r="D55" s="39">
        <v>0.65</v>
      </c>
      <c r="E55" s="39" t="s">
        <v>17</v>
      </c>
      <c r="F55" s="39" t="s">
        <v>17</v>
      </c>
      <c r="G55" s="39" t="s">
        <v>17</v>
      </c>
      <c r="H55" s="39" t="s">
        <v>17</v>
      </c>
      <c r="I55" s="39" t="s">
        <v>17</v>
      </c>
      <c r="J55" s="39" t="s">
        <v>17</v>
      </c>
      <c r="K55" s="39">
        <v>0.65</v>
      </c>
      <c r="L55" s="39" t="s">
        <v>17</v>
      </c>
      <c r="M55" s="39">
        <v>0.65</v>
      </c>
      <c r="N55" s="39">
        <v>0.67</v>
      </c>
      <c r="O55" s="42">
        <v>0.65</v>
      </c>
      <c r="P55" s="163"/>
    </row>
    <row r="56" spans="1:16" ht="25" x14ac:dyDescent="0.2">
      <c r="A56" s="136">
        <v>2029</v>
      </c>
      <c r="B56" s="137"/>
      <c r="C56" s="37">
        <v>0.7</v>
      </c>
      <c r="D56" s="37">
        <v>0.7</v>
      </c>
      <c r="E56" s="37" t="s">
        <v>17</v>
      </c>
      <c r="F56" s="37" t="s">
        <v>17</v>
      </c>
      <c r="G56" s="37" t="s">
        <v>17</v>
      </c>
      <c r="H56" s="37" t="s">
        <v>17</v>
      </c>
      <c r="I56" s="37" t="s">
        <v>17</v>
      </c>
      <c r="J56" s="37" t="s">
        <v>17</v>
      </c>
      <c r="K56" s="37">
        <v>0.7</v>
      </c>
      <c r="L56" s="37" t="s">
        <v>17</v>
      </c>
      <c r="M56" s="37">
        <v>0.7</v>
      </c>
      <c r="N56" s="37">
        <v>0.7</v>
      </c>
      <c r="O56" s="43">
        <v>0.7</v>
      </c>
      <c r="P56" s="163"/>
    </row>
    <row r="57" spans="1:16" ht="57" customHeight="1" x14ac:dyDescent="0.2">
      <c r="A57" s="100" t="s">
        <v>22</v>
      </c>
      <c r="B57" s="100"/>
      <c r="C57" s="100"/>
      <c r="D57" s="100"/>
      <c r="E57" s="100"/>
      <c r="F57" s="100"/>
      <c r="G57" s="100"/>
      <c r="H57" s="100"/>
      <c r="I57" s="100"/>
      <c r="J57" s="100"/>
      <c r="K57" s="100"/>
      <c r="L57" s="100"/>
      <c r="M57" s="100"/>
      <c r="N57" s="100"/>
      <c r="O57" s="100"/>
      <c r="P57" s="163"/>
    </row>
    <row r="58" spans="1:16" x14ac:dyDescent="0.2">
      <c r="A58" s="70"/>
      <c r="B58" s="70"/>
      <c r="C58" s="70"/>
      <c r="D58" s="70"/>
      <c r="E58" s="70"/>
      <c r="F58" s="70"/>
      <c r="G58" s="70"/>
      <c r="H58" s="70"/>
      <c r="I58" s="70"/>
      <c r="J58" s="70"/>
      <c r="K58" s="70"/>
      <c r="L58" s="70"/>
      <c r="M58" s="70"/>
      <c r="N58" s="70"/>
      <c r="O58" s="70"/>
      <c r="P58" s="163"/>
    </row>
    <row r="59" spans="1:16" ht="37" x14ac:dyDescent="0.2">
      <c r="A59" s="143" t="s">
        <v>27</v>
      </c>
      <c r="B59" s="144"/>
      <c r="C59" s="144"/>
      <c r="D59" s="144"/>
      <c r="E59" s="144"/>
      <c r="F59" s="144"/>
      <c r="G59" s="144"/>
      <c r="H59" s="144"/>
      <c r="I59" s="144"/>
      <c r="J59" s="144"/>
      <c r="K59" s="144"/>
      <c r="L59" s="144"/>
      <c r="M59" s="144"/>
      <c r="N59" s="144"/>
      <c r="O59" s="145"/>
      <c r="P59" s="163"/>
    </row>
    <row r="60" spans="1:16" ht="57" customHeight="1" x14ac:dyDescent="0.2">
      <c r="A60" s="146" t="s">
        <v>30</v>
      </c>
      <c r="B60" s="147"/>
      <c r="C60" s="147"/>
      <c r="D60" s="147"/>
      <c r="E60" s="147"/>
      <c r="F60" s="147"/>
      <c r="G60" s="147"/>
      <c r="H60" s="147"/>
      <c r="I60" s="147"/>
      <c r="J60" s="147"/>
      <c r="K60" s="147"/>
      <c r="L60" s="147"/>
      <c r="M60" s="147"/>
      <c r="N60" s="147"/>
      <c r="O60" s="148"/>
      <c r="P60" s="163"/>
    </row>
    <row r="61" spans="1:16" ht="34" x14ac:dyDescent="0.2">
      <c r="A61" s="138" t="s">
        <v>2</v>
      </c>
      <c r="B61" s="114"/>
      <c r="C61" s="114"/>
      <c r="D61" s="114"/>
      <c r="E61" s="114"/>
      <c r="F61" s="114"/>
      <c r="G61" s="114"/>
      <c r="H61" s="114"/>
      <c r="I61" s="114"/>
      <c r="J61" s="114"/>
      <c r="K61" s="114"/>
      <c r="L61" s="114"/>
      <c r="M61" s="114"/>
      <c r="N61" s="114"/>
      <c r="O61" s="139"/>
      <c r="P61" s="163"/>
    </row>
    <row r="62" spans="1:16" ht="26" x14ac:dyDescent="0.2">
      <c r="A62" s="149">
        <v>2025</v>
      </c>
      <c r="B62" s="150"/>
      <c r="C62" s="151"/>
      <c r="D62" s="152">
        <v>2026</v>
      </c>
      <c r="E62" s="150"/>
      <c r="F62" s="151"/>
      <c r="G62" s="152">
        <v>2027</v>
      </c>
      <c r="H62" s="150"/>
      <c r="I62" s="151"/>
      <c r="J62" s="152">
        <v>2028</v>
      </c>
      <c r="K62" s="150"/>
      <c r="L62" s="151"/>
      <c r="M62" s="152">
        <v>2029</v>
      </c>
      <c r="N62" s="150"/>
      <c r="O62" s="160"/>
      <c r="P62" s="163"/>
    </row>
    <row r="63" spans="1:16" ht="26" x14ac:dyDescent="0.2">
      <c r="A63" s="161">
        <v>0.44</v>
      </c>
      <c r="B63" s="118"/>
      <c r="C63" s="119"/>
      <c r="D63" s="121">
        <v>0.48</v>
      </c>
      <c r="E63" s="118"/>
      <c r="F63" s="119"/>
      <c r="G63" s="121">
        <v>0.52</v>
      </c>
      <c r="H63" s="118"/>
      <c r="I63" s="119"/>
      <c r="J63" s="121">
        <v>0.56000000000000005</v>
      </c>
      <c r="K63" s="118"/>
      <c r="L63" s="119"/>
      <c r="M63" s="121">
        <v>0.6</v>
      </c>
      <c r="N63" s="118"/>
      <c r="O63" s="162"/>
      <c r="P63" s="163"/>
    </row>
    <row r="64" spans="1:16" ht="34" x14ac:dyDescent="0.2">
      <c r="A64" s="138" t="s">
        <v>3</v>
      </c>
      <c r="B64" s="114"/>
      <c r="C64" s="114"/>
      <c r="D64" s="114"/>
      <c r="E64" s="114"/>
      <c r="F64" s="114"/>
      <c r="G64" s="114"/>
      <c r="H64" s="114"/>
      <c r="I64" s="114"/>
      <c r="J64" s="114"/>
      <c r="K64" s="114"/>
      <c r="L64" s="114"/>
      <c r="M64" s="114"/>
      <c r="N64" s="114"/>
      <c r="O64" s="139"/>
      <c r="P64" s="163"/>
    </row>
    <row r="65" spans="1:16" ht="60" x14ac:dyDescent="0.2">
      <c r="A65" s="140"/>
      <c r="B65" s="141"/>
      <c r="C65" s="94" t="s">
        <v>4</v>
      </c>
      <c r="D65" s="94" t="s">
        <v>5</v>
      </c>
      <c r="E65" s="94" t="s">
        <v>6</v>
      </c>
      <c r="F65" s="94" t="s">
        <v>7</v>
      </c>
      <c r="G65" s="94" t="s">
        <v>8</v>
      </c>
      <c r="H65" s="94" t="s">
        <v>9</v>
      </c>
      <c r="I65" s="94" t="s">
        <v>10</v>
      </c>
      <c r="J65" s="94" t="s">
        <v>11</v>
      </c>
      <c r="K65" s="94" t="s">
        <v>12</v>
      </c>
      <c r="L65" s="94" t="s">
        <v>13</v>
      </c>
      <c r="M65" s="94" t="s">
        <v>14</v>
      </c>
      <c r="N65" s="94" t="s">
        <v>15</v>
      </c>
      <c r="O65" s="95" t="s">
        <v>16</v>
      </c>
      <c r="P65" s="163"/>
    </row>
    <row r="66" spans="1:16" ht="25" x14ac:dyDescent="0.2">
      <c r="A66" s="142">
        <v>2025</v>
      </c>
      <c r="B66" s="125"/>
      <c r="C66" s="83">
        <v>0.5</v>
      </c>
      <c r="D66" s="83">
        <v>0.35</v>
      </c>
      <c r="E66" s="83" t="s">
        <v>17</v>
      </c>
      <c r="F66" s="83" t="s">
        <v>17</v>
      </c>
      <c r="G66" s="83" t="s">
        <v>17</v>
      </c>
      <c r="H66" s="83" t="s">
        <v>17</v>
      </c>
      <c r="I66" s="83" t="s">
        <v>17</v>
      </c>
      <c r="J66" s="83" t="s">
        <v>17</v>
      </c>
      <c r="K66" s="83">
        <v>0.4</v>
      </c>
      <c r="L66" s="83" t="s">
        <v>17</v>
      </c>
      <c r="M66" s="83">
        <v>0.35</v>
      </c>
      <c r="N66" s="83">
        <v>0.41</v>
      </c>
      <c r="O66" s="96">
        <v>0.34</v>
      </c>
      <c r="P66" s="163"/>
    </row>
    <row r="67" spans="1:16" ht="25" x14ac:dyDescent="0.2">
      <c r="A67" s="135">
        <v>2026</v>
      </c>
      <c r="B67" s="129"/>
      <c r="C67" s="39">
        <v>0.53</v>
      </c>
      <c r="D67" s="39">
        <v>0.42</v>
      </c>
      <c r="E67" s="39" t="s">
        <v>17</v>
      </c>
      <c r="F67" s="39" t="s">
        <v>17</v>
      </c>
      <c r="G67" s="39" t="s">
        <v>17</v>
      </c>
      <c r="H67" s="39" t="s">
        <v>17</v>
      </c>
      <c r="I67" s="39" t="s">
        <v>17</v>
      </c>
      <c r="J67" s="39" t="s">
        <v>17</v>
      </c>
      <c r="K67" s="39">
        <v>0.45</v>
      </c>
      <c r="L67" s="39" t="s">
        <v>17</v>
      </c>
      <c r="M67" s="39">
        <v>0.45</v>
      </c>
      <c r="N67" s="55">
        <v>0.48</v>
      </c>
      <c r="O67" s="56">
        <v>0.45</v>
      </c>
      <c r="P67" s="163"/>
    </row>
    <row r="68" spans="1:16" ht="25" x14ac:dyDescent="0.2">
      <c r="A68" s="142">
        <v>2027</v>
      </c>
      <c r="B68" s="125"/>
      <c r="C68" s="40">
        <v>0.55000000000000004</v>
      </c>
      <c r="D68" s="40">
        <v>0.48</v>
      </c>
      <c r="E68" s="40" t="s">
        <v>17</v>
      </c>
      <c r="F68" s="40" t="s">
        <v>17</v>
      </c>
      <c r="G68" s="40" t="s">
        <v>17</v>
      </c>
      <c r="H68" s="40" t="s">
        <v>17</v>
      </c>
      <c r="I68" s="40" t="s">
        <v>17</v>
      </c>
      <c r="J68" s="40" t="s">
        <v>17</v>
      </c>
      <c r="K68" s="40">
        <v>0.5</v>
      </c>
      <c r="L68" s="40" t="s">
        <v>17</v>
      </c>
      <c r="M68" s="40">
        <v>0.5</v>
      </c>
      <c r="N68" s="40">
        <v>0.52</v>
      </c>
      <c r="O68" s="41">
        <v>0.5</v>
      </c>
      <c r="P68" s="163"/>
    </row>
    <row r="69" spans="1:16" ht="25" x14ac:dyDescent="0.2">
      <c r="A69" s="135">
        <v>2028</v>
      </c>
      <c r="B69" s="129"/>
      <c r="C69" s="39">
        <v>0.56999999999999995</v>
      </c>
      <c r="D69" s="39">
        <v>0.54</v>
      </c>
      <c r="E69" s="39" t="s">
        <v>17</v>
      </c>
      <c r="F69" s="39" t="s">
        <v>17</v>
      </c>
      <c r="G69" s="39" t="s">
        <v>17</v>
      </c>
      <c r="H69" s="39" t="s">
        <v>17</v>
      </c>
      <c r="I69" s="39" t="s">
        <v>17</v>
      </c>
      <c r="J69" s="39" t="s">
        <v>17</v>
      </c>
      <c r="K69" s="39">
        <v>0.55000000000000004</v>
      </c>
      <c r="L69" s="39" t="s">
        <v>17</v>
      </c>
      <c r="M69" s="39">
        <v>0.55000000000000004</v>
      </c>
      <c r="N69" s="55">
        <v>0.56000000000000005</v>
      </c>
      <c r="O69" s="56">
        <v>0.55000000000000004</v>
      </c>
      <c r="P69" s="163"/>
    </row>
    <row r="70" spans="1:16" ht="25" x14ac:dyDescent="0.2">
      <c r="A70" s="136">
        <v>2029</v>
      </c>
      <c r="B70" s="137"/>
      <c r="C70" s="37">
        <v>0.6</v>
      </c>
      <c r="D70" s="37">
        <v>0.6</v>
      </c>
      <c r="E70" s="37" t="s">
        <v>17</v>
      </c>
      <c r="F70" s="37" t="s">
        <v>17</v>
      </c>
      <c r="G70" s="37" t="s">
        <v>17</v>
      </c>
      <c r="H70" s="37" t="s">
        <v>17</v>
      </c>
      <c r="I70" s="37" t="s">
        <v>17</v>
      </c>
      <c r="J70" s="37" t="s">
        <v>17</v>
      </c>
      <c r="K70" s="37">
        <v>0.6</v>
      </c>
      <c r="L70" s="37" t="s">
        <v>17</v>
      </c>
      <c r="M70" s="37">
        <v>0.6</v>
      </c>
      <c r="N70" s="37">
        <v>0.6</v>
      </c>
      <c r="O70" s="43">
        <v>0.6</v>
      </c>
      <c r="P70" s="163"/>
    </row>
    <row r="71" spans="1:16" ht="57" customHeight="1" x14ac:dyDescent="0.2">
      <c r="A71" s="100" t="s">
        <v>22</v>
      </c>
      <c r="B71" s="100"/>
      <c r="C71" s="100"/>
      <c r="D71" s="100"/>
      <c r="E71" s="100"/>
      <c r="F71" s="100"/>
      <c r="G71" s="100"/>
      <c r="H71" s="100"/>
      <c r="I71" s="100"/>
      <c r="J71" s="100"/>
      <c r="K71" s="100"/>
      <c r="L71" s="100"/>
      <c r="M71" s="100"/>
      <c r="N71" s="100"/>
      <c r="O71" s="100"/>
      <c r="P71" s="71"/>
    </row>
    <row r="72" spans="1:16" x14ac:dyDescent="0.2">
      <c r="A72" s="70"/>
      <c r="B72" s="70"/>
      <c r="C72" s="70"/>
      <c r="D72" s="70"/>
      <c r="E72" s="70"/>
      <c r="F72" s="70"/>
      <c r="G72" s="70"/>
      <c r="H72" s="70"/>
      <c r="I72" s="70"/>
      <c r="J72" s="70"/>
      <c r="K72" s="70"/>
      <c r="L72" s="70"/>
      <c r="M72" s="70"/>
      <c r="N72" s="70"/>
      <c r="O72" s="70"/>
    </row>
    <row r="73" spans="1:16" ht="33.5" customHeight="1" x14ac:dyDescent="0.2">
      <c r="A73" s="138" t="s">
        <v>31</v>
      </c>
      <c r="B73" s="114"/>
      <c r="C73" s="114"/>
      <c r="D73" s="114"/>
      <c r="E73" s="114"/>
      <c r="F73" s="114"/>
      <c r="G73" s="114"/>
      <c r="H73" s="114"/>
      <c r="I73" s="114"/>
      <c r="J73" s="114"/>
      <c r="K73" s="114"/>
      <c r="L73" s="114"/>
      <c r="M73" s="114"/>
      <c r="N73" s="114"/>
      <c r="O73" s="139"/>
    </row>
    <row r="74" spans="1:16" ht="251" customHeight="1" x14ac:dyDescent="0.2">
      <c r="A74" s="179" t="s">
        <v>128</v>
      </c>
      <c r="B74" s="180"/>
      <c r="C74" s="180"/>
      <c r="D74" s="180"/>
      <c r="E74" s="180"/>
      <c r="F74" s="180"/>
      <c r="G74" s="180"/>
      <c r="H74" s="180"/>
      <c r="I74" s="180"/>
      <c r="J74" s="180"/>
      <c r="K74" s="180"/>
      <c r="L74" s="180"/>
      <c r="M74" s="180"/>
      <c r="N74" s="180"/>
      <c r="O74" s="181"/>
    </row>
  </sheetData>
  <sheetProtection sheet="1" objects="1" scenarios="1" selectLockedCells="1" selectUnlockedCells="1"/>
  <mergeCells count="108">
    <mergeCell ref="A71:O71"/>
    <mergeCell ref="P17:P70"/>
    <mergeCell ref="A36:O36"/>
    <mergeCell ref="A49:C49"/>
    <mergeCell ref="D49:F49"/>
    <mergeCell ref="G49:I49"/>
    <mergeCell ref="J49:L49"/>
    <mergeCell ref="M49:O49"/>
    <mergeCell ref="A50:O50"/>
    <mergeCell ref="A63:C63"/>
    <mergeCell ref="D63:F63"/>
    <mergeCell ref="G63:I63"/>
    <mergeCell ref="J63:L63"/>
    <mergeCell ref="M63:O63"/>
    <mergeCell ref="A64:O64"/>
    <mergeCell ref="A67:B67"/>
    <mergeCell ref="A68:B68"/>
    <mergeCell ref="A61:O61"/>
    <mergeCell ref="A62:C62"/>
    <mergeCell ref="D62:F62"/>
    <mergeCell ref="G62:I62"/>
    <mergeCell ref="J62:L62"/>
    <mergeCell ref="M62:O62"/>
    <mergeCell ref="A65:B65"/>
    <mergeCell ref="A37:B37"/>
    <mergeCell ref="A43:O43"/>
    <mergeCell ref="A45:O45"/>
    <mergeCell ref="A46:O46"/>
    <mergeCell ref="A29:O29"/>
    <mergeCell ref="A31:O31"/>
    <mergeCell ref="A34:C34"/>
    <mergeCell ref="D34:F34"/>
    <mergeCell ref="G34:I34"/>
    <mergeCell ref="J34:L34"/>
    <mergeCell ref="M34:O34"/>
    <mergeCell ref="G35:I35"/>
    <mergeCell ref="J35:L35"/>
    <mergeCell ref="M35:O35"/>
    <mergeCell ref="A38:B38"/>
    <mergeCell ref="A40:B40"/>
    <mergeCell ref="A41:B41"/>
    <mergeCell ref="A42:B42"/>
    <mergeCell ref="A73:O73"/>
    <mergeCell ref="A74:O74"/>
    <mergeCell ref="A17:O17"/>
    <mergeCell ref="A18:O18"/>
    <mergeCell ref="A5:C5"/>
    <mergeCell ref="D5:F5"/>
    <mergeCell ref="G5:I5"/>
    <mergeCell ref="J5:L5"/>
    <mergeCell ref="M5:O5"/>
    <mergeCell ref="A11:B11"/>
    <mergeCell ref="A12:B12"/>
    <mergeCell ref="A6:O6"/>
    <mergeCell ref="A8:B8"/>
    <mergeCell ref="A9:B9"/>
    <mergeCell ref="A10:B10"/>
    <mergeCell ref="A35:C35"/>
    <mergeCell ref="D35:F35"/>
    <mergeCell ref="A24:B24"/>
    <mergeCell ref="A25:B25"/>
    <mergeCell ref="A26:B26"/>
    <mergeCell ref="A27:B27"/>
    <mergeCell ref="A28:B28"/>
    <mergeCell ref="A32:O32"/>
    <mergeCell ref="A33:O33"/>
    <mergeCell ref="A1:O1"/>
    <mergeCell ref="A2:O2"/>
    <mergeCell ref="A3:O3"/>
    <mergeCell ref="A4:C4"/>
    <mergeCell ref="D4:F4"/>
    <mergeCell ref="G4:I4"/>
    <mergeCell ref="J4:L4"/>
    <mergeCell ref="M4:O4"/>
    <mergeCell ref="A23:B23"/>
    <mergeCell ref="A22:O22"/>
    <mergeCell ref="A19:O19"/>
    <mergeCell ref="A20:C20"/>
    <mergeCell ref="D20:F20"/>
    <mergeCell ref="G20:I20"/>
    <mergeCell ref="J20:L20"/>
    <mergeCell ref="M20:O20"/>
    <mergeCell ref="A21:C21"/>
    <mergeCell ref="D21:F21"/>
    <mergeCell ref="G21:I21"/>
    <mergeCell ref="J21:L21"/>
    <mergeCell ref="M21:O21"/>
    <mergeCell ref="A7:B7"/>
    <mergeCell ref="A13:O15"/>
    <mergeCell ref="A69:B69"/>
    <mergeCell ref="A70:B70"/>
    <mergeCell ref="A39:B39"/>
    <mergeCell ref="A47:O47"/>
    <mergeCell ref="A53:B53"/>
    <mergeCell ref="A54:B54"/>
    <mergeCell ref="A48:C48"/>
    <mergeCell ref="D48:F48"/>
    <mergeCell ref="G48:I48"/>
    <mergeCell ref="J48:L48"/>
    <mergeCell ref="M48:O48"/>
    <mergeCell ref="A51:B51"/>
    <mergeCell ref="A52:B52"/>
    <mergeCell ref="A66:B66"/>
    <mergeCell ref="A57:O57"/>
    <mergeCell ref="A59:O59"/>
    <mergeCell ref="A60:O60"/>
    <mergeCell ref="A56:B56"/>
    <mergeCell ref="A55:B55"/>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EA3FC-EEAD-4FC5-8204-26B7304E09BC}">
  <sheetPr>
    <pageSetUpPr fitToPage="1"/>
  </sheetPr>
  <dimension ref="A1:P15"/>
  <sheetViews>
    <sheetView zoomScaleNormal="100" workbookViewId="0">
      <selection activeCell="S8" sqref="S8"/>
    </sheetView>
  </sheetViews>
  <sheetFormatPr baseColWidth="10" defaultColWidth="8.6640625" defaultRowHeight="15" x14ac:dyDescent="0.2"/>
  <cols>
    <col min="2" max="15" width="12.1640625" customWidth="1"/>
  </cols>
  <sheetData>
    <row r="1" spans="1:16" ht="37" customHeight="1" x14ac:dyDescent="0.2">
      <c r="A1" s="143" t="s">
        <v>32</v>
      </c>
      <c r="B1" s="144"/>
      <c r="C1" s="144"/>
      <c r="D1" s="144"/>
      <c r="E1" s="144"/>
      <c r="F1" s="144"/>
      <c r="G1" s="144"/>
      <c r="H1" s="144"/>
      <c r="I1" s="144"/>
      <c r="J1" s="144"/>
      <c r="K1" s="144"/>
      <c r="L1" s="144"/>
      <c r="M1" s="144"/>
      <c r="N1" s="144"/>
      <c r="O1" s="145"/>
      <c r="P1" s="71"/>
    </row>
    <row r="2" spans="1:16" ht="41.25" customHeight="1" x14ac:dyDescent="0.2">
      <c r="A2" s="146" t="s">
        <v>33</v>
      </c>
      <c r="B2" s="147"/>
      <c r="C2" s="147"/>
      <c r="D2" s="147"/>
      <c r="E2" s="147"/>
      <c r="F2" s="147"/>
      <c r="G2" s="147"/>
      <c r="H2" s="147"/>
      <c r="I2" s="147"/>
      <c r="J2" s="147"/>
      <c r="K2" s="147"/>
      <c r="L2" s="147"/>
      <c r="M2" s="147"/>
      <c r="N2" s="147"/>
      <c r="O2" s="148"/>
      <c r="P2" s="71"/>
    </row>
    <row r="3" spans="1:16" ht="33" customHeight="1" x14ac:dyDescent="0.2">
      <c r="A3" s="138" t="s">
        <v>2</v>
      </c>
      <c r="B3" s="114"/>
      <c r="C3" s="114"/>
      <c r="D3" s="114"/>
      <c r="E3" s="114"/>
      <c r="F3" s="114"/>
      <c r="G3" s="114"/>
      <c r="H3" s="114"/>
      <c r="I3" s="114"/>
      <c r="J3" s="114"/>
      <c r="K3" s="114"/>
      <c r="L3" s="114"/>
      <c r="M3" s="114"/>
      <c r="N3" s="114"/>
      <c r="O3" s="139"/>
      <c r="P3" s="71"/>
    </row>
    <row r="4" spans="1:16" ht="27" customHeight="1" x14ac:dyDescent="0.2">
      <c r="A4" s="149">
        <v>2025</v>
      </c>
      <c r="B4" s="150"/>
      <c r="C4" s="151"/>
      <c r="D4" s="152">
        <v>2026</v>
      </c>
      <c r="E4" s="150"/>
      <c r="F4" s="151"/>
      <c r="G4" s="152">
        <v>2027</v>
      </c>
      <c r="H4" s="150"/>
      <c r="I4" s="151"/>
      <c r="J4" s="152">
        <v>2028</v>
      </c>
      <c r="K4" s="150"/>
      <c r="L4" s="151"/>
      <c r="M4" s="152">
        <v>2029</v>
      </c>
      <c r="N4" s="150"/>
      <c r="O4" s="160"/>
      <c r="P4" s="71"/>
    </row>
    <row r="5" spans="1:16" ht="36.75" customHeight="1" x14ac:dyDescent="0.2">
      <c r="A5" s="161">
        <v>0.49</v>
      </c>
      <c r="B5" s="118"/>
      <c r="C5" s="119"/>
      <c r="D5" s="121">
        <v>0.55000000000000004</v>
      </c>
      <c r="E5" s="118"/>
      <c r="F5" s="119"/>
      <c r="G5" s="121">
        <v>0.6</v>
      </c>
      <c r="H5" s="118"/>
      <c r="I5" s="119"/>
      <c r="J5" s="121">
        <v>0.65</v>
      </c>
      <c r="K5" s="118"/>
      <c r="L5" s="119"/>
      <c r="M5" s="121">
        <v>0.7</v>
      </c>
      <c r="N5" s="118"/>
      <c r="O5" s="162"/>
      <c r="P5" s="71"/>
    </row>
    <row r="6" spans="1:16" ht="39.75" customHeight="1" x14ac:dyDescent="0.2">
      <c r="A6" s="138" t="s">
        <v>3</v>
      </c>
      <c r="B6" s="114"/>
      <c r="C6" s="114"/>
      <c r="D6" s="114"/>
      <c r="E6" s="114"/>
      <c r="F6" s="114"/>
      <c r="G6" s="114"/>
      <c r="H6" s="114"/>
      <c r="I6" s="114"/>
      <c r="J6" s="114"/>
      <c r="K6" s="114"/>
      <c r="L6" s="114"/>
      <c r="M6" s="114"/>
      <c r="N6" s="114"/>
      <c r="O6" s="139"/>
      <c r="P6" s="71"/>
    </row>
    <row r="7" spans="1:16" ht="61" customHeight="1" x14ac:dyDescent="0.2">
      <c r="A7" s="140"/>
      <c r="B7" s="141"/>
      <c r="C7" s="94" t="s">
        <v>4</v>
      </c>
      <c r="D7" s="94" t="s">
        <v>5</v>
      </c>
      <c r="E7" s="94" t="s">
        <v>6</v>
      </c>
      <c r="F7" s="94" t="s">
        <v>7</v>
      </c>
      <c r="G7" s="94" t="s">
        <v>8</v>
      </c>
      <c r="H7" s="94" t="s">
        <v>9</v>
      </c>
      <c r="I7" s="94" t="s">
        <v>10</v>
      </c>
      <c r="J7" s="94" t="s">
        <v>11</v>
      </c>
      <c r="K7" s="94" t="s">
        <v>12</v>
      </c>
      <c r="L7" s="94" t="s">
        <v>13</v>
      </c>
      <c r="M7" s="94" t="s">
        <v>14</v>
      </c>
      <c r="N7" s="94" t="s">
        <v>15</v>
      </c>
      <c r="O7" s="95" t="s">
        <v>16</v>
      </c>
      <c r="P7" s="71"/>
    </row>
    <row r="8" spans="1:16" ht="26" customHeight="1" x14ac:dyDescent="0.2">
      <c r="A8" s="142">
        <v>2025</v>
      </c>
      <c r="B8" s="125"/>
      <c r="C8" s="83">
        <v>0.45</v>
      </c>
      <c r="D8" s="83">
        <v>0.42</v>
      </c>
      <c r="E8" s="83" t="s">
        <v>17</v>
      </c>
      <c r="F8" s="83" t="s">
        <v>17</v>
      </c>
      <c r="G8" s="83" t="s">
        <v>17</v>
      </c>
      <c r="H8" s="83" t="s">
        <v>17</v>
      </c>
      <c r="I8" s="83" t="s">
        <v>17</v>
      </c>
      <c r="J8" s="83">
        <v>0.24</v>
      </c>
      <c r="K8" s="83">
        <v>0.45</v>
      </c>
      <c r="L8" s="83" t="s">
        <v>17</v>
      </c>
      <c r="M8" s="83">
        <v>0.42</v>
      </c>
      <c r="N8" s="83">
        <v>0.45</v>
      </c>
      <c r="O8" s="83">
        <v>0.42</v>
      </c>
      <c r="P8" s="71"/>
    </row>
    <row r="9" spans="1:16" ht="26" customHeight="1" x14ac:dyDescent="0.2">
      <c r="A9" s="135">
        <v>2026</v>
      </c>
      <c r="B9" s="129"/>
      <c r="C9" s="39">
        <v>0.53</v>
      </c>
      <c r="D9" s="39">
        <v>0.51</v>
      </c>
      <c r="E9" s="39" t="s">
        <v>17</v>
      </c>
      <c r="F9" s="39" t="s">
        <v>17</v>
      </c>
      <c r="G9" s="39"/>
      <c r="H9" s="39" t="s">
        <v>17</v>
      </c>
      <c r="I9" s="39" t="s">
        <v>17</v>
      </c>
      <c r="J9" s="39">
        <v>0.35</v>
      </c>
      <c r="K9" s="39">
        <v>0.52</v>
      </c>
      <c r="L9" s="39" t="s">
        <v>17</v>
      </c>
      <c r="M9" s="39">
        <v>0.51</v>
      </c>
      <c r="N9" s="39">
        <v>0.53</v>
      </c>
      <c r="O9" s="39">
        <v>0.51</v>
      </c>
      <c r="P9" s="71"/>
    </row>
    <row r="10" spans="1:16" ht="26" customHeight="1" x14ac:dyDescent="0.2">
      <c r="A10" s="142">
        <v>2027</v>
      </c>
      <c r="B10" s="125"/>
      <c r="C10" s="40">
        <v>0.6</v>
      </c>
      <c r="D10" s="40">
        <v>0.6</v>
      </c>
      <c r="E10" s="40" t="s">
        <v>17</v>
      </c>
      <c r="F10" s="40" t="s">
        <v>17</v>
      </c>
      <c r="G10" s="40"/>
      <c r="H10" s="40" t="s">
        <v>17</v>
      </c>
      <c r="I10" s="40" t="s">
        <v>17</v>
      </c>
      <c r="J10" s="40">
        <v>0.45</v>
      </c>
      <c r="K10" s="40">
        <v>0.6</v>
      </c>
      <c r="L10" s="40" t="s">
        <v>17</v>
      </c>
      <c r="M10" s="40">
        <v>0.6</v>
      </c>
      <c r="N10" s="40">
        <v>0.6</v>
      </c>
      <c r="O10" s="40">
        <v>0.6</v>
      </c>
      <c r="P10" s="71"/>
    </row>
    <row r="11" spans="1:16" ht="26" customHeight="1" x14ac:dyDescent="0.2">
      <c r="A11" s="135">
        <v>2028</v>
      </c>
      <c r="B11" s="129"/>
      <c r="C11" s="39">
        <v>0.65</v>
      </c>
      <c r="D11" s="39">
        <v>0.65</v>
      </c>
      <c r="E11" s="39" t="s">
        <v>17</v>
      </c>
      <c r="F11" s="39" t="s">
        <v>17</v>
      </c>
      <c r="G11" s="39" t="s">
        <v>17</v>
      </c>
      <c r="H11" s="39" t="s">
        <v>17</v>
      </c>
      <c r="I11" s="39" t="s">
        <v>17</v>
      </c>
      <c r="J11" s="39">
        <v>0.55000000000000004</v>
      </c>
      <c r="K11" s="39">
        <v>0.65</v>
      </c>
      <c r="L11" s="39" t="s">
        <v>17</v>
      </c>
      <c r="M11" s="39">
        <v>0.65</v>
      </c>
      <c r="N11" s="39">
        <v>0.65</v>
      </c>
      <c r="O11" s="39">
        <v>0.65</v>
      </c>
      <c r="P11" s="71"/>
    </row>
    <row r="12" spans="1:16" ht="26" customHeight="1" x14ac:dyDescent="0.2">
      <c r="A12" s="136">
        <v>2029</v>
      </c>
      <c r="B12" s="137"/>
      <c r="C12" s="37">
        <v>0.7</v>
      </c>
      <c r="D12" s="37">
        <v>0.7</v>
      </c>
      <c r="E12" s="37" t="s">
        <v>17</v>
      </c>
      <c r="F12" s="37" t="s">
        <v>17</v>
      </c>
      <c r="G12" s="37" t="s">
        <v>17</v>
      </c>
      <c r="H12" s="37" t="s">
        <v>17</v>
      </c>
      <c r="I12" s="37" t="s">
        <v>17</v>
      </c>
      <c r="J12" s="37">
        <v>0.6</v>
      </c>
      <c r="K12" s="37">
        <v>0.7</v>
      </c>
      <c r="L12" s="37" t="s">
        <v>17</v>
      </c>
      <c r="M12" s="37">
        <v>0.7</v>
      </c>
      <c r="N12" s="37">
        <v>0.7</v>
      </c>
      <c r="O12" s="37">
        <v>0.7</v>
      </c>
      <c r="P12" s="71"/>
    </row>
    <row r="13" spans="1:16" ht="15" customHeight="1" x14ac:dyDescent="0.2">
      <c r="A13" s="100" t="s">
        <v>18</v>
      </c>
      <c r="B13" s="100"/>
      <c r="C13" s="100"/>
      <c r="D13" s="100"/>
      <c r="E13" s="100"/>
      <c r="F13" s="100"/>
      <c r="G13" s="100"/>
      <c r="H13" s="100"/>
      <c r="I13" s="100"/>
      <c r="J13" s="100"/>
      <c r="K13" s="100"/>
      <c r="L13" s="100"/>
      <c r="M13" s="100"/>
      <c r="N13" s="100"/>
      <c r="O13" s="100"/>
    </row>
    <row r="14" spans="1:16" x14ac:dyDescent="0.2">
      <c r="A14" s="100"/>
      <c r="B14" s="100"/>
      <c r="C14" s="100"/>
      <c r="D14" s="100"/>
      <c r="E14" s="100"/>
      <c r="F14" s="100"/>
      <c r="G14" s="100"/>
      <c r="H14" s="100"/>
      <c r="I14" s="100"/>
      <c r="J14" s="100"/>
      <c r="K14" s="100"/>
      <c r="L14" s="100"/>
      <c r="M14" s="100"/>
      <c r="N14" s="100"/>
      <c r="O14" s="100"/>
    </row>
    <row r="15" spans="1:16" x14ac:dyDescent="0.2">
      <c r="A15" s="100"/>
      <c r="B15" s="100"/>
      <c r="C15" s="100"/>
      <c r="D15" s="100"/>
      <c r="E15" s="100"/>
      <c r="F15" s="100"/>
      <c r="G15" s="100"/>
      <c r="H15" s="100"/>
      <c r="I15" s="100"/>
      <c r="J15" s="100"/>
      <c r="K15" s="100"/>
      <c r="L15" s="100"/>
      <c r="M15" s="100"/>
      <c r="N15" s="100"/>
      <c r="O15" s="100"/>
    </row>
  </sheetData>
  <sheetProtection sheet="1" objects="1" scenarios="1" selectLockedCells="1" selectUnlockedCells="1"/>
  <mergeCells count="21">
    <mergeCell ref="A1:O1"/>
    <mergeCell ref="A2:O2"/>
    <mergeCell ref="A3:O3"/>
    <mergeCell ref="A4:C4"/>
    <mergeCell ref="D4:F4"/>
    <mergeCell ref="G4:I4"/>
    <mergeCell ref="J4:L4"/>
    <mergeCell ref="M4:O4"/>
    <mergeCell ref="A5:C5"/>
    <mergeCell ref="D5:F5"/>
    <mergeCell ref="G5:I5"/>
    <mergeCell ref="J5:L5"/>
    <mergeCell ref="M5:O5"/>
    <mergeCell ref="A13:O15"/>
    <mergeCell ref="A12:B12"/>
    <mergeCell ref="A6:O6"/>
    <mergeCell ref="A7:B7"/>
    <mergeCell ref="A8:B8"/>
    <mergeCell ref="A9:B9"/>
    <mergeCell ref="A10:B10"/>
    <mergeCell ref="A11:B11"/>
  </mergeCells>
  <pageMargins left="0.7" right="0.7" top="0.75" bottom="0.75" header="0.3" footer="0.3"/>
  <pageSetup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BAD06-F28A-40A8-ABC5-0B90CC682F7D}">
  <sheetPr>
    <pageSetUpPr fitToPage="1"/>
  </sheetPr>
  <dimension ref="A1:P57"/>
  <sheetViews>
    <sheetView zoomScale="93" zoomScaleNormal="60" workbookViewId="0">
      <selection activeCell="Q13" sqref="Q13"/>
    </sheetView>
  </sheetViews>
  <sheetFormatPr baseColWidth="10" defaultColWidth="8.6640625" defaultRowHeight="15" x14ac:dyDescent="0.2"/>
  <cols>
    <col min="2" max="15" width="12.1640625" customWidth="1"/>
    <col min="16" max="16" width="9.1640625" style="163"/>
  </cols>
  <sheetData>
    <row r="1" spans="1:15" ht="54" customHeight="1" x14ac:dyDescent="0.2">
      <c r="A1" s="209" t="s">
        <v>34</v>
      </c>
      <c r="B1" s="210"/>
      <c r="C1" s="210"/>
      <c r="D1" s="210"/>
      <c r="E1" s="210"/>
      <c r="F1" s="210"/>
      <c r="G1" s="210"/>
      <c r="H1" s="210"/>
      <c r="I1" s="210"/>
      <c r="J1" s="210"/>
      <c r="K1" s="210"/>
      <c r="L1" s="210"/>
      <c r="M1" s="210"/>
      <c r="N1" s="210"/>
      <c r="O1" s="211"/>
    </row>
    <row r="2" spans="1:15" ht="59.25" customHeight="1" x14ac:dyDescent="0.2">
      <c r="A2" s="197" t="s">
        <v>35</v>
      </c>
      <c r="B2" s="147"/>
      <c r="C2" s="147"/>
      <c r="D2" s="147"/>
      <c r="E2" s="147"/>
      <c r="F2" s="147"/>
      <c r="G2" s="147"/>
      <c r="H2" s="147"/>
      <c r="I2" s="147"/>
      <c r="J2" s="147"/>
      <c r="K2" s="147"/>
      <c r="L2" s="147"/>
      <c r="M2" s="147"/>
      <c r="N2" s="147"/>
      <c r="O2" s="198"/>
    </row>
    <row r="3" spans="1:15" ht="33.75" customHeight="1" x14ac:dyDescent="0.2">
      <c r="A3" s="191" t="s">
        <v>2</v>
      </c>
      <c r="B3" s="192"/>
      <c r="C3" s="192"/>
      <c r="D3" s="192"/>
      <c r="E3" s="192"/>
      <c r="F3" s="192"/>
      <c r="G3" s="192"/>
      <c r="H3" s="192"/>
      <c r="I3" s="192"/>
      <c r="J3" s="192"/>
      <c r="K3" s="192"/>
      <c r="L3" s="192"/>
      <c r="M3" s="192"/>
      <c r="N3" s="192"/>
      <c r="O3" s="193"/>
    </row>
    <row r="4" spans="1:15" ht="26" x14ac:dyDescent="0.2">
      <c r="A4" s="194">
        <v>2025</v>
      </c>
      <c r="B4" s="150"/>
      <c r="C4" s="151"/>
      <c r="D4" s="152">
        <v>2026</v>
      </c>
      <c r="E4" s="150"/>
      <c r="F4" s="151"/>
      <c r="G4" s="152">
        <v>2027</v>
      </c>
      <c r="H4" s="150"/>
      <c r="I4" s="151"/>
      <c r="J4" s="152">
        <v>2028</v>
      </c>
      <c r="K4" s="150"/>
      <c r="L4" s="151"/>
      <c r="M4" s="152">
        <v>2029</v>
      </c>
      <c r="N4" s="150"/>
      <c r="O4" s="195"/>
    </row>
    <row r="5" spans="1:15" ht="26" x14ac:dyDescent="0.2">
      <c r="A5" s="196">
        <v>0.96</v>
      </c>
      <c r="B5" s="118"/>
      <c r="C5" s="119"/>
      <c r="D5" s="121">
        <v>0.97</v>
      </c>
      <c r="E5" s="118"/>
      <c r="F5" s="119"/>
      <c r="G5" s="121">
        <v>0.98</v>
      </c>
      <c r="H5" s="118"/>
      <c r="I5" s="119"/>
      <c r="J5" s="121">
        <v>0.99</v>
      </c>
      <c r="K5" s="118"/>
      <c r="L5" s="119"/>
      <c r="M5" s="121">
        <v>1</v>
      </c>
      <c r="N5" s="118"/>
      <c r="O5" s="204"/>
    </row>
    <row r="6" spans="1:15" ht="33.75" customHeight="1" x14ac:dyDescent="0.2">
      <c r="A6" s="188" t="s">
        <v>3</v>
      </c>
      <c r="B6" s="189"/>
      <c r="C6" s="189"/>
      <c r="D6" s="189"/>
      <c r="E6" s="189"/>
      <c r="F6" s="189"/>
      <c r="G6" s="189"/>
      <c r="H6" s="189"/>
      <c r="I6" s="189"/>
      <c r="J6" s="189"/>
      <c r="K6" s="189"/>
      <c r="L6" s="189"/>
      <c r="M6" s="189"/>
      <c r="N6" s="189"/>
      <c r="O6" s="190"/>
    </row>
    <row r="7" spans="1:15" ht="60" x14ac:dyDescent="0.2">
      <c r="A7" s="184"/>
      <c r="B7" s="185"/>
      <c r="C7" s="35" t="s">
        <v>4</v>
      </c>
      <c r="D7" s="35" t="s">
        <v>5</v>
      </c>
      <c r="E7" s="35" t="s">
        <v>6</v>
      </c>
      <c r="F7" s="35" t="s">
        <v>7</v>
      </c>
      <c r="G7" s="35" t="s">
        <v>8</v>
      </c>
      <c r="H7" s="35" t="s">
        <v>9</v>
      </c>
      <c r="I7" s="35" t="s">
        <v>10</v>
      </c>
      <c r="J7" s="35" t="s">
        <v>11</v>
      </c>
      <c r="K7" s="35" t="s">
        <v>12</v>
      </c>
      <c r="L7" s="35" t="s">
        <v>13</v>
      </c>
      <c r="M7" s="35" t="s">
        <v>14</v>
      </c>
      <c r="N7" s="35" t="s">
        <v>15</v>
      </c>
      <c r="O7" s="85" t="s">
        <v>16</v>
      </c>
    </row>
    <row r="8" spans="1:15" ht="25" x14ac:dyDescent="0.2">
      <c r="A8" s="186">
        <v>2021</v>
      </c>
      <c r="B8" s="187"/>
      <c r="C8" s="38">
        <v>0.96</v>
      </c>
      <c r="D8" s="38">
        <v>0.96</v>
      </c>
      <c r="E8" s="57" t="s">
        <v>17</v>
      </c>
      <c r="F8" s="57" t="s">
        <v>17</v>
      </c>
      <c r="G8" s="57" t="s">
        <v>17</v>
      </c>
      <c r="H8" s="57" t="s">
        <v>17</v>
      </c>
      <c r="I8" s="57" t="s">
        <v>17</v>
      </c>
      <c r="J8" s="57" t="s">
        <v>17</v>
      </c>
      <c r="K8" s="38">
        <v>0.94</v>
      </c>
      <c r="L8" s="57" t="s">
        <v>17</v>
      </c>
      <c r="M8" s="38">
        <v>0.9</v>
      </c>
      <c r="N8" s="38">
        <v>0.96</v>
      </c>
      <c r="O8" s="86">
        <v>0.87</v>
      </c>
    </row>
    <row r="9" spans="1:15" ht="25" x14ac:dyDescent="0.2">
      <c r="A9" s="182">
        <v>2022</v>
      </c>
      <c r="B9" s="129"/>
      <c r="C9" s="39">
        <v>0.97</v>
      </c>
      <c r="D9" s="39">
        <v>0.97</v>
      </c>
      <c r="E9" s="2" t="s">
        <v>17</v>
      </c>
      <c r="F9" s="2" t="s">
        <v>17</v>
      </c>
      <c r="G9" s="2" t="s">
        <v>17</v>
      </c>
      <c r="H9" s="2" t="s">
        <v>17</v>
      </c>
      <c r="I9" s="2" t="s">
        <v>17</v>
      </c>
      <c r="J9" s="2" t="s">
        <v>17</v>
      </c>
      <c r="K9" s="39">
        <v>0.95</v>
      </c>
      <c r="L9" s="2" t="s">
        <v>17</v>
      </c>
      <c r="M9" s="39">
        <v>0.93</v>
      </c>
      <c r="N9" s="39">
        <v>0.97</v>
      </c>
      <c r="O9" s="87">
        <v>0.9</v>
      </c>
    </row>
    <row r="10" spans="1:15" ht="25" x14ac:dyDescent="0.2">
      <c r="A10" s="199">
        <v>2023</v>
      </c>
      <c r="B10" s="125"/>
      <c r="C10" s="38">
        <v>0.98</v>
      </c>
      <c r="D10" s="38">
        <v>0.98</v>
      </c>
      <c r="E10" s="1" t="s">
        <v>17</v>
      </c>
      <c r="F10" s="1" t="s">
        <v>17</v>
      </c>
      <c r="G10" s="1" t="s">
        <v>17</v>
      </c>
      <c r="H10" s="1" t="s">
        <v>17</v>
      </c>
      <c r="I10" s="1" t="s">
        <v>17</v>
      </c>
      <c r="J10" s="1" t="s">
        <v>17</v>
      </c>
      <c r="K10" s="38">
        <v>0.97</v>
      </c>
      <c r="L10" s="1" t="s">
        <v>17</v>
      </c>
      <c r="M10" s="38">
        <v>0.95</v>
      </c>
      <c r="N10" s="38">
        <v>0.98</v>
      </c>
      <c r="O10" s="86">
        <v>0.93</v>
      </c>
    </row>
    <row r="11" spans="1:15" ht="25" x14ac:dyDescent="0.2">
      <c r="A11" s="182">
        <v>2024</v>
      </c>
      <c r="B11" s="129"/>
      <c r="C11" s="79">
        <v>0.99</v>
      </c>
      <c r="D11" s="79">
        <v>0.99</v>
      </c>
      <c r="E11" s="2" t="s">
        <v>17</v>
      </c>
      <c r="F11" s="2" t="s">
        <v>17</v>
      </c>
      <c r="G11" s="2" t="s">
        <v>17</v>
      </c>
      <c r="H11" s="2" t="s">
        <v>17</v>
      </c>
      <c r="I11" s="2" t="s">
        <v>17</v>
      </c>
      <c r="J11" s="2" t="s">
        <v>17</v>
      </c>
      <c r="K11" s="79">
        <v>0.98</v>
      </c>
      <c r="L11" s="2" t="s">
        <v>17</v>
      </c>
      <c r="M11" s="79">
        <v>0.98</v>
      </c>
      <c r="N11" s="79">
        <v>0.99</v>
      </c>
      <c r="O11" s="88">
        <v>0.96</v>
      </c>
    </row>
    <row r="12" spans="1:15" ht="25" x14ac:dyDescent="0.2">
      <c r="A12" s="223">
        <v>2025</v>
      </c>
      <c r="B12" s="224"/>
      <c r="C12" s="89">
        <v>1</v>
      </c>
      <c r="D12" s="89">
        <v>1</v>
      </c>
      <c r="E12" s="90" t="s">
        <v>17</v>
      </c>
      <c r="F12" s="90" t="s">
        <v>17</v>
      </c>
      <c r="G12" s="90" t="s">
        <v>17</v>
      </c>
      <c r="H12" s="90" t="s">
        <v>17</v>
      </c>
      <c r="I12" s="90" t="s">
        <v>17</v>
      </c>
      <c r="J12" s="90" t="s">
        <v>17</v>
      </c>
      <c r="K12" s="89">
        <v>1</v>
      </c>
      <c r="L12" s="90" t="s">
        <v>17</v>
      </c>
      <c r="M12" s="89">
        <v>1</v>
      </c>
      <c r="N12" s="89">
        <v>1</v>
      </c>
      <c r="O12" s="91">
        <v>1</v>
      </c>
    </row>
    <row r="13" spans="1:15" ht="14.5" customHeight="1" x14ac:dyDescent="0.2">
      <c r="A13" s="225" t="s">
        <v>22</v>
      </c>
      <c r="B13" s="225"/>
      <c r="C13" s="225"/>
      <c r="D13" s="225"/>
      <c r="E13" s="225"/>
      <c r="F13" s="225"/>
      <c r="G13" s="225"/>
      <c r="H13" s="225"/>
      <c r="I13" s="225"/>
      <c r="J13" s="225"/>
      <c r="K13" s="225"/>
      <c r="L13" s="225"/>
      <c r="M13" s="225"/>
      <c r="N13" s="225"/>
      <c r="O13" s="225"/>
    </row>
    <row r="14" spans="1:15" ht="14.5" customHeight="1" x14ac:dyDescent="0.2">
      <c r="A14" s="100"/>
      <c r="B14" s="100"/>
      <c r="C14" s="100"/>
      <c r="D14" s="100"/>
      <c r="E14" s="100"/>
      <c r="F14" s="100"/>
      <c r="G14" s="100"/>
      <c r="H14" s="100"/>
      <c r="I14" s="100"/>
      <c r="J14" s="100"/>
      <c r="K14" s="100"/>
      <c r="L14" s="100"/>
      <c r="M14" s="100"/>
      <c r="N14" s="100"/>
      <c r="O14" s="100"/>
    </row>
    <row r="15" spans="1:15" ht="16" customHeight="1" x14ac:dyDescent="0.2">
      <c r="A15" s="154"/>
      <c r="B15" s="154"/>
      <c r="C15" s="154"/>
      <c r="D15" s="154"/>
      <c r="E15" s="154"/>
      <c r="F15" s="154"/>
      <c r="G15" s="154"/>
      <c r="H15" s="154"/>
      <c r="I15" s="154"/>
      <c r="J15" s="154"/>
      <c r="K15" s="154"/>
      <c r="L15" s="154"/>
      <c r="M15" s="154"/>
      <c r="N15" s="154"/>
      <c r="O15" s="154"/>
    </row>
    <row r="16" spans="1:15" ht="16" customHeight="1" x14ac:dyDescent="0.2">
      <c r="A16" s="70"/>
      <c r="B16" s="70"/>
      <c r="C16" s="70"/>
      <c r="D16" s="70"/>
      <c r="E16" s="70"/>
      <c r="F16" s="70"/>
      <c r="G16" s="70"/>
      <c r="H16" s="70"/>
      <c r="I16" s="70"/>
      <c r="J16" s="70"/>
      <c r="K16" s="70"/>
      <c r="L16" s="70"/>
      <c r="M16" s="70"/>
      <c r="N16" s="70"/>
      <c r="O16" s="70"/>
    </row>
    <row r="17" spans="1:15" ht="31" customHeight="1" x14ac:dyDescent="0.2">
      <c r="A17" s="214" t="s">
        <v>36</v>
      </c>
      <c r="B17" s="215"/>
      <c r="C17" s="215"/>
      <c r="D17" s="215"/>
      <c r="E17" s="215"/>
      <c r="F17" s="215"/>
      <c r="G17" s="215"/>
      <c r="H17" s="215"/>
      <c r="I17" s="215"/>
      <c r="J17" s="215"/>
      <c r="K17" s="215"/>
      <c r="L17" s="215"/>
      <c r="M17" s="215"/>
      <c r="N17" s="215"/>
      <c r="O17" s="216"/>
    </row>
    <row r="18" spans="1:15" ht="55.25" customHeight="1" x14ac:dyDescent="0.2">
      <c r="A18" s="146" t="s">
        <v>37</v>
      </c>
      <c r="B18" s="147"/>
      <c r="C18" s="147"/>
      <c r="D18" s="147"/>
      <c r="E18" s="147"/>
      <c r="F18" s="147"/>
      <c r="G18" s="147"/>
      <c r="H18" s="147"/>
      <c r="I18" s="147"/>
      <c r="J18" s="147"/>
      <c r="K18" s="147"/>
      <c r="L18" s="147"/>
      <c r="M18" s="147"/>
      <c r="N18" s="147"/>
      <c r="O18" s="148"/>
    </row>
    <row r="19" spans="1:15" ht="34" customHeight="1" x14ac:dyDescent="0.2">
      <c r="A19" s="212" t="s">
        <v>2</v>
      </c>
      <c r="B19" s="192"/>
      <c r="C19" s="192"/>
      <c r="D19" s="192"/>
      <c r="E19" s="192"/>
      <c r="F19" s="192"/>
      <c r="G19" s="192"/>
      <c r="H19" s="192"/>
      <c r="I19" s="192"/>
      <c r="J19" s="192"/>
      <c r="K19" s="192"/>
      <c r="L19" s="192"/>
      <c r="M19" s="192"/>
      <c r="N19" s="192"/>
      <c r="O19" s="213"/>
    </row>
    <row r="20" spans="1:15" ht="26" x14ac:dyDescent="0.2">
      <c r="A20" s="149">
        <v>2025</v>
      </c>
      <c r="B20" s="150"/>
      <c r="C20" s="151"/>
      <c r="D20" s="152">
        <v>2026</v>
      </c>
      <c r="E20" s="150"/>
      <c r="F20" s="151"/>
      <c r="G20" s="152">
        <v>2027</v>
      </c>
      <c r="H20" s="150"/>
      <c r="I20" s="151"/>
      <c r="J20" s="152">
        <v>2028</v>
      </c>
      <c r="K20" s="150"/>
      <c r="L20" s="151"/>
      <c r="M20" s="152">
        <v>2029</v>
      </c>
      <c r="N20" s="150"/>
      <c r="O20" s="160"/>
    </row>
    <row r="21" spans="1:15" ht="26" x14ac:dyDescent="0.2">
      <c r="A21" s="161">
        <v>0.7</v>
      </c>
      <c r="B21" s="118"/>
      <c r="C21" s="119"/>
      <c r="D21" s="121">
        <v>0.73</v>
      </c>
      <c r="E21" s="118"/>
      <c r="F21" s="119"/>
      <c r="G21" s="121">
        <v>0.75</v>
      </c>
      <c r="H21" s="118"/>
      <c r="I21" s="119"/>
      <c r="J21" s="121">
        <v>0.78</v>
      </c>
      <c r="K21" s="118"/>
      <c r="L21" s="119"/>
      <c r="M21" s="121">
        <v>0.8</v>
      </c>
      <c r="N21" s="118"/>
      <c r="O21" s="162"/>
    </row>
    <row r="22" spans="1:15" ht="35" customHeight="1" x14ac:dyDescent="0.2">
      <c r="A22" s="200" t="s">
        <v>3</v>
      </c>
      <c r="B22" s="189"/>
      <c r="C22" s="189"/>
      <c r="D22" s="189"/>
      <c r="E22" s="189"/>
      <c r="F22" s="189"/>
      <c r="G22" s="189"/>
      <c r="H22" s="189"/>
      <c r="I22" s="189"/>
      <c r="J22" s="189"/>
      <c r="K22" s="189"/>
      <c r="L22" s="189"/>
      <c r="M22" s="189"/>
      <c r="N22" s="189"/>
      <c r="O22" s="201"/>
    </row>
    <row r="23" spans="1:15" ht="60" x14ac:dyDescent="0.2">
      <c r="A23" s="202"/>
      <c r="B23" s="185"/>
      <c r="C23" s="35" t="s">
        <v>4</v>
      </c>
      <c r="D23" s="35" t="s">
        <v>5</v>
      </c>
      <c r="E23" s="35" t="s">
        <v>6</v>
      </c>
      <c r="F23" s="35" t="s">
        <v>7</v>
      </c>
      <c r="G23" s="35" t="s">
        <v>8</v>
      </c>
      <c r="H23" s="35" t="s">
        <v>9</v>
      </c>
      <c r="I23" s="35" t="s">
        <v>10</v>
      </c>
      <c r="J23" s="35" t="s">
        <v>11</v>
      </c>
      <c r="K23" s="35" t="s">
        <v>12</v>
      </c>
      <c r="L23" s="35" t="s">
        <v>13</v>
      </c>
      <c r="M23" s="35" t="s">
        <v>14</v>
      </c>
      <c r="N23" s="35" t="s">
        <v>15</v>
      </c>
      <c r="O23" s="36" t="s">
        <v>16</v>
      </c>
    </row>
    <row r="24" spans="1:15" ht="25" x14ac:dyDescent="0.2">
      <c r="A24" s="203">
        <v>2025</v>
      </c>
      <c r="B24" s="187"/>
      <c r="C24" s="38">
        <v>0.71</v>
      </c>
      <c r="D24" s="38">
        <v>0.69</v>
      </c>
      <c r="E24" s="57" t="s">
        <v>17</v>
      </c>
      <c r="F24" s="57" t="s">
        <v>17</v>
      </c>
      <c r="G24" s="57" t="s">
        <v>17</v>
      </c>
      <c r="H24" s="57" t="s">
        <v>17</v>
      </c>
      <c r="I24" s="57" t="s">
        <v>17</v>
      </c>
      <c r="J24" s="57" t="s">
        <v>17</v>
      </c>
      <c r="K24" s="38">
        <v>0.69</v>
      </c>
      <c r="L24" s="57" t="s">
        <v>17</v>
      </c>
      <c r="M24" s="38">
        <v>0.69</v>
      </c>
      <c r="N24" s="38">
        <v>0.72</v>
      </c>
      <c r="O24" s="54">
        <v>0.65</v>
      </c>
    </row>
    <row r="25" spans="1:15" ht="25" x14ac:dyDescent="0.2">
      <c r="A25" s="135">
        <v>2026</v>
      </c>
      <c r="B25" s="129"/>
      <c r="C25" s="39">
        <v>0.73</v>
      </c>
      <c r="D25" s="39">
        <v>0.71</v>
      </c>
      <c r="E25" s="2" t="s">
        <v>17</v>
      </c>
      <c r="F25" s="2" t="s">
        <v>17</v>
      </c>
      <c r="G25" s="2" t="s">
        <v>17</v>
      </c>
      <c r="H25" s="2" t="s">
        <v>17</v>
      </c>
      <c r="I25" s="2" t="s">
        <v>17</v>
      </c>
      <c r="J25" s="2" t="s">
        <v>17</v>
      </c>
      <c r="K25" s="39">
        <v>0.71</v>
      </c>
      <c r="L25" s="2" t="s">
        <v>17</v>
      </c>
      <c r="M25" s="39">
        <v>0.71</v>
      </c>
      <c r="N25" s="39">
        <v>0.74</v>
      </c>
      <c r="O25" s="42">
        <v>0.69</v>
      </c>
    </row>
    <row r="26" spans="1:15" ht="25" x14ac:dyDescent="0.2">
      <c r="A26" s="142">
        <v>2027</v>
      </c>
      <c r="B26" s="125"/>
      <c r="C26" s="40">
        <v>0.75</v>
      </c>
      <c r="D26" s="40">
        <v>0.74</v>
      </c>
      <c r="E26" s="1" t="s">
        <v>17</v>
      </c>
      <c r="F26" s="1" t="s">
        <v>17</v>
      </c>
      <c r="G26" s="1" t="s">
        <v>17</v>
      </c>
      <c r="H26" s="1" t="s">
        <v>17</v>
      </c>
      <c r="I26" s="1" t="s">
        <v>17</v>
      </c>
      <c r="J26" s="1" t="s">
        <v>17</v>
      </c>
      <c r="K26" s="40">
        <v>0.74</v>
      </c>
      <c r="L26" s="1" t="s">
        <v>17</v>
      </c>
      <c r="M26" s="40">
        <v>0.74</v>
      </c>
      <c r="N26" s="40">
        <v>0.76</v>
      </c>
      <c r="O26" s="41">
        <v>0.72</v>
      </c>
    </row>
    <row r="27" spans="1:15" ht="25" x14ac:dyDescent="0.2">
      <c r="A27" s="135">
        <v>2028</v>
      </c>
      <c r="B27" s="129"/>
      <c r="C27" s="39">
        <v>0.77</v>
      </c>
      <c r="D27" s="39">
        <v>0.77</v>
      </c>
      <c r="E27" s="2" t="s">
        <v>17</v>
      </c>
      <c r="F27" s="2" t="s">
        <v>17</v>
      </c>
      <c r="G27" s="2" t="s">
        <v>17</v>
      </c>
      <c r="H27" s="2" t="s">
        <v>17</v>
      </c>
      <c r="I27" s="2" t="s">
        <v>17</v>
      </c>
      <c r="J27" s="2" t="s">
        <v>17</v>
      </c>
      <c r="K27" s="39">
        <v>0.77</v>
      </c>
      <c r="L27" s="2" t="s">
        <v>17</v>
      </c>
      <c r="M27" s="39">
        <v>0.77</v>
      </c>
      <c r="N27" s="39">
        <v>0.78</v>
      </c>
      <c r="O27" s="42">
        <v>0.76</v>
      </c>
    </row>
    <row r="28" spans="1:15" ht="25" x14ac:dyDescent="0.2">
      <c r="A28" s="136">
        <v>2029</v>
      </c>
      <c r="B28" s="137"/>
      <c r="C28" s="37">
        <v>0.8</v>
      </c>
      <c r="D28" s="37">
        <v>0.8</v>
      </c>
      <c r="E28" s="18" t="s">
        <v>17</v>
      </c>
      <c r="F28" s="18" t="s">
        <v>17</v>
      </c>
      <c r="G28" s="18" t="s">
        <v>17</v>
      </c>
      <c r="H28" s="18" t="s">
        <v>17</v>
      </c>
      <c r="I28" s="18" t="s">
        <v>17</v>
      </c>
      <c r="J28" s="18" t="s">
        <v>17</v>
      </c>
      <c r="K28" s="37">
        <v>0.8</v>
      </c>
      <c r="L28" s="18" t="s">
        <v>17</v>
      </c>
      <c r="M28" s="37">
        <v>0.8</v>
      </c>
      <c r="N28" s="37">
        <v>0.8</v>
      </c>
      <c r="O28" s="43">
        <v>0.8</v>
      </c>
    </row>
    <row r="29" spans="1:15" ht="45" customHeight="1" x14ac:dyDescent="0.2">
      <c r="A29" s="205" t="s">
        <v>22</v>
      </c>
      <c r="B29" s="205"/>
      <c r="C29" s="205"/>
      <c r="D29" s="205"/>
      <c r="E29" s="205"/>
      <c r="F29" s="205"/>
      <c r="G29" s="205"/>
      <c r="H29" s="205"/>
      <c r="I29" s="205"/>
      <c r="J29" s="205"/>
      <c r="K29" s="205"/>
      <c r="L29" s="205"/>
      <c r="M29" s="205"/>
      <c r="N29" s="205"/>
      <c r="O29" s="205"/>
    </row>
    <row r="30" spans="1:15" ht="45" customHeight="1" x14ac:dyDescent="0.2">
      <c r="A30" s="72"/>
      <c r="B30" s="72"/>
      <c r="C30" s="72"/>
      <c r="D30" s="72"/>
      <c r="E30" s="72"/>
      <c r="F30" s="72"/>
      <c r="G30" s="72"/>
      <c r="H30" s="72"/>
      <c r="I30" s="72"/>
      <c r="J30" s="72"/>
      <c r="K30" s="72"/>
      <c r="L30" s="72"/>
      <c r="M30" s="72"/>
      <c r="N30" s="72"/>
      <c r="O30" s="72"/>
    </row>
    <row r="31" spans="1:15" ht="37" customHeight="1" x14ac:dyDescent="0.2">
      <c r="A31" s="206" t="s">
        <v>38</v>
      </c>
      <c r="B31" s="207"/>
      <c r="C31" s="207"/>
      <c r="D31" s="207"/>
      <c r="E31" s="207"/>
      <c r="F31" s="207"/>
      <c r="G31" s="207"/>
      <c r="H31" s="207"/>
      <c r="I31" s="207"/>
      <c r="J31" s="207"/>
      <c r="K31" s="207"/>
      <c r="L31" s="207"/>
      <c r="M31" s="207"/>
      <c r="N31" s="207"/>
      <c r="O31" s="208"/>
    </row>
    <row r="32" spans="1:15" ht="46.25" customHeight="1" x14ac:dyDescent="0.2">
      <c r="A32" s="197" t="s">
        <v>39</v>
      </c>
      <c r="B32" s="147"/>
      <c r="C32" s="147"/>
      <c r="D32" s="147"/>
      <c r="E32" s="147"/>
      <c r="F32" s="147"/>
      <c r="G32" s="147"/>
      <c r="H32" s="147"/>
      <c r="I32" s="147"/>
      <c r="J32" s="147"/>
      <c r="K32" s="147"/>
      <c r="L32" s="147"/>
      <c r="M32" s="147"/>
      <c r="N32" s="147"/>
      <c r="O32" s="198"/>
    </row>
    <row r="33" spans="1:15" ht="33.75" customHeight="1" x14ac:dyDescent="0.2">
      <c r="A33" s="191" t="s">
        <v>2</v>
      </c>
      <c r="B33" s="192"/>
      <c r="C33" s="192"/>
      <c r="D33" s="192"/>
      <c r="E33" s="192"/>
      <c r="F33" s="192"/>
      <c r="G33" s="192"/>
      <c r="H33" s="192"/>
      <c r="I33" s="192"/>
      <c r="J33" s="192"/>
      <c r="K33" s="192"/>
      <c r="L33" s="192"/>
      <c r="M33" s="192"/>
      <c r="N33" s="192"/>
      <c r="O33" s="193"/>
    </row>
    <row r="34" spans="1:15" ht="26" x14ac:dyDescent="0.2">
      <c r="A34" s="194">
        <v>2025</v>
      </c>
      <c r="B34" s="150"/>
      <c r="C34" s="151"/>
      <c r="D34" s="152">
        <v>2026</v>
      </c>
      <c r="E34" s="150"/>
      <c r="F34" s="151"/>
      <c r="G34" s="152">
        <v>2027</v>
      </c>
      <c r="H34" s="150"/>
      <c r="I34" s="151"/>
      <c r="J34" s="152">
        <v>2028</v>
      </c>
      <c r="K34" s="150"/>
      <c r="L34" s="151"/>
      <c r="M34" s="152">
        <v>2029</v>
      </c>
      <c r="N34" s="150"/>
      <c r="O34" s="195"/>
    </row>
    <row r="35" spans="1:15" ht="26" x14ac:dyDescent="0.2">
      <c r="A35" s="196">
        <v>0.7</v>
      </c>
      <c r="B35" s="118"/>
      <c r="C35" s="119"/>
      <c r="D35" s="121">
        <v>0.73</v>
      </c>
      <c r="E35" s="118"/>
      <c r="F35" s="119"/>
      <c r="G35" s="121">
        <v>0.75</v>
      </c>
      <c r="H35" s="118"/>
      <c r="I35" s="119"/>
      <c r="J35" s="121">
        <v>0.78</v>
      </c>
      <c r="K35" s="118"/>
      <c r="L35" s="119"/>
      <c r="M35" s="121">
        <v>0.8</v>
      </c>
      <c r="N35" s="118"/>
      <c r="O35" s="204"/>
    </row>
    <row r="36" spans="1:15" ht="33.75" customHeight="1" x14ac:dyDescent="0.2">
      <c r="A36" s="188" t="s">
        <v>3</v>
      </c>
      <c r="B36" s="189"/>
      <c r="C36" s="189"/>
      <c r="D36" s="189"/>
      <c r="E36" s="189"/>
      <c r="F36" s="189"/>
      <c r="G36" s="189"/>
      <c r="H36" s="189"/>
      <c r="I36" s="189"/>
      <c r="J36" s="189"/>
      <c r="K36" s="189"/>
      <c r="L36" s="189"/>
      <c r="M36" s="189"/>
      <c r="N36" s="189"/>
      <c r="O36" s="190"/>
    </row>
    <row r="37" spans="1:15" ht="60" x14ac:dyDescent="0.2">
      <c r="A37" s="184"/>
      <c r="B37" s="185"/>
      <c r="C37" s="35" t="s">
        <v>4</v>
      </c>
      <c r="D37" s="35" t="s">
        <v>5</v>
      </c>
      <c r="E37" s="35" t="s">
        <v>6</v>
      </c>
      <c r="F37" s="35" t="s">
        <v>7</v>
      </c>
      <c r="G37" s="35" t="s">
        <v>8</v>
      </c>
      <c r="H37" s="35" t="s">
        <v>9</v>
      </c>
      <c r="I37" s="35" t="s">
        <v>10</v>
      </c>
      <c r="J37" s="35" t="s">
        <v>11</v>
      </c>
      <c r="K37" s="35" t="s">
        <v>12</v>
      </c>
      <c r="L37" s="35" t="s">
        <v>13</v>
      </c>
      <c r="M37" s="35" t="s">
        <v>14</v>
      </c>
      <c r="N37" s="35" t="s">
        <v>15</v>
      </c>
      <c r="O37" s="85" t="s">
        <v>16</v>
      </c>
    </row>
    <row r="38" spans="1:15" ht="25" x14ac:dyDescent="0.2">
      <c r="A38" s="186">
        <v>2025</v>
      </c>
      <c r="B38" s="187"/>
      <c r="C38" s="38">
        <v>0.76</v>
      </c>
      <c r="D38" s="38">
        <v>0.7</v>
      </c>
      <c r="E38" s="57" t="s">
        <v>17</v>
      </c>
      <c r="F38" s="57" t="s">
        <v>17</v>
      </c>
      <c r="G38" s="57" t="s">
        <v>17</v>
      </c>
      <c r="H38" s="57" t="s">
        <v>17</v>
      </c>
      <c r="I38" s="57" t="s">
        <v>17</v>
      </c>
      <c r="J38" s="57" t="s">
        <v>17</v>
      </c>
      <c r="K38" s="38">
        <v>0.68</v>
      </c>
      <c r="L38" s="57" t="s">
        <v>17</v>
      </c>
      <c r="M38" s="38">
        <v>0.68</v>
      </c>
      <c r="N38" s="38">
        <v>0.7</v>
      </c>
      <c r="O38" s="86">
        <v>0.64</v>
      </c>
    </row>
    <row r="39" spans="1:15" ht="25" x14ac:dyDescent="0.2">
      <c r="A39" s="182">
        <v>2026</v>
      </c>
      <c r="B39" s="129"/>
      <c r="C39" s="39">
        <v>0.77</v>
      </c>
      <c r="D39" s="39">
        <v>0.72</v>
      </c>
      <c r="E39" s="2" t="s">
        <v>17</v>
      </c>
      <c r="F39" s="2" t="s">
        <v>17</v>
      </c>
      <c r="G39" s="2" t="s">
        <v>17</v>
      </c>
      <c r="H39" s="2" t="s">
        <v>17</v>
      </c>
      <c r="I39" s="2" t="s">
        <v>17</v>
      </c>
      <c r="J39" s="2" t="s">
        <v>17</v>
      </c>
      <c r="K39" s="39">
        <v>0.71</v>
      </c>
      <c r="L39" s="2" t="s">
        <v>17</v>
      </c>
      <c r="M39" s="39">
        <v>0.71</v>
      </c>
      <c r="N39" s="39">
        <v>0.72</v>
      </c>
      <c r="O39" s="87">
        <v>0.68</v>
      </c>
    </row>
    <row r="40" spans="1:15" ht="25" x14ac:dyDescent="0.2">
      <c r="A40" s="199">
        <v>2027</v>
      </c>
      <c r="B40" s="125"/>
      <c r="C40" s="40">
        <v>0.78</v>
      </c>
      <c r="D40" s="40">
        <v>0.75</v>
      </c>
      <c r="E40" s="1" t="s">
        <v>17</v>
      </c>
      <c r="F40" s="1" t="s">
        <v>17</v>
      </c>
      <c r="G40" s="1" t="s">
        <v>17</v>
      </c>
      <c r="H40" s="1" t="s">
        <v>17</v>
      </c>
      <c r="I40" s="1" t="s">
        <v>17</v>
      </c>
      <c r="J40" s="1" t="s">
        <v>17</v>
      </c>
      <c r="K40" s="40">
        <v>0.74</v>
      </c>
      <c r="L40" s="1" t="s">
        <v>17</v>
      </c>
      <c r="M40" s="40">
        <v>0.74</v>
      </c>
      <c r="N40" s="40">
        <v>0.75</v>
      </c>
      <c r="O40" s="92">
        <v>0.72</v>
      </c>
    </row>
    <row r="41" spans="1:15" ht="25" x14ac:dyDescent="0.2">
      <c r="A41" s="182">
        <v>2028</v>
      </c>
      <c r="B41" s="129"/>
      <c r="C41" s="39">
        <v>0.79</v>
      </c>
      <c r="D41" s="39">
        <v>0.78</v>
      </c>
      <c r="E41" s="2" t="s">
        <v>17</v>
      </c>
      <c r="F41" s="2" t="s">
        <v>17</v>
      </c>
      <c r="G41" s="2" t="s">
        <v>17</v>
      </c>
      <c r="H41" s="2" t="s">
        <v>17</v>
      </c>
      <c r="I41" s="2" t="s">
        <v>17</v>
      </c>
      <c r="J41" s="2" t="s">
        <v>17</v>
      </c>
      <c r="K41" s="39">
        <v>0.77</v>
      </c>
      <c r="L41" s="2" t="s">
        <v>17</v>
      </c>
      <c r="M41" s="39">
        <v>0.77</v>
      </c>
      <c r="N41" s="39">
        <v>0.78</v>
      </c>
      <c r="O41" s="87">
        <v>0.76</v>
      </c>
    </row>
    <row r="42" spans="1:15" ht="25" x14ac:dyDescent="0.2">
      <c r="A42" s="183">
        <v>2029</v>
      </c>
      <c r="B42" s="137"/>
      <c r="C42" s="37">
        <v>0.8</v>
      </c>
      <c r="D42" s="37">
        <v>0.8</v>
      </c>
      <c r="E42" s="18" t="s">
        <v>17</v>
      </c>
      <c r="F42" s="18" t="s">
        <v>17</v>
      </c>
      <c r="G42" s="18" t="s">
        <v>17</v>
      </c>
      <c r="H42" s="18" t="s">
        <v>17</v>
      </c>
      <c r="I42" s="18" t="s">
        <v>17</v>
      </c>
      <c r="J42" s="18" t="s">
        <v>17</v>
      </c>
      <c r="K42" s="37">
        <v>0.8</v>
      </c>
      <c r="L42" s="18" t="s">
        <v>17</v>
      </c>
      <c r="M42" s="37">
        <v>0.8</v>
      </c>
      <c r="N42" s="37">
        <v>0.8</v>
      </c>
      <c r="O42" s="93">
        <v>0.8</v>
      </c>
    </row>
    <row r="43" spans="1:15" ht="43.5" customHeight="1" x14ac:dyDescent="0.2">
      <c r="A43" s="217" t="s">
        <v>22</v>
      </c>
      <c r="B43" s="218"/>
      <c r="C43" s="218"/>
      <c r="D43" s="218"/>
      <c r="E43" s="218"/>
      <c r="F43" s="218"/>
      <c r="G43" s="218"/>
      <c r="H43" s="218"/>
      <c r="I43" s="218"/>
      <c r="J43" s="218"/>
      <c r="K43" s="218"/>
      <c r="L43" s="218"/>
      <c r="M43" s="218"/>
      <c r="N43" s="218"/>
      <c r="O43" s="219"/>
    </row>
    <row r="44" spans="1:15" ht="43.5" customHeight="1" x14ac:dyDescent="0.2">
      <c r="A44" s="70"/>
      <c r="B44" s="70"/>
      <c r="C44" s="70"/>
      <c r="D44" s="70"/>
      <c r="E44" s="70"/>
      <c r="F44" s="70"/>
      <c r="G44" s="70"/>
      <c r="H44" s="70"/>
      <c r="I44" s="70"/>
      <c r="J44" s="70"/>
      <c r="K44" s="70"/>
      <c r="L44" s="70"/>
      <c r="M44" s="70"/>
      <c r="N44" s="70"/>
      <c r="O44" s="70"/>
    </row>
    <row r="45" spans="1:15" ht="37" customHeight="1" x14ac:dyDescent="0.2">
      <c r="A45" s="220" t="s">
        <v>40</v>
      </c>
      <c r="B45" s="221"/>
      <c r="C45" s="221"/>
      <c r="D45" s="221"/>
      <c r="E45" s="221"/>
      <c r="F45" s="221"/>
      <c r="G45" s="221"/>
      <c r="H45" s="221"/>
      <c r="I45" s="221"/>
      <c r="J45" s="221"/>
      <c r="K45" s="221"/>
      <c r="L45" s="221"/>
      <c r="M45" s="221"/>
      <c r="N45" s="221"/>
      <c r="O45" s="222"/>
    </row>
    <row r="46" spans="1:15" ht="56.5" customHeight="1" x14ac:dyDescent="0.2">
      <c r="A46" s="146" t="s">
        <v>41</v>
      </c>
      <c r="B46" s="147"/>
      <c r="C46" s="147"/>
      <c r="D46" s="147"/>
      <c r="E46" s="147"/>
      <c r="F46" s="147"/>
      <c r="G46" s="147"/>
      <c r="H46" s="147"/>
      <c r="I46" s="147"/>
      <c r="J46" s="147"/>
      <c r="K46" s="147"/>
      <c r="L46" s="147"/>
      <c r="M46" s="147"/>
      <c r="N46" s="147"/>
      <c r="O46" s="148"/>
    </row>
    <row r="47" spans="1:15" ht="34" customHeight="1" x14ac:dyDescent="0.2">
      <c r="A47" s="212" t="s">
        <v>2</v>
      </c>
      <c r="B47" s="192"/>
      <c r="C47" s="192"/>
      <c r="D47" s="192"/>
      <c r="E47" s="192"/>
      <c r="F47" s="192"/>
      <c r="G47" s="192"/>
      <c r="H47" s="192"/>
      <c r="I47" s="192"/>
      <c r="J47" s="192"/>
      <c r="K47" s="192"/>
      <c r="L47" s="192"/>
      <c r="M47" s="192"/>
      <c r="N47" s="192"/>
      <c r="O47" s="213"/>
    </row>
    <row r="48" spans="1:15" ht="26" x14ac:dyDescent="0.2">
      <c r="A48" s="149">
        <v>2025</v>
      </c>
      <c r="B48" s="150"/>
      <c r="C48" s="151"/>
      <c r="D48" s="152">
        <v>2026</v>
      </c>
      <c r="E48" s="150"/>
      <c r="F48" s="151"/>
      <c r="G48" s="152">
        <v>2027</v>
      </c>
      <c r="H48" s="150"/>
      <c r="I48" s="151"/>
      <c r="J48" s="152">
        <v>2028</v>
      </c>
      <c r="K48" s="150"/>
      <c r="L48" s="151"/>
      <c r="M48" s="152">
        <v>2029</v>
      </c>
      <c r="N48" s="150"/>
      <c r="O48" s="160"/>
    </row>
    <row r="49" spans="1:15" ht="26" x14ac:dyDescent="0.2">
      <c r="A49" s="161">
        <v>0.64</v>
      </c>
      <c r="B49" s="118"/>
      <c r="C49" s="119"/>
      <c r="D49" s="121">
        <v>0.68</v>
      </c>
      <c r="E49" s="118"/>
      <c r="F49" s="119"/>
      <c r="G49" s="121">
        <v>0.72</v>
      </c>
      <c r="H49" s="118"/>
      <c r="I49" s="119"/>
      <c r="J49" s="121">
        <v>0.76</v>
      </c>
      <c r="K49" s="118"/>
      <c r="L49" s="119"/>
      <c r="M49" s="121">
        <v>0.8</v>
      </c>
      <c r="N49" s="118"/>
      <c r="O49" s="162"/>
    </row>
    <row r="50" spans="1:15" ht="33.75" customHeight="1" x14ac:dyDescent="0.2">
      <c r="A50" s="200" t="s">
        <v>3</v>
      </c>
      <c r="B50" s="189"/>
      <c r="C50" s="189"/>
      <c r="D50" s="189"/>
      <c r="E50" s="189"/>
      <c r="F50" s="189"/>
      <c r="G50" s="189"/>
      <c r="H50" s="189"/>
      <c r="I50" s="189"/>
      <c r="J50" s="189"/>
      <c r="K50" s="189"/>
      <c r="L50" s="189"/>
      <c r="M50" s="189"/>
      <c r="N50" s="189"/>
      <c r="O50" s="201"/>
    </row>
    <row r="51" spans="1:15" ht="60" x14ac:dyDescent="0.2">
      <c r="A51" s="202"/>
      <c r="B51" s="185"/>
      <c r="C51" s="35" t="s">
        <v>4</v>
      </c>
      <c r="D51" s="35" t="s">
        <v>5</v>
      </c>
      <c r="E51" s="35" t="s">
        <v>6</v>
      </c>
      <c r="F51" s="35" t="s">
        <v>7</v>
      </c>
      <c r="G51" s="35" t="s">
        <v>8</v>
      </c>
      <c r="H51" s="35" t="s">
        <v>9</v>
      </c>
      <c r="I51" s="35" t="s">
        <v>10</v>
      </c>
      <c r="J51" s="35" t="s">
        <v>11</v>
      </c>
      <c r="K51" s="35" t="s">
        <v>12</v>
      </c>
      <c r="L51" s="35" t="s">
        <v>13</v>
      </c>
      <c r="M51" s="35" t="s">
        <v>14</v>
      </c>
      <c r="N51" s="35" t="s">
        <v>15</v>
      </c>
      <c r="O51" s="36" t="s">
        <v>16</v>
      </c>
    </row>
    <row r="52" spans="1:15" ht="25" x14ac:dyDescent="0.2">
      <c r="A52" s="203">
        <v>2021</v>
      </c>
      <c r="B52" s="187"/>
      <c r="C52" s="38">
        <v>0.62</v>
      </c>
      <c r="D52" s="38">
        <v>0.62</v>
      </c>
      <c r="E52" s="57" t="s">
        <v>17</v>
      </c>
      <c r="F52" s="57" t="s">
        <v>17</v>
      </c>
      <c r="G52" s="57" t="s">
        <v>17</v>
      </c>
      <c r="H52" s="57" t="s">
        <v>17</v>
      </c>
      <c r="I52" s="57" t="s">
        <v>17</v>
      </c>
      <c r="J52" s="57" t="s">
        <v>17</v>
      </c>
      <c r="K52" s="38">
        <v>0.62</v>
      </c>
      <c r="L52" s="57" t="s">
        <v>17</v>
      </c>
      <c r="M52" s="38">
        <v>0.6</v>
      </c>
      <c r="N52" s="38">
        <v>0.62</v>
      </c>
      <c r="O52" s="54">
        <v>0.57999999999999996</v>
      </c>
    </row>
    <row r="53" spans="1:15" ht="25" x14ac:dyDescent="0.2">
      <c r="A53" s="135">
        <v>2022</v>
      </c>
      <c r="B53" s="129"/>
      <c r="C53" s="39">
        <v>0.67</v>
      </c>
      <c r="D53" s="39">
        <v>0.67</v>
      </c>
      <c r="E53" s="2" t="s">
        <v>17</v>
      </c>
      <c r="F53" s="2" t="s">
        <v>17</v>
      </c>
      <c r="G53" s="2" t="s">
        <v>17</v>
      </c>
      <c r="H53" s="2" t="s">
        <v>17</v>
      </c>
      <c r="I53" s="2" t="s">
        <v>17</v>
      </c>
      <c r="J53" s="2" t="s">
        <v>17</v>
      </c>
      <c r="K53" s="39">
        <v>0.67</v>
      </c>
      <c r="L53" s="2" t="s">
        <v>17</v>
      </c>
      <c r="M53" s="39">
        <v>0.65</v>
      </c>
      <c r="N53" s="39">
        <v>0.67</v>
      </c>
      <c r="O53" s="42">
        <v>0.63</v>
      </c>
    </row>
    <row r="54" spans="1:15" ht="25" x14ac:dyDescent="0.2">
      <c r="A54" s="142">
        <v>2023</v>
      </c>
      <c r="B54" s="125"/>
      <c r="C54" s="40">
        <v>0.72</v>
      </c>
      <c r="D54" s="40">
        <v>0.72</v>
      </c>
      <c r="E54" s="1" t="s">
        <v>17</v>
      </c>
      <c r="F54" s="1" t="s">
        <v>17</v>
      </c>
      <c r="G54" s="1" t="s">
        <v>17</v>
      </c>
      <c r="H54" s="1" t="s">
        <v>17</v>
      </c>
      <c r="I54" s="1" t="s">
        <v>17</v>
      </c>
      <c r="J54" s="1" t="s">
        <v>17</v>
      </c>
      <c r="K54" s="40">
        <v>0.72</v>
      </c>
      <c r="L54" s="1" t="s">
        <v>17</v>
      </c>
      <c r="M54" s="40">
        <v>0.7</v>
      </c>
      <c r="N54" s="40">
        <v>0.72</v>
      </c>
      <c r="O54" s="41">
        <v>0.69</v>
      </c>
    </row>
    <row r="55" spans="1:15" ht="25" x14ac:dyDescent="0.2">
      <c r="A55" s="135">
        <v>2024</v>
      </c>
      <c r="B55" s="129"/>
      <c r="C55" s="39">
        <v>0.76</v>
      </c>
      <c r="D55" s="39">
        <v>0.76</v>
      </c>
      <c r="E55" s="2" t="s">
        <v>17</v>
      </c>
      <c r="F55" s="2" t="s">
        <v>17</v>
      </c>
      <c r="G55" s="2" t="s">
        <v>17</v>
      </c>
      <c r="H55" s="2" t="s">
        <v>17</v>
      </c>
      <c r="I55" s="2" t="s">
        <v>17</v>
      </c>
      <c r="J55" s="2" t="s">
        <v>17</v>
      </c>
      <c r="K55" s="39">
        <v>0.76</v>
      </c>
      <c r="L55" s="2" t="s">
        <v>17</v>
      </c>
      <c r="M55" s="39">
        <v>0.75</v>
      </c>
      <c r="N55" s="39">
        <v>0.76</v>
      </c>
      <c r="O55" s="42">
        <v>0.74</v>
      </c>
    </row>
    <row r="56" spans="1:15" ht="25" x14ac:dyDescent="0.2">
      <c r="A56" s="136">
        <v>2025</v>
      </c>
      <c r="B56" s="137"/>
      <c r="C56" s="37">
        <v>0.8</v>
      </c>
      <c r="D56" s="37">
        <v>0.8</v>
      </c>
      <c r="E56" s="18" t="s">
        <v>17</v>
      </c>
      <c r="F56" s="18" t="s">
        <v>17</v>
      </c>
      <c r="G56" s="18" t="s">
        <v>17</v>
      </c>
      <c r="H56" s="18" t="s">
        <v>17</v>
      </c>
      <c r="I56" s="18" t="s">
        <v>17</v>
      </c>
      <c r="J56" s="18" t="s">
        <v>17</v>
      </c>
      <c r="K56" s="37">
        <v>0.8</v>
      </c>
      <c r="L56" s="18" t="s">
        <v>17</v>
      </c>
      <c r="M56" s="37">
        <v>0.8</v>
      </c>
      <c r="N56" s="37">
        <v>0.8</v>
      </c>
      <c r="O56" s="43">
        <v>0.8</v>
      </c>
    </row>
    <row r="57" spans="1:15" ht="57" customHeight="1" x14ac:dyDescent="0.2">
      <c r="A57" s="217" t="s">
        <v>22</v>
      </c>
      <c r="B57" s="218"/>
      <c r="C57" s="218"/>
      <c r="D57" s="218"/>
      <c r="E57" s="218"/>
      <c r="F57" s="218"/>
      <c r="G57" s="218"/>
      <c r="H57" s="218"/>
      <c r="I57" s="218"/>
      <c r="J57" s="218"/>
      <c r="K57" s="218"/>
      <c r="L57" s="218"/>
      <c r="M57" s="218"/>
      <c r="N57" s="218"/>
      <c r="O57" s="219"/>
    </row>
  </sheetData>
  <sheetProtection sheet="1" objects="1" scenarios="1" selectLockedCells="1" selectUnlockedCells="1"/>
  <mergeCells count="85">
    <mergeCell ref="A57:O57"/>
    <mergeCell ref="A6:O6"/>
    <mergeCell ref="A12:B12"/>
    <mergeCell ref="A13:O15"/>
    <mergeCell ref="A18:O18"/>
    <mergeCell ref="A55:B55"/>
    <mergeCell ref="A49:C49"/>
    <mergeCell ref="D49:F49"/>
    <mergeCell ref="G49:I49"/>
    <mergeCell ref="J49:L49"/>
    <mergeCell ref="M49:O49"/>
    <mergeCell ref="A48:C48"/>
    <mergeCell ref="D48:F48"/>
    <mergeCell ref="G48:I48"/>
    <mergeCell ref="J48:L48"/>
    <mergeCell ref="M48:O48"/>
    <mergeCell ref="A43:O43"/>
    <mergeCell ref="A56:B56"/>
    <mergeCell ref="A50:O50"/>
    <mergeCell ref="A51:B51"/>
    <mergeCell ref="A52:B52"/>
    <mergeCell ref="A53:B53"/>
    <mergeCell ref="A54:B54"/>
    <mergeCell ref="A45:O45"/>
    <mergeCell ref="A46:O46"/>
    <mergeCell ref="A47:O47"/>
    <mergeCell ref="J5:L5"/>
    <mergeCell ref="M5:O5"/>
    <mergeCell ref="A19:O19"/>
    <mergeCell ref="A21:C21"/>
    <mergeCell ref="D21:F21"/>
    <mergeCell ref="G21:I21"/>
    <mergeCell ref="A7:B7"/>
    <mergeCell ref="A8:B8"/>
    <mergeCell ref="A9:B9"/>
    <mergeCell ref="A10:B10"/>
    <mergeCell ref="A11:B11"/>
    <mergeCell ref="A17:O17"/>
    <mergeCell ref="A20:C20"/>
    <mergeCell ref="G20:I20"/>
    <mergeCell ref="J20:L20"/>
    <mergeCell ref="M20:O20"/>
    <mergeCell ref="A1:O1"/>
    <mergeCell ref="P1:P1048576"/>
    <mergeCell ref="A2:O2"/>
    <mergeCell ref="A3:O3"/>
    <mergeCell ref="A4:C4"/>
    <mergeCell ref="D4:F4"/>
    <mergeCell ref="G4:I4"/>
    <mergeCell ref="J4:L4"/>
    <mergeCell ref="M4:O4"/>
    <mergeCell ref="A5:C5"/>
    <mergeCell ref="D5:F5"/>
    <mergeCell ref="G5:I5"/>
    <mergeCell ref="D35:F35"/>
    <mergeCell ref="G35:I35"/>
    <mergeCell ref="J35:L35"/>
    <mergeCell ref="D20:F20"/>
    <mergeCell ref="A40:B40"/>
    <mergeCell ref="A22:O22"/>
    <mergeCell ref="A23:B23"/>
    <mergeCell ref="A24:B24"/>
    <mergeCell ref="J21:L21"/>
    <mergeCell ref="M21:O21"/>
    <mergeCell ref="M35:O35"/>
    <mergeCell ref="A25:B25"/>
    <mergeCell ref="A26:B26"/>
    <mergeCell ref="A29:O29"/>
    <mergeCell ref="A31:O31"/>
    <mergeCell ref="A41:B41"/>
    <mergeCell ref="A42:B42"/>
    <mergeCell ref="A27:B27"/>
    <mergeCell ref="A28:B28"/>
    <mergeCell ref="A37:B37"/>
    <mergeCell ref="A38:B38"/>
    <mergeCell ref="A39:B39"/>
    <mergeCell ref="A36:O36"/>
    <mergeCell ref="A33:O33"/>
    <mergeCell ref="A34:C34"/>
    <mergeCell ref="D34:F34"/>
    <mergeCell ref="G34:I34"/>
    <mergeCell ref="J34:L34"/>
    <mergeCell ref="M34:O34"/>
    <mergeCell ref="A35:C35"/>
    <mergeCell ref="A32:O32"/>
  </mergeCells>
  <pageMargins left="0.7" right="0.7" top="0.75" bottom="0.75" header="0.3" footer="0.3"/>
  <pageSetup scale="3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2F492-DD23-4E21-90C6-76A004378488}">
  <dimension ref="A1:P74"/>
  <sheetViews>
    <sheetView topLeftCell="A51" zoomScale="60" zoomScaleNormal="60" workbookViewId="0">
      <selection activeCell="X74" sqref="X74"/>
    </sheetView>
  </sheetViews>
  <sheetFormatPr baseColWidth="10" defaultColWidth="8.6640625" defaultRowHeight="15" x14ac:dyDescent="0.2"/>
  <cols>
    <col min="2" max="15" width="12.1640625" customWidth="1"/>
    <col min="16" max="16" width="9.1640625" style="71"/>
    <col min="42" max="42" width="5.83203125" customWidth="1"/>
  </cols>
  <sheetData>
    <row r="1" spans="1:16" ht="77.25" customHeight="1" x14ac:dyDescent="0.2">
      <c r="A1" s="143" t="s">
        <v>32</v>
      </c>
      <c r="B1" s="144"/>
      <c r="C1" s="144"/>
      <c r="D1" s="144"/>
      <c r="E1" s="144"/>
      <c r="F1" s="144"/>
      <c r="G1" s="144"/>
      <c r="H1" s="144"/>
      <c r="I1" s="144"/>
      <c r="J1" s="144"/>
      <c r="K1" s="144"/>
      <c r="L1" s="144"/>
      <c r="M1" s="144"/>
      <c r="N1" s="144"/>
      <c r="O1" s="145"/>
    </row>
    <row r="2" spans="1:16" ht="59.25" customHeight="1" x14ac:dyDescent="0.2">
      <c r="A2" s="146" t="s">
        <v>33</v>
      </c>
      <c r="B2" s="147"/>
      <c r="C2" s="147"/>
      <c r="D2" s="147"/>
      <c r="E2" s="147"/>
      <c r="F2" s="147"/>
      <c r="G2" s="147"/>
      <c r="H2" s="147"/>
      <c r="I2" s="147"/>
      <c r="J2" s="147"/>
      <c r="K2" s="147"/>
      <c r="L2" s="147"/>
      <c r="M2" s="147"/>
      <c r="N2" s="147"/>
      <c r="O2" s="148"/>
    </row>
    <row r="3" spans="1:16" ht="33.5" customHeight="1" x14ac:dyDescent="0.2">
      <c r="A3" s="138" t="s">
        <v>2</v>
      </c>
      <c r="B3" s="114"/>
      <c r="C3" s="114"/>
      <c r="D3" s="114"/>
      <c r="E3" s="114"/>
      <c r="F3" s="114"/>
      <c r="G3" s="114"/>
      <c r="H3" s="114"/>
      <c r="I3" s="114"/>
      <c r="J3" s="114"/>
      <c r="K3" s="114"/>
      <c r="L3" s="114"/>
      <c r="M3" s="114"/>
      <c r="N3" s="114"/>
      <c r="O3" s="139"/>
    </row>
    <row r="4" spans="1:16" ht="33" customHeight="1" x14ac:dyDescent="0.2">
      <c r="A4" s="149">
        <v>2025</v>
      </c>
      <c r="B4" s="150"/>
      <c r="C4" s="151"/>
      <c r="D4" s="152">
        <v>2026</v>
      </c>
      <c r="E4" s="150"/>
      <c r="F4" s="151"/>
      <c r="G4" s="152">
        <v>2027</v>
      </c>
      <c r="H4" s="150"/>
      <c r="I4" s="151"/>
      <c r="J4" s="152">
        <v>2028</v>
      </c>
      <c r="K4" s="150"/>
      <c r="L4" s="151"/>
      <c r="M4" s="152">
        <v>2029</v>
      </c>
      <c r="N4" s="150"/>
      <c r="O4" s="160"/>
    </row>
    <row r="5" spans="1:16" ht="27" customHeight="1" x14ac:dyDescent="0.2">
      <c r="A5" s="161">
        <v>0.49</v>
      </c>
      <c r="B5" s="118"/>
      <c r="C5" s="119"/>
      <c r="D5" s="121">
        <v>0.55000000000000004</v>
      </c>
      <c r="E5" s="118"/>
      <c r="F5" s="119"/>
      <c r="G5" s="121">
        <v>0.6</v>
      </c>
      <c r="H5" s="118"/>
      <c r="I5" s="119"/>
      <c r="J5" s="121">
        <v>0.65</v>
      </c>
      <c r="K5" s="118"/>
      <c r="L5" s="119"/>
      <c r="M5" s="121">
        <v>0.7</v>
      </c>
      <c r="N5" s="118"/>
      <c r="O5" s="162"/>
    </row>
    <row r="6" spans="1:16" ht="36.75" customHeight="1" x14ac:dyDescent="0.2">
      <c r="A6" s="138" t="s">
        <v>3</v>
      </c>
      <c r="B6" s="114"/>
      <c r="C6" s="114"/>
      <c r="D6" s="114"/>
      <c r="E6" s="114"/>
      <c r="F6" s="114"/>
      <c r="G6" s="114"/>
      <c r="H6" s="114"/>
      <c r="I6" s="114"/>
      <c r="J6" s="114"/>
      <c r="K6" s="114"/>
      <c r="L6" s="114"/>
      <c r="M6" s="114"/>
      <c r="N6" s="114"/>
      <c r="O6" s="139"/>
    </row>
    <row r="7" spans="1:16" ht="61" customHeight="1" x14ac:dyDescent="0.2">
      <c r="A7" s="140"/>
      <c r="B7" s="141"/>
      <c r="C7" s="94" t="s">
        <v>4</v>
      </c>
      <c r="D7" s="94" t="s">
        <v>5</v>
      </c>
      <c r="E7" s="94" t="s">
        <v>6</v>
      </c>
      <c r="F7" s="94" t="s">
        <v>7</v>
      </c>
      <c r="G7" s="94" t="s">
        <v>8</v>
      </c>
      <c r="H7" s="94" t="s">
        <v>9</v>
      </c>
      <c r="I7" s="94" t="s">
        <v>10</v>
      </c>
      <c r="J7" s="94" t="s">
        <v>11</v>
      </c>
      <c r="K7" s="94" t="s">
        <v>12</v>
      </c>
      <c r="L7" s="94" t="s">
        <v>13</v>
      </c>
      <c r="M7" s="94" t="s">
        <v>14</v>
      </c>
      <c r="N7" s="94" t="s">
        <v>15</v>
      </c>
      <c r="O7" s="95" t="s">
        <v>16</v>
      </c>
    </row>
    <row r="8" spans="1:16" ht="39.75" customHeight="1" x14ac:dyDescent="0.2">
      <c r="A8" s="142">
        <v>2025</v>
      </c>
      <c r="B8" s="125"/>
      <c r="C8" s="83">
        <v>0.45</v>
      </c>
      <c r="D8" s="83">
        <v>0.42</v>
      </c>
      <c r="E8" s="83" t="s">
        <v>17</v>
      </c>
      <c r="F8" s="83" t="s">
        <v>17</v>
      </c>
      <c r="G8" s="83" t="s">
        <v>17</v>
      </c>
      <c r="H8" s="83" t="s">
        <v>17</v>
      </c>
      <c r="I8" s="83" t="s">
        <v>17</v>
      </c>
      <c r="J8" s="83" t="s">
        <v>17</v>
      </c>
      <c r="K8" s="83">
        <v>0.45</v>
      </c>
      <c r="L8" s="83" t="s">
        <v>17</v>
      </c>
      <c r="M8" s="83"/>
      <c r="N8" s="83"/>
      <c r="O8" s="96"/>
    </row>
    <row r="9" spans="1:16" ht="26" customHeight="1" x14ac:dyDescent="0.2">
      <c r="A9" s="135">
        <v>2026</v>
      </c>
      <c r="B9" s="129"/>
      <c r="C9" s="39">
        <v>0.53</v>
      </c>
      <c r="D9" s="39">
        <v>0.51</v>
      </c>
      <c r="E9" s="39" t="s">
        <v>17</v>
      </c>
      <c r="F9" s="39" t="s">
        <v>17</v>
      </c>
      <c r="G9" s="39"/>
      <c r="H9" s="39" t="s">
        <v>17</v>
      </c>
      <c r="I9" s="39" t="s">
        <v>17</v>
      </c>
      <c r="J9" s="39" t="s">
        <v>17</v>
      </c>
      <c r="K9" s="39">
        <v>0.52</v>
      </c>
      <c r="L9" s="39" t="s">
        <v>17</v>
      </c>
      <c r="M9" s="39"/>
      <c r="N9" s="55"/>
      <c r="O9" s="56"/>
    </row>
    <row r="10" spans="1:16" ht="26" customHeight="1" x14ac:dyDescent="0.2">
      <c r="A10" s="142">
        <v>2027</v>
      </c>
      <c r="B10" s="125"/>
      <c r="C10" s="40">
        <v>0.6</v>
      </c>
      <c r="D10" s="40">
        <v>0.6</v>
      </c>
      <c r="E10" s="40" t="s">
        <v>17</v>
      </c>
      <c r="F10" s="40" t="s">
        <v>17</v>
      </c>
      <c r="G10" s="40"/>
      <c r="H10" s="40" t="s">
        <v>17</v>
      </c>
      <c r="I10" s="40" t="s">
        <v>17</v>
      </c>
      <c r="J10" s="40" t="s">
        <v>17</v>
      </c>
      <c r="K10" s="40">
        <v>0.6</v>
      </c>
      <c r="L10" s="40" t="s">
        <v>17</v>
      </c>
      <c r="M10" s="40"/>
      <c r="N10" s="40"/>
      <c r="O10" s="41"/>
    </row>
    <row r="11" spans="1:16" ht="26" customHeight="1" x14ac:dyDescent="0.2">
      <c r="A11" s="135">
        <v>2028</v>
      </c>
      <c r="B11" s="129"/>
      <c r="C11" s="39">
        <v>0.65</v>
      </c>
      <c r="D11" s="39">
        <v>0.65</v>
      </c>
      <c r="E11" s="39" t="s">
        <v>17</v>
      </c>
      <c r="F11" s="39" t="s">
        <v>17</v>
      </c>
      <c r="G11" s="39" t="s">
        <v>17</v>
      </c>
      <c r="H11" s="39" t="s">
        <v>17</v>
      </c>
      <c r="I11" s="39" t="s">
        <v>17</v>
      </c>
      <c r="J11" s="39" t="s">
        <v>17</v>
      </c>
      <c r="K11" s="39">
        <v>0.65</v>
      </c>
      <c r="L11" s="39" t="s">
        <v>17</v>
      </c>
      <c r="M11" s="39"/>
      <c r="N11" s="55"/>
      <c r="O11" s="56"/>
    </row>
    <row r="12" spans="1:16" ht="26" customHeight="1" x14ac:dyDescent="0.2">
      <c r="A12" s="136">
        <v>2029</v>
      </c>
      <c r="B12" s="137"/>
      <c r="C12" s="37">
        <v>0.7</v>
      </c>
      <c r="D12" s="37">
        <v>0.7</v>
      </c>
      <c r="E12" s="37" t="s">
        <v>17</v>
      </c>
      <c r="F12" s="37" t="s">
        <v>17</v>
      </c>
      <c r="G12" s="37" t="s">
        <v>17</v>
      </c>
      <c r="H12" s="37" t="s">
        <v>17</v>
      </c>
      <c r="I12" s="37" t="s">
        <v>17</v>
      </c>
      <c r="J12" s="37" t="s">
        <v>17</v>
      </c>
      <c r="K12" s="37">
        <v>0.7</v>
      </c>
      <c r="L12" s="37" t="s">
        <v>17</v>
      </c>
      <c r="M12" s="37"/>
      <c r="N12" s="37"/>
      <c r="O12" s="43"/>
    </row>
    <row r="13" spans="1:16" ht="57" customHeight="1" x14ac:dyDescent="0.2">
      <c r="A13" s="100" t="s">
        <v>18</v>
      </c>
      <c r="B13" s="100"/>
      <c r="C13" s="100"/>
      <c r="D13" s="100"/>
      <c r="E13" s="100"/>
      <c r="F13" s="100"/>
      <c r="G13" s="100"/>
      <c r="H13" s="100"/>
      <c r="I13" s="100"/>
      <c r="J13" s="100"/>
      <c r="K13" s="100"/>
      <c r="L13" s="100"/>
      <c r="M13" s="100"/>
      <c r="N13" s="100"/>
      <c r="O13" s="100"/>
      <c r="P13"/>
    </row>
    <row r="14" spans="1:16" ht="34.25" customHeight="1" x14ac:dyDescent="0.2">
      <c r="A14" s="70"/>
      <c r="B14" s="70"/>
      <c r="C14" s="70"/>
      <c r="D14" s="70"/>
      <c r="E14" s="70"/>
      <c r="F14" s="70"/>
      <c r="G14" s="70"/>
      <c r="H14" s="70"/>
      <c r="I14" s="70"/>
      <c r="J14" s="70"/>
      <c r="K14" s="70"/>
      <c r="L14" s="70"/>
      <c r="M14" s="70"/>
      <c r="N14" s="70"/>
      <c r="O14" s="70"/>
    </row>
    <row r="15" spans="1:16" ht="34.25" customHeight="1" x14ac:dyDescent="0.2">
      <c r="A15" s="209" t="s">
        <v>34</v>
      </c>
      <c r="B15" s="210"/>
      <c r="C15" s="210"/>
      <c r="D15" s="210"/>
      <c r="E15" s="210"/>
      <c r="F15" s="210"/>
      <c r="G15" s="210"/>
      <c r="H15" s="210"/>
      <c r="I15" s="210"/>
      <c r="J15" s="210"/>
      <c r="K15" s="210"/>
      <c r="L15" s="210"/>
      <c r="M15" s="210"/>
      <c r="N15" s="210"/>
      <c r="O15" s="211"/>
      <c r="P15" s="163"/>
    </row>
    <row r="16" spans="1:16" ht="63" customHeight="1" x14ac:dyDescent="0.2">
      <c r="A16" s="197" t="s">
        <v>35</v>
      </c>
      <c r="B16" s="147"/>
      <c r="C16" s="147"/>
      <c r="D16" s="147"/>
      <c r="E16" s="147"/>
      <c r="F16" s="147"/>
      <c r="G16" s="147"/>
      <c r="H16" s="147"/>
      <c r="I16" s="147"/>
      <c r="J16" s="147"/>
      <c r="K16" s="147"/>
      <c r="L16" s="147"/>
      <c r="M16" s="147"/>
      <c r="N16" s="147"/>
      <c r="O16" s="198"/>
      <c r="P16" s="163"/>
    </row>
    <row r="17" spans="1:16" ht="50.25" customHeight="1" x14ac:dyDescent="0.2">
      <c r="A17" s="191" t="s">
        <v>2</v>
      </c>
      <c r="B17" s="192"/>
      <c r="C17" s="192"/>
      <c r="D17" s="192"/>
      <c r="E17" s="192"/>
      <c r="F17" s="192"/>
      <c r="G17" s="192"/>
      <c r="H17" s="192"/>
      <c r="I17" s="192"/>
      <c r="J17" s="192"/>
      <c r="K17" s="192"/>
      <c r="L17" s="192"/>
      <c r="M17" s="192"/>
      <c r="N17" s="192"/>
      <c r="O17" s="193"/>
      <c r="P17" s="163"/>
    </row>
    <row r="18" spans="1:16" ht="33.5" customHeight="1" x14ac:dyDescent="0.2">
      <c r="A18" s="194">
        <v>2025</v>
      </c>
      <c r="B18" s="150"/>
      <c r="C18" s="151"/>
      <c r="D18" s="152">
        <v>2026</v>
      </c>
      <c r="E18" s="150"/>
      <c r="F18" s="151"/>
      <c r="G18" s="152">
        <v>2027</v>
      </c>
      <c r="H18" s="150"/>
      <c r="I18" s="151"/>
      <c r="J18" s="152">
        <v>2028</v>
      </c>
      <c r="K18" s="150"/>
      <c r="L18" s="151"/>
      <c r="M18" s="152">
        <v>2029</v>
      </c>
      <c r="N18" s="150"/>
      <c r="O18" s="195"/>
      <c r="P18" s="163"/>
    </row>
    <row r="19" spans="1:16" ht="33.75" customHeight="1" x14ac:dyDescent="0.2">
      <c r="A19" s="196">
        <v>0.96</v>
      </c>
      <c r="B19" s="118"/>
      <c r="C19" s="119"/>
      <c r="D19" s="121">
        <v>0.97</v>
      </c>
      <c r="E19" s="118"/>
      <c r="F19" s="119"/>
      <c r="G19" s="121">
        <v>0.98</v>
      </c>
      <c r="H19" s="118"/>
      <c r="I19" s="119"/>
      <c r="J19" s="121">
        <v>0.99</v>
      </c>
      <c r="K19" s="118"/>
      <c r="L19" s="119"/>
      <c r="M19" s="121">
        <v>1</v>
      </c>
      <c r="N19" s="118"/>
      <c r="O19" s="204"/>
      <c r="P19" s="163"/>
    </row>
    <row r="20" spans="1:16" ht="27" customHeight="1" x14ac:dyDescent="0.2">
      <c r="A20" s="188" t="s">
        <v>3</v>
      </c>
      <c r="B20" s="189"/>
      <c r="C20" s="189"/>
      <c r="D20" s="189"/>
      <c r="E20" s="189"/>
      <c r="F20" s="189"/>
      <c r="G20" s="189"/>
      <c r="H20" s="189"/>
      <c r="I20" s="189"/>
      <c r="J20" s="189"/>
      <c r="K20" s="189"/>
      <c r="L20" s="189"/>
      <c r="M20" s="189"/>
      <c r="N20" s="189"/>
      <c r="O20" s="190"/>
      <c r="P20" s="163"/>
    </row>
    <row r="21" spans="1:16" ht="60" x14ac:dyDescent="0.2">
      <c r="A21" s="184"/>
      <c r="B21" s="185"/>
      <c r="C21" s="35" t="s">
        <v>4</v>
      </c>
      <c r="D21" s="35" t="s">
        <v>5</v>
      </c>
      <c r="E21" s="35" t="s">
        <v>6</v>
      </c>
      <c r="F21" s="35" t="s">
        <v>7</v>
      </c>
      <c r="G21" s="35" t="s">
        <v>8</v>
      </c>
      <c r="H21" s="35" t="s">
        <v>9</v>
      </c>
      <c r="I21" s="35" t="s">
        <v>10</v>
      </c>
      <c r="J21" s="35" t="s">
        <v>11</v>
      </c>
      <c r="K21" s="35" t="s">
        <v>12</v>
      </c>
      <c r="L21" s="35" t="s">
        <v>13</v>
      </c>
      <c r="M21" s="35" t="s">
        <v>14</v>
      </c>
      <c r="N21" s="35" t="s">
        <v>15</v>
      </c>
      <c r="O21" s="85" t="s">
        <v>16</v>
      </c>
      <c r="P21" s="163"/>
    </row>
    <row r="22" spans="1:16" ht="25" x14ac:dyDescent="0.2">
      <c r="A22" s="186">
        <v>2021</v>
      </c>
      <c r="B22" s="187"/>
      <c r="C22" s="38">
        <v>0.96</v>
      </c>
      <c r="D22" s="38">
        <v>0.96</v>
      </c>
      <c r="E22" s="57" t="s">
        <v>17</v>
      </c>
      <c r="F22" s="57" t="s">
        <v>17</v>
      </c>
      <c r="G22" s="57" t="s">
        <v>17</v>
      </c>
      <c r="H22" s="57" t="s">
        <v>17</v>
      </c>
      <c r="I22" s="57" t="s">
        <v>17</v>
      </c>
      <c r="J22" s="57" t="s">
        <v>17</v>
      </c>
      <c r="K22" s="38">
        <v>0.94</v>
      </c>
      <c r="L22" s="57" t="s">
        <v>17</v>
      </c>
      <c r="M22" s="38">
        <v>0.9</v>
      </c>
      <c r="N22" s="38">
        <v>0.96</v>
      </c>
      <c r="O22" s="86">
        <v>0.87</v>
      </c>
      <c r="P22" s="163"/>
    </row>
    <row r="23" spans="1:16" ht="25" x14ac:dyDescent="0.2">
      <c r="A23" s="182">
        <v>2022</v>
      </c>
      <c r="B23" s="129"/>
      <c r="C23" s="39">
        <v>0.97</v>
      </c>
      <c r="D23" s="39">
        <v>0.97</v>
      </c>
      <c r="E23" s="2" t="s">
        <v>17</v>
      </c>
      <c r="F23" s="2" t="s">
        <v>17</v>
      </c>
      <c r="G23" s="2" t="s">
        <v>17</v>
      </c>
      <c r="H23" s="2" t="s">
        <v>17</v>
      </c>
      <c r="I23" s="2" t="s">
        <v>17</v>
      </c>
      <c r="J23" s="2" t="s">
        <v>17</v>
      </c>
      <c r="K23" s="39">
        <v>0.95</v>
      </c>
      <c r="L23" s="2" t="s">
        <v>17</v>
      </c>
      <c r="M23" s="39">
        <v>0.93</v>
      </c>
      <c r="N23" s="39">
        <v>0.97</v>
      </c>
      <c r="O23" s="87">
        <v>0.9</v>
      </c>
      <c r="P23" s="163"/>
    </row>
    <row r="24" spans="1:16" ht="25" x14ac:dyDescent="0.2">
      <c r="A24" s="199">
        <v>2023</v>
      </c>
      <c r="B24" s="125"/>
      <c r="C24" s="38">
        <v>0.98</v>
      </c>
      <c r="D24" s="38">
        <v>0.98</v>
      </c>
      <c r="E24" s="1" t="s">
        <v>17</v>
      </c>
      <c r="F24" s="1" t="s">
        <v>17</v>
      </c>
      <c r="G24" s="1" t="s">
        <v>17</v>
      </c>
      <c r="H24" s="1" t="s">
        <v>17</v>
      </c>
      <c r="I24" s="1" t="s">
        <v>17</v>
      </c>
      <c r="J24" s="1" t="s">
        <v>17</v>
      </c>
      <c r="K24" s="38">
        <v>0.97</v>
      </c>
      <c r="L24" s="1" t="s">
        <v>17</v>
      </c>
      <c r="M24" s="38">
        <v>0.95</v>
      </c>
      <c r="N24" s="38">
        <v>0.98</v>
      </c>
      <c r="O24" s="86">
        <v>0.93</v>
      </c>
      <c r="P24" s="163"/>
    </row>
    <row r="25" spans="1:16" ht="25" x14ac:dyDescent="0.2">
      <c r="A25" s="182">
        <v>2024</v>
      </c>
      <c r="B25" s="129"/>
      <c r="C25" s="79">
        <v>0.99</v>
      </c>
      <c r="D25" s="79">
        <v>0.99</v>
      </c>
      <c r="E25" s="2" t="s">
        <v>17</v>
      </c>
      <c r="F25" s="2" t="s">
        <v>17</v>
      </c>
      <c r="G25" s="2" t="s">
        <v>17</v>
      </c>
      <c r="H25" s="2" t="s">
        <v>17</v>
      </c>
      <c r="I25" s="2" t="s">
        <v>17</v>
      </c>
      <c r="J25" s="2" t="s">
        <v>17</v>
      </c>
      <c r="K25" s="79">
        <v>0.98</v>
      </c>
      <c r="L25" s="2" t="s">
        <v>17</v>
      </c>
      <c r="M25" s="79">
        <v>0.98</v>
      </c>
      <c r="N25" s="79">
        <v>0.99</v>
      </c>
      <c r="O25" s="88">
        <v>0.96</v>
      </c>
      <c r="P25" s="163"/>
    </row>
    <row r="26" spans="1:16" ht="25" x14ac:dyDescent="0.2">
      <c r="A26" s="223">
        <v>2025</v>
      </c>
      <c r="B26" s="224"/>
      <c r="C26" s="89">
        <v>1</v>
      </c>
      <c r="D26" s="89">
        <v>1</v>
      </c>
      <c r="E26" s="90" t="s">
        <v>17</v>
      </c>
      <c r="F26" s="90" t="s">
        <v>17</v>
      </c>
      <c r="G26" s="90" t="s">
        <v>17</v>
      </c>
      <c r="H26" s="90" t="s">
        <v>17</v>
      </c>
      <c r="I26" s="90" t="s">
        <v>17</v>
      </c>
      <c r="J26" s="90" t="s">
        <v>17</v>
      </c>
      <c r="K26" s="89">
        <v>1</v>
      </c>
      <c r="L26" s="90" t="s">
        <v>17</v>
      </c>
      <c r="M26" s="89">
        <v>1</v>
      </c>
      <c r="N26" s="89">
        <v>1</v>
      </c>
      <c r="O26" s="91">
        <v>1</v>
      </c>
      <c r="P26" s="163"/>
    </row>
    <row r="27" spans="1:16" ht="26" customHeight="1" x14ac:dyDescent="0.2">
      <c r="A27" s="225" t="s">
        <v>22</v>
      </c>
      <c r="B27" s="225"/>
      <c r="C27" s="225"/>
      <c r="D27" s="225"/>
      <c r="E27" s="225"/>
      <c r="F27" s="225"/>
      <c r="G27" s="225"/>
      <c r="H27" s="225"/>
      <c r="I27" s="225"/>
      <c r="J27" s="225"/>
      <c r="K27" s="225"/>
      <c r="L27" s="225"/>
      <c r="M27" s="225"/>
      <c r="N27" s="225"/>
      <c r="O27" s="225"/>
      <c r="P27" s="163"/>
    </row>
    <row r="28" spans="1:16" ht="14.5" customHeight="1" x14ac:dyDescent="0.2">
      <c r="A28" s="100"/>
      <c r="B28" s="100"/>
      <c r="C28" s="100"/>
      <c r="D28" s="100"/>
      <c r="E28" s="100"/>
      <c r="F28" s="100"/>
      <c r="G28" s="100"/>
      <c r="H28" s="100"/>
      <c r="I28" s="100"/>
      <c r="J28" s="100"/>
      <c r="K28" s="100"/>
      <c r="L28" s="100"/>
      <c r="M28" s="100"/>
      <c r="N28" s="100"/>
      <c r="O28" s="100"/>
      <c r="P28" s="163"/>
    </row>
    <row r="29" spans="1:16" x14ac:dyDescent="0.2">
      <c r="A29" s="154"/>
      <c r="B29" s="154"/>
      <c r="C29" s="154"/>
      <c r="D29" s="154"/>
      <c r="E29" s="154"/>
      <c r="F29" s="154"/>
      <c r="G29" s="154"/>
      <c r="H29" s="154"/>
      <c r="I29" s="154"/>
      <c r="J29" s="154"/>
      <c r="K29" s="154"/>
      <c r="L29" s="154"/>
      <c r="M29" s="154"/>
      <c r="N29" s="154"/>
      <c r="O29" s="154"/>
      <c r="P29" s="163"/>
    </row>
    <row r="30" spans="1:16" ht="63" customHeight="1" x14ac:dyDescent="0.2">
      <c r="A30" s="70"/>
      <c r="B30" s="70"/>
      <c r="C30" s="70"/>
      <c r="D30" s="70"/>
      <c r="E30" s="70"/>
      <c r="F30" s="70"/>
      <c r="G30" s="70"/>
      <c r="H30" s="70"/>
      <c r="I30" s="70"/>
      <c r="J30" s="70"/>
      <c r="K30" s="70"/>
      <c r="L30" s="70"/>
      <c r="M30" s="70"/>
      <c r="N30" s="70"/>
      <c r="O30" s="70"/>
      <c r="P30" s="163"/>
    </row>
    <row r="31" spans="1:16" ht="63" customHeight="1" x14ac:dyDescent="0.2">
      <c r="A31" s="214" t="s">
        <v>36</v>
      </c>
      <c r="B31" s="215"/>
      <c r="C31" s="215"/>
      <c r="D31" s="215"/>
      <c r="E31" s="215"/>
      <c r="F31" s="215"/>
      <c r="G31" s="215"/>
      <c r="H31" s="215"/>
      <c r="I31" s="215"/>
      <c r="J31" s="215"/>
      <c r="K31" s="215"/>
      <c r="L31" s="215"/>
      <c r="M31" s="215"/>
      <c r="N31" s="215"/>
      <c r="O31" s="216"/>
      <c r="P31" s="163"/>
    </row>
    <row r="32" spans="1:16" ht="43.5" customHeight="1" x14ac:dyDescent="0.2">
      <c r="A32" s="146" t="s">
        <v>37</v>
      </c>
      <c r="B32" s="147"/>
      <c r="C32" s="147"/>
      <c r="D32" s="147"/>
      <c r="E32" s="147"/>
      <c r="F32" s="147"/>
      <c r="G32" s="147"/>
      <c r="H32" s="147"/>
      <c r="I32" s="147"/>
      <c r="J32" s="147"/>
      <c r="K32" s="147"/>
      <c r="L32" s="147"/>
      <c r="M32" s="147"/>
      <c r="N32" s="147"/>
      <c r="O32" s="148"/>
      <c r="P32" s="163"/>
    </row>
    <row r="33" spans="1:16" ht="33.5" customHeight="1" x14ac:dyDescent="0.2">
      <c r="A33" s="212" t="s">
        <v>2</v>
      </c>
      <c r="B33" s="192"/>
      <c r="C33" s="192"/>
      <c r="D33" s="192"/>
      <c r="E33" s="192"/>
      <c r="F33" s="192"/>
      <c r="G33" s="192"/>
      <c r="H33" s="192"/>
      <c r="I33" s="192"/>
      <c r="J33" s="192"/>
      <c r="K33" s="192"/>
      <c r="L33" s="192"/>
      <c r="M33" s="192"/>
      <c r="N33" s="192"/>
      <c r="O33" s="213"/>
      <c r="P33" s="163"/>
    </row>
    <row r="34" spans="1:16" ht="33.5" customHeight="1" x14ac:dyDescent="0.2">
      <c r="A34" s="149">
        <v>2025</v>
      </c>
      <c r="B34" s="150"/>
      <c r="C34" s="151"/>
      <c r="D34" s="152">
        <v>2026</v>
      </c>
      <c r="E34" s="150"/>
      <c r="F34" s="151"/>
      <c r="G34" s="152">
        <v>2027</v>
      </c>
      <c r="H34" s="150"/>
      <c r="I34" s="151"/>
      <c r="J34" s="152">
        <v>2028</v>
      </c>
      <c r="K34" s="150"/>
      <c r="L34" s="151"/>
      <c r="M34" s="152">
        <v>2029</v>
      </c>
      <c r="N34" s="150"/>
      <c r="O34" s="160"/>
      <c r="P34" s="163"/>
    </row>
    <row r="35" spans="1:16" ht="27" customHeight="1" x14ac:dyDescent="0.2">
      <c r="A35" s="161">
        <v>0.7</v>
      </c>
      <c r="B35" s="118"/>
      <c r="C35" s="119"/>
      <c r="D35" s="121">
        <v>0.73</v>
      </c>
      <c r="E35" s="118"/>
      <c r="F35" s="119"/>
      <c r="G35" s="121">
        <v>0.75</v>
      </c>
      <c r="H35" s="118"/>
      <c r="I35" s="119"/>
      <c r="J35" s="121">
        <v>0.78</v>
      </c>
      <c r="K35" s="118"/>
      <c r="L35" s="119"/>
      <c r="M35" s="121">
        <v>0.8</v>
      </c>
      <c r="N35" s="118"/>
      <c r="O35" s="162"/>
      <c r="P35" s="163"/>
    </row>
    <row r="36" spans="1:16" ht="34.25" customHeight="1" x14ac:dyDescent="0.2">
      <c r="A36" s="200" t="s">
        <v>3</v>
      </c>
      <c r="B36" s="189"/>
      <c r="C36" s="189"/>
      <c r="D36" s="189"/>
      <c r="E36" s="189"/>
      <c r="F36" s="189"/>
      <c r="G36" s="189"/>
      <c r="H36" s="189"/>
      <c r="I36" s="189"/>
      <c r="J36" s="189"/>
      <c r="K36" s="189"/>
      <c r="L36" s="189"/>
      <c r="M36" s="189"/>
      <c r="N36" s="189"/>
      <c r="O36" s="201"/>
      <c r="P36" s="163"/>
    </row>
    <row r="37" spans="1:16" ht="61" customHeight="1" x14ac:dyDescent="0.2">
      <c r="A37" s="202"/>
      <c r="B37" s="185"/>
      <c r="C37" s="35" t="s">
        <v>4</v>
      </c>
      <c r="D37" s="35" t="s">
        <v>5</v>
      </c>
      <c r="E37" s="35" t="s">
        <v>6</v>
      </c>
      <c r="F37" s="35" t="s">
        <v>7</v>
      </c>
      <c r="G37" s="35" t="s">
        <v>8</v>
      </c>
      <c r="H37" s="35" t="s">
        <v>9</v>
      </c>
      <c r="I37" s="35" t="s">
        <v>10</v>
      </c>
      <c r="J37" s="35" t="s">
        <v>11</v>
      </c>
      <c r="K37" s="35" t="s">
        <v>12</v>
      </c>
      <c r="L37" s="35" t="s">
        <v>13</v>
      </c>
      <c r="M37" s="35" t="s">
        <v>14</v>
      </c>
      <c r="N37" s="35" t="s">
        <v>15</v>
      </c>
      <c r="O37" s="36" t="s">
        <v>16</v>
      </c>
      <c r="P37" s="163"/>
    </row>
    <row r="38" spans="1:16" ht="34.25" customHeight="1" x14ac:dyDescent="0.2">
      <c r="A38" s="203">
        <v>2025</v>
      </c>
      <c r="B38" s="187"/>
      <c r="C38" s="38">
        <v>0.71</v>
      </c>
      <c r="D38" s="38">
        <v>0.69</v>
      </c>
      <c r="E38" s="57" t="s">
        <v>17</v>
      </c>
      <c r="F38" s="57" t="s">
        <v>17</v>
      </c>
      <c r="G38" s="57" t="s">
        <v>17</v>
      </c>
      <c r="H38" s="57" t="s">
        <v>17</v>
      </c>
      <c r="I38" s="57" t="s">
        <v>17</v>
      </c>
      <c r="J38" s="57" t="s">
        <v>17</v>
      </c>
      <c r="K38" s="38">
        <v>0.69</v>
      </c>
      <c r="L38" s="57" t="s">
        <v>17</v>
      </c>
      <c r="M38" s="38">
        <v>0.69</v>
      </c>
      <c r="N38" s="38">
        <v>0.72</v>
      </c>
      <c r="O38" s="54">
        <v>0.65</v>
      </c>
      <c r="P38" s="163"/>
    </row>
    <row r="39" spans="1:16" ht="26" customHeight="1" x14ac:dyDescent="0.2">
      <c r="A39" s="135">
        <v>2026</v>
      </c>
      <c r="B39" s="129"/>
      <c r="C39" s="39">
        <v>0.73</v>
      </c>
      <c r="D39" s="39">
        <v>0.71</v>
      </c>
      <c r="E39" s="2" t="s">
        <v>17</v>
      </c>
      <c r="F39" s="2" t="s">
        <v>17</v>
      </c>
      <c r="G39" s="2" t="s">
        <v>17</v>
      </c>
      <c r="H39" s="2" t="s">
        <v>17</v>
      </c>
      <c r="I39" s="2" t="s">
        <v>17</v>
      </c>
      <c r="J39" s="2" t="s">
        <v>17</v>
      </c>
      <c r="K39" s="39">
        <v>0.71</v>
      </c>
      <c r="L39" s="2" t="s">
        <v>17</v>
      </c>
      <c r="M39" s="39">
        <v>0.71</v>
      </c>
      <c r="N39" s="39">
        <v>0.74</v>
      </c>
      <c r="O39" s="42">
        <v>0.69</v>
      </c>
      <c r="P39" s="163"/>
    </row>
    <row r="40" spans="1:16" ht="26" customHeight="1" x14ac:dyDescent="0.2">
      <c r="A40" s="142">
        <v>2027</v>
      </c>
      <c r="B40" s="125"/>
      <c r="C40" s="40">
        <v>0.75</v>
      </c>
      <c r="D40" s="40">
        <v>0.74</v>
      </c>
      <c r="E40" s="1" t="s">
        <v>17</v>
      </c>
      <c r="F40" s="1" t="s">
        <v>17</v>
      </c>
      <c r="G40" s="1" t="s">
        <v>17</v>
      </c>
      <c r="H40" s="1" t="s">
        <v>17</v>
      </c>
      <c r="I40" s="1" t="s">
        <v>17</v>
      </c>
      <c r="J40" s="1" t="s">
        <v>17</v>
      </c>
      <c r="K40" s="40">
        <v>0.74</v>
      </c>
      <c r="L40" s="1" t="s">
        <v>17</v>
      </c>
      <c r="M40" s="40">
        <v>0.74</v>
      </c>
      <c r="N40" s="40">
        <v>0.76</v>
      </c>
      <c r="O40" s="41">
        <v>0.72</v>
      </c>
      <c r="P40" s="163"/>
    </row>
    <row r="41" spans="1:16" ht="26" customHeight="1" x14ac:dyDescent="0.2">
      <c r="A41" s="135">
        <v>2028</v>
      </c>
      <c r="B41" s="129"/>
      <c r="C41" s="39">
        <v>0.77</v>
      </c>
      <c r="D41" s="39">
        <v>0.77</v>
      </c>
      <c r="E41" s="2" t="s">
        <v>17</v>
      </c>
      <c r="F41" s="2" t="s">
        <v>17</v>
      </c>
      <c r="G41" s="2" t="s">
        <v>17</v>
      </c>
      <c r="H41" s="2" t="s">
        <v>17</v>
      </c>
      <c r="I41" s="2" t="s">
        <v>17</v>
      </c>
      <c r="J41" s="2" t="s">
        <v>17</v>
      </c>
      <c r="K41" s="39">
        <v>0.77</v>
      </c>
      <c r="L41" s="2" t="s">
        <v>17</v>
      </c>
      <c r="M41" s="39">
        <v>0.77</v>
      </c>
      <c r="N41" s="39">
        <v>0.78</v>
      </c>
      <c r="O41" s="42">
        <v>0.76</v>
      </c>
      <c r="P41" s="163"/>
    </row>
    <row r="42" spans="1:16" ht="26" customHeight="1" x14ac:dyDescent="0.2">
      <c r="A42" s="136">
        <v>2029</v>
      </c>
      <c r="B42" s="137"/>
      <c r="C42" s="37">
        <v>0.8</v>
      </c>
      <c r="D42" s="37">
        <v>0.8</v>
      </c>
      <c r="E42" s="18" t="s">
        <v>17</v>
      </c>
      <c r="F42" s="18" t="s">
        <v>17</v>
      </c>
      <c r="G42" s="18" t="s">
        <v>17</v>
      </c>
      <c r="H42" s="18" t="s">
        <v>17</v>
      </c>
      <c r="I42" s="18" t="s">
        <v>17</v>
      </c>
      <c r="J42" s="18" t="s">
        <v>17</v>
      </c>
      <c r="K42" s="37">
        <v>0.8</v>
      </c>
      <c r="L42" s="18" t="s">
        <v>17</v>
      </c>
      <c r="M42" s="37">
        <v>0.8</v>
      </c>
      <c r="N42" s="37">
        <v>0.8</v>
      </c>
      <c r="O42" s="43">
        <v>0.8</v>
      </c>
      <c r="P42" s="163"/>
    </row>
    <row r="43" spans="1:16" ht="40.25" customHeight="1" x14ac:dyDescent="0.2">
      <c r="A43" s="205" t="s">
        <v>22</v>
      </c>
      <c r="B43" s="205"/>
      <c r="C43" s="205"/>
      <c r="D43" s="205"/>
      <c r="E43" s="205"/>
      <c r="F43" s="205"/>
      <c r="G43" s="205"/>
      <c r="H43" s="205"/>
      <c r="I43" s="205"/>
      <c r="J43" s="205"/>
      <c r="K43" s="205"/>
      <c r="L43" s="205"/>
      <c r="M43" s="205"/>
      <c r="N43" s="205"/>
      <c r="O43" s="205"/>
      <c r="P43" s="163"/>
    </row>
    <row r="44" spans="1:16" ht="36.5" customHeight="1" x14ac:dyDescent="0.2">
      <c r="A44" s="72"/>
      <c r="B44" s="72"/>
      <c r="C44" s="72"/>
      <c r="D44" s="72"/>
      <c r="E44" s="72"/>
      <c r="F44" s="72"/>
      <c r="G44" s="72"/>
      <c r="H44" s="72"/>
      <c r="I44" s="72"/>
      <c r="J44" s="72"/>
      <c r="K44" s="72"/>
      <c r="L44" s="72"/>
      <c r="M44" s="72"/>
      <c r="N44" s="72"/>
      <c r="O44" s="72"/>
      <c r="P44" s="163"/>
    </row>
    <row r="45" spans="1:16" ht="52.5" customHeight="1" x14ac:dyDescent="0.2">
      <c r="A45" s="206" t="s">
        <v>38</v>
      </c>
      <c r="B45" s="207"/>
      <c r="C45" s="207"/>
      <c r="D45" s="207"/>
      <c r="E45" s="207"/>
      <c r="F45" s="207"/>
      <c r="G45" s="207"/>
      <c r="H45" s="207"/>
      <c r="I45" s="207"/>
      <c r="J45" s="207"/>
      <c r="K45" s="207"/>
      <c r="L45" s="207"/>
      <c r="M45" s="207"/>
      <c r="N45" s="207"/>
      <c r="O45" s="208"/>
      <c r="P45" s="163"/>
    </row>
    <row r="46" spans="1:16" ht="65.25" customHeight="1" x14ac:dyDescent="0.2">
      <c r="A46" s="197" t="s">
        <v>39</v>
      </c>
      <c r="B46" s="147"/>
      <c r="C46" s="147"/>
      <c r="D46" s="147"/>
      <c r="E46" s="147"/>
      <c r="F46" s="147"/>
      <c r="G46" s="147"/>
      <c r="H46" s="147"/>
      <c r="I46" s="147"/>
      <c r="J46" s="147"/>
      <c r="K46" s="147"/>
      <c r="L46" s="147"/>
      <c r="M46" s="147"/>
      <c r="N46" s="147"/>
      <c r="O46" s="198"/>
      <c r="P46" s="163"/>
    </row>
    <row r="47" spans="1:16" ht="38.5" customHeight="1" x14ac:dyDescent="0.2">
      <c r="A47" s="191" t="s">
        <v>2</v>
      </c>
      <c r="B47" s="192"/>
      <c r="C47" s="192"/>
      <c r="D47" s="192"/>
      <c r="E47" s="192"/>
      <c r="F47" s="192"/>
      <c r="G47" s="192"/>
      <c r="H47" s="192"/>
      <c r="I47" s="192"/>
      <c r="J47" s="192"/>
      <c r="K47" s="192"/>
      <c r="L47" s="192"/>
      <c r="M47" s="192"/>
      <c r="N47" s="192"/>
      <c r="O47" s="193"/>
      <c r="P47" s="163"/>
    </row>
    <row r="48" spans="1:16" ht="27" customHeight="1" x14ac:dyDescent="0.2">
      <c r="A48" s="194">
        <v>2025</v>
      </c>
      <c r="B48" s="150"/>
      <c r="C48" s="151"/>
      <c r="D48" s="152">
        <v>2026</v>
      </c>
      <c r="E48" s="150"/>
      <c r="F48" s="151"/>
      <c r="G48" s="152">
        <v>2027</v>
      </c>
      <c r="H48" s="150"/>
      <c r="I48" s="151"/>
      <c r="J48" s="152">
        <v>2028</v>
      </c>
      <c r="K48" s="150"/>
      <c r="L48" s="151"/>
      <c r="M48" s="152">
        <v>2029</v>
      </c>
      <c r="N48" s="150"/>
      <c r="O48" s="195"/>
      <c r="P48" s="163"/>
    </row>
    <row r="49" spans="1:16" ht="33.5" customHeight="1" x14ac:dyDescent="0.2">
      <c r="A49" s="196">
        <v>0.7</v>
      </c>
      <c r="B49" s="118"/>
      <c r="C49" s="119"/>
      <c r="D49" s="121">
        <v>0.73</v>
      </c>
      <c r="E49" s="118"/>
      <c r="F49" s="119"/>
      <c r="G49" s="121">
        <v>0.75</v>
      </c>
      <c r="H49" s="118"/>
      <c r="I49" s="119"/>
      <c r="J49" s="121">
        <v>0.78</v>
      </c>
      <c r="K49" s="118"/>
      <c r="L49" s="119"/>
      <c r="M49" s="121">
        <v>0.8</v>
      </c>
      <c r="N49" s="118"/>
      <c r="O49" s="204"/>
      <c r="P49" s="163"/>
    </row>
    <row r="50" spans="1:16" ht="61" customHeight="1" x14ac:dyDescent="0.2">
      <c r="A50" s="188" t="s">
        <v>3</v>
      </c>
      <c r="B50" s="189"/>
      <c r="C50" s="189"/>
      <c r="D50" s="189"/>
      <c r="E50" s="189"/>
      <c r="F50" s="189"/>
      <c r="G50" s="189"/>
      <c r="H50" s="189"/>
      <c r="I50" s="189"/>
      <c r="J50" s="189"/>
      <c r="K50" s="189"/>
      <c r="L50" s="189"/>
      <c r="M50" s="189"/>
      <c r="N50" s="189"/>
      <c r="O50" s="190"/>
      <c r="P50" s="163"/>
    </row>
    <row r="51" spans="1:16" ht="60" x14ac:dyDescent="0.2">
      <c r="A51" s="184"/>
      <c r="B51" s="185"/>
      <c r="C51" s="35" t="s">
        <v>4</v>
      </c>
      <c r="D51" s="35" t="s">
        <v>5</v>
      </c>
      <c r="E51" s="35" t="s">
        <v>6</v>
      </c>
      <c r="F51" s="35" t="s">
        <v>7</v>
      </c>
      <c r="G51" s="35" t="s">
        <v>8</v>
      </c>
      <c r="H51" s="35" t="s">
        <v>9</v>
      </c>
      <c r="I51" s="35" t="s">
        <v>10</v>
      </c>
      <c r="J51" s="35" t="s">
        <v>11</v>
      </c>
      <c r="K51" s="35" t="s">
        <v>12</v>
      </c>
      <c r="L51" s="35" t="s">
        <v>13</v>
      </c>
      <c r="M51" s="35" t="s">
        <v>14</v>
      </c>
      <c r="N51" s="35" t="s">
        <v>15</v>
      </c>
      <c r="O51" s="85" t="s">
        <v>16</v>
      </c>
      <c r="P51" s="163"/>
    </row>
    <row r="52" spans="1:16" ht="25" x14ac:dyDescent="0.2">
      <c r="A52" s="186">
        <v>2025</v>
      </c>
      <c r="B52" s="187"/>
      <c r="C52" s="38">
        <v>0.76</v>
      </c>
      <c r="D52" s="38">
        <v>0.7</v>
      </c>
      <c r="E52" s="57" t="s">
        <v>17</v>
      </c>
      <c r="F52" s="57" t="s">
        <v>17</v>
      </c>
      <c r="G52" s="57" t="s">
        <v>17</v>
      </c>
      <c r="H52" s="57" t="s">
        <v>17</v>
      </c>
      <c r="I52" s="57" t="s">
        <v>17</v>
      </c>
      <c r="J52" s="57" t="s">
        <v>17</v>
      </c>
      <c r="K52" s="38">
        <v>0.68</v>
      </c>
      <c r="L52" s="57" t="s">
        <v>17</v>
      </c>
      <c r="M52" s="38">
        <v>0.68</v>
      </c>
      <c r="N52" s="38">
        <v>0.7</v>
      </c>
      <c r="O52" s="86">
        <v>0.64</v>
      </c>
      <c r="P52" s="163"/>
    </row>
    <row r="53" spans="1:16" ht="25" x14ac:dyDescent="0.2">
      <c r="A53" s="182">
        <v>2026</v>
      </c>
      <c r="B53" s="129"/>
      <c r="C53" s="39">
        <v>0.77</v>
      </c>
      <c r="D53" s="39">
        <v>0.72</v>
      </c>
      <c r="E53" s="2" t="s">
        <v>17</v>
      </c>
      <c r="F53" s="2" t="s">
        <v>17</v>
      </c>
      <c r="G53" s="2" t="s">
        <v>17</v>
      </c>
      <c r="H53" s="2" t="s">
        <v>17</v>
      </c>
      <c r="I53" s="2" t="s">
        <v>17</v>
      </c>
      <c r="J53" s="2" t="s">
        <v>17</v>
      </c>
      <c r="K53" s="39">
        <v>0.71</v>
      </c>
      <c r="L53" s="2" t="s">
        <v>17</v>
      </c>
      <c r="M53" s="39">
        <v>0.71</v>
      </c>
      <c r="N53" s="39">
        <v>0.72</v>
      </c>
      <c r="O53" s="87">
        <v>0.68</v>
      </c>
      <c r="P53" s="163"/>
    </row>
    <row r="54" spans="1:16" ht="25" x14ac:dyDescent="0.2">
      <c r="A54" s="199">
        <v>2027</v>
      </c>
      <c r="B54" s="125"/>
      <c r="C54" s="40">
        <v>0.78</v>
      </c>
      <c r="D54" s="40">
        <v>0.75</v>
      </c>
      <c r="E54" s="1" t="s">
        <v>17</v>
      </c>
      <c r="F54" s="1" t="s">
        <v>17</v>
      </c>
      <c r="G54" s="1" t="s">
        <v>17</v>
      </c>
      <c r="H54" s="1" t="s">
        <v>17</v>
      </c>
      <c r="I54" s="1" t="s">
        <v>17</v>
      </c>
      <c r="J54" s="1" t="s">
        <v>17</v>
      </c>
      <c r="K54" s="40">
        <v>0.74</v>
      </c>
      <c r="L54" s="1" t="s">
        <v>17</v>
      </c>
      <c r="M54" s="40">
        <v>0.74</v>
      </c>
      <c r="N54" s="40">
        <v>0.75</v>
      </c>
      <c r="O54" s="92">
        <v>0.72</v>
      </c>
      <c r="P54" s="163"/>
    </row>
    <row r="55" spans="1:16" ht="25" x14ac:dyDescent="0.2">
      <c r="A55" s="182">
        <v>2028</v>
      </c>
      <c r="B55" s="129"/>
      <c r="C55" s="39">
        <v>0.79</v>
      </c>
      <c r="D55" s="39">
        <v>0.78</v>
      </c>
      <c r="E55" s="2" t="s">
        <v>17</v>
      </c>
      <c r="F55" s="2" t="s">
        <v>17</v>
      </c>
      <c r="G55" s="2" t="s">
        <v>17</v>
      </c>
      <c r="H55" s="2" t="s">
        <v>17</v>
      </c>
      <c r="I55" s="2" t="s">
        <v>17</v>
      </c>
      <c r="J55" s="2" t="s">
        <v>17</v>
      </c>
      <c r="K55" s="39">
        <v>0.77</v>
      </c>
      <c r="L55" s="2" t="s">
        <v>17</v>
      </c>
      <c r="M55" s="39">
        <v>0.77</v>
      </c>
      <c r="N55" s="39">
        <v>0.78</v>
      </c>
      <c r="O55" s="87">
        <v>0.76</v>
      </c>
      <c r="P55" s="163"/>
    </row>
    <row r="56" spans="1:16" ht="25" x14ac:dyDescent="0.2">
      <c r="A56" s="183">
        <v>2029</v>
      </c>
      <c r="B56" s="137"/>
      <c r="C56" s="37">
        <v>0.8</v>
      </c>
      <c r="D56" s="37">
        <v>0.8</v>
      </c>
      <c r="E56" s="18" t="s">
        <v>17</v>
      </c>
      <c r="F56" s="18" t="s">
        <v>17</v>
      </c>
      <c r="G56" s="18" t="s">
        <v>17</v>
      </c>
      <c r="H56" s="18" t="s">
        <v>17</v>
      </c>
      <c r="I56" s="18" t="s">
        <v>17</v>
      </c>
      <c r="J56" s="18" t="s">
        <v>17</v>
      </c>
      <c r="K56" s="37">
        <v>0.8</v>
      </c>
      <c r="L56" s="18" t="s">
        <v>17</v>
      </c>
      <c r="M56" s="37">
        <v>0.8</v>
      </c>
      <c r="N56" s="37">
        <v>0.8</v>
      </c>
      <c r="O56" s="93">
        <v>0.8</v>
      </c>
      <c r="P56" s="163"/>
    </row>
    <row r="57" spans="1:16" ht="36.5" customHeight="1" x14ac:dyDescent="0.2">
      <c r="A57" s="217" t="s">
        <v>22</v>
      </c>
      <c r="B57" s="218"/>
      <c r="C57" s="218"/>
      <c r="D57" s="218"/>
      <c r="E57" s="218"/>
      <c r="F57" s="218"/>
      <c r="G57" s="218"/>
      <c r="H57" s="218"/>
      <c r="I57" s="218"/>
      <c r="J57" s="218"/>
      <c r="K57" s="218"/>
      <c r="L57" s="218"/>
      <c r="M57" s="218"/>
      <c r="N57" s="218"/>
      <c r="O57" s="219"/>
      <c r="P57" s="163"/>
    </row>
    <row r="58" spans="1:16" ht="23.5" customHeight="1" x14ac:dyDescent="0.2">
      <c r="A58" s="70"/>
      <c r="B58" s="70"/>
      <c r="C58" s="70"/>
      <c r="D58" s="70"/>
      <c r="E58" s="70"/>
      <c r="F58" s="70"/>
      <c r="G58" s="70"/>
      <c r="H58" s="70"/>
      <c r="I58" s="70"/>
      <c r="J58" s="70"/>
      <c r="K58" s="70"/>
      <c r="L58" s="70"/>
      <c r="M58" s="70"/>
      <c r="N58" s="70"/>
      <c r="O58" s="70"/>
      <c r="P58" s="163"/>
    </row>
    <row r="59" spans="1:16" ht="33.5" customHeight="1" x14ac:dyDescent="0.2">
      <c r="A59" s="220" t="s">
        <v>40</v>
      </c>
      <c r="B59" s="221"/>
      <c r="C59" s="221"/>
      <c r="D59" s="221"/>
      <c r="E59" s="221"/>
      <c r="F59" s="221"/>
      <c r="G59" s="221"/>
      <c r="H59" s="221"/>
      <c r="I59" s="221"/>
      <c r="J59" s="221"/>
      <c r="K59" s="221"/>
      <c r="L59" s="221"/>
      <c r="M59" s="221"/>
      <c r="N59" s="221"/>
      <c r="O59" s="222"/>
      <c r="P59" s="163"/>
    </row>
    <row r="60" spans="1:16" ht="47.5" customHeight="1" x14ac:dyDescent="0.2">
      <c r="A60" s="146" t="s">
        <v>41</v>
      </c>
      <c r="B60" s="147"/>
      <c r="C60" s="147"/>
      <c r="D60" s="147"/>
      <c r="E60" s="147"/>
      <c r="F60" s="147"/>
      <c r="G60" s="147"/>
      <c r="H60" s="147"/>
      <c r="I60" s="147"/>
      <c r="J60" s="147"/>
      <c r="K60" s="147"/>
      <c r="L60" s="147"/>
      <c r="M60" s="147"/>
      <c r="N60" s="147"/>
      <c r="O60" s="148"/>
      <c r="P60" s="163"/>
    </row>
    <row r="61" spans="1:16" ht="47.5" customHeight="1" x14ac:dyDescent="0.2">
      <c r="A61" s="212" t="s">
        <v>2</v>
      </c>
      <c r="B61" s="192"/>
      <c r="C61" s="192"/>
      <c r="D61" s="192"/>
      <c r="E61" s="192"/>
      <c r="F61" s="192"/>
      <c r="G61" s="192"/>
      <c r="H61" s="192"/>
      <c r="I61" s="192"/>
      <c r="J61" s="192"/>
      <c r="K61" s="192"/>
      <c r="L61" s="192"/>
      <c r="M61" s="192"/>
      <c r="N61" s="192"/>
      <c r="O61" s="213"/>
      <c r="P61" s="163"/>
    </row>
    <row r="62" spans="1:16" ht="26" x14ac:dyDescent="0.2">
      <c r="A62" s="149">
        <v>2025</v>
      </c>
      <c r="B62" s="150"/>
      <c r="C62" s="151"/>
      <c r="D62" s="152">
        <v>2026</v>
      </c>
      <c r="E62" s="150"/>
      <c r="F62" s="151"/>
      <c r="G62" s="152">
        <v>2027</v>
      </c>
      <c r="H62" s="150"/>
      <c r="I62" s="151"/>
      <c r="J62" s="152">
        <v>2028</v>
      </c>
      <c r="K62" s="150"/>
      <c r="L62" s="151"/>
      <c r="M62" s="152">
        <v>2029</v>
      </c>
      <c r="N62" s="150"/>
      <c r="O62" s="160"/>
      <c r="P62" s="163"/>
    </row>
    <row r="63" spans="1:16" ht="26" x14ac:dyDescent="0.2">
      <c r="A63" s="161">
        <v>0.64</v>
      </c>
      <c r="B63" s="118"/>
      <c r="C63" s="119"/>
      <c r="D63" s="121">
        <v>0.68</v>
      </c>
      <c r="E63" s="118"/>
      <c r="F63" s="119"/>
      <c r="G63" s="121">
        <v>0.72</v>
      </c>
      <c r="H63" s="118"/>
      <c r="I63" s="119"/>
      <c r="J63" s="121">
        <v>0.76</v>
      </c>
      <c r="K63" s="118"/>
      <c r="L63" s="119"/>
      <c r="M63" s="121">
        <v>0.8</v>
      </c>
      <c r="N63" s="118"/>
      <c r="O63" s="162"/>
      <c r="P63" s="163"/>
    </row>
    <row r="64" spans="1:16" ht="26" customHeight="1" x14ac:dyDescent="0.2">
      <c r="A64" s="200" t="s">
        <v>3</v>
      </c>
      <c r="B64" s="189"/>
      <c r="C64" s="189"/>
      <c r="D64" s="189"/>
      <c r="E64" s="189"/>
      <c r="F64" s="189"/>
      <c r="G64" s="189"/>
      <c r="H64" s="189"/>
      <c r="I64" s="189"/>
      <c r="J64" s="189"/>
      <c r="K64" s="189"/>
      <c r="L64" s="189"/>
      <c r="M64" s="189"/>
      <c r="N64" s="189"/>
      <c r="O64" s="201"/>
      <c r="P64" s="163"/>
    </row>
    <row r="65" spans="1:16" ht="60" x14ac:dyDescent="0.2">
      <c r="A65" s="202"/>
      <c r="B65" s="185"/>
      <c r="C65" s="35" t="s">
        <v>4</v>
      </c>
      <c r="D65" s="35" t="s">
        <v>5</v>
      </c>
      <c r="E65" s="35" t="s">
        <v>6</v>
      </c>
      <c r="F65" s="35" t="s">
        <v>7</v>
      </c>
      <c r="G65" s="35" t="s">
        <v>8</v>
      </c>
      <c r="H65" s="35" t="s">
        <v>9</v>
      </c>
      <c r="I65" s="35" t="s">
        <v>10</v>
      </c>
      <c r="J65" s="35" t="s">
        <v>11</v>
      </c>
      <c r="K65" s="35" t="s">
        <v>12</v>
      </c>
      <c r="L65" s="35" t="s">
        <v>13</v>
      </c>
      <c r="M65" s="35" t="s">
        <v>14</v>
      </c>
      <c r="N65" s="35" t="s">
        <v>15</v>
      </c>
      <c r="O65" s="36" t="s">
        <v>16</v>
      </c>
      <c r="P65" s="163"/>
    </row>
    <row r="66" spans="1:16" ht="25" x14ac:dyDescent="0.2">
      <c r="A66" s="203">
        <v>2021</v>
      </c>
      <c r="B66" s="187"/>
      <c r="C66" s="38">
        <v>0.62</v>
      </c>
      <c r="D66" s="38">
        <v>0.62</v>
      </c>
      <c r="E66" s="57" t="s">
        <v>17</v>
      </c>
      <c r="F66" s="57" t="s">
        <v>17</v>
      </c>
      <c r="G66" s="57" t="s">
        <v>17</v>
      </c>
      <c r="H66" s="57" t="s">
        <v>17</v>
      </c>
      <c r="I66" s="57" t="s">
        <v>17</v>
      </c>
      <c r="J66" s="57" t="s">
        <v>17</v>
      </c>
      <c r="K66" s="38">
        <v>0.62</v>
      </c>
      <c r="L66" s="57" t="s">
        <v>17</v>
      </c>
      <c r="M66" s="38">
        <v>0.6</v>
      </c>
      <c r="N66" s="38">
        <v>0.62</v>
      </c>
      <c r="O66" s="54">
        <v>0.57999999999999996</v>
      </c>
      <c r="P66" s="163"/>
    </row>
    <row r="67" spans="1:16" ht="25" x14ac:dyDescent="0.2">
      <c r="A67" s="135">
        <v>2022</v>
      </c>
      <c r="B67" s="129"/>
      <c r="C67" s="39">
        <v>0.67</v>
      </c>
      <c r="D67" s="39">
        <v>0.67</v>
      </c>
      <c r="E67" s="2" t="s">
        <v>17</v>
      </c>
      <c r="F67" s="2" t="s">
        <v>17</v>
      </c>
      <c r="G67" s="2" t="s">
        <v>17</v>
      </c>
      <c r="H67" s="2" t="s">
        <v>17</v>
      </c>
      <c r="I67" s="2" t="s">
        <v>17</v>
      </c>
      <c r="J67" s="2" t="s">
        <v>17</v>
      </c>
      <c r="K67" s="39">
        <v>0.67</v>
      </c>
      <c r="L67" s="2" t="s">
        <v>17</v>
      </c>
      <c r="M67" s="39">
        <v>0.65</v>
      </c>
      <c r="N67" s="39">
        <v>0.67</v>
      </c>
      <c r="O67" s="42">
        <v>0.63</v>
      </c>
      <c r="P67" s="163"/>
    </row>
    <row r="68" spans="1:16" ht="25" x14ac:dyDescent="0.2">
      <c r="A68" s="142">
        <v>2023</v>
      </c>
      <c r="B68" s="125"/>
      <c r="C68" s="40">
        <v>0.72</v>
      </c>
      <c r="D68" s="40">
        <v>0.72</v>
      </c>
      <c r="E68" s="1" t="s">
        <v>17</v>
      </c>
      <c r="F68" s="1" t="s">
        <v>17</v>
      </c>
      <c r="G68" s="1" t="s">
        <v>17</v>
      </c>
      <c r="H68" s="1" t="s">
        <v>17</v>
      </c>
      <c r="I68" s="1" t="s">
        <v>17</v>
      </c>
      <c r="J68" s="1" t="s">
        <v>17</v>
      </c>
      <c r="K68" s="40">
        <v>0.72</v>
      </c>
      <c r="L68" s="1" t="s">
        <v>17</v>
      </c>
      <c r="M68" s="40">
        <v>0.7</v>
      </c>
      <c r="N68" s="40">
        <v>0.72</v>
      </c>
      <c r="O68" s="41">
        <v>0.69</v>
      </c>
      <c r="P68" s="163"/>
    </row>
    <row r="69" spans="1:16" ht="25" x14ac:dyDescent="0.2">
      <c r="A69" s="135">
        <v>2024</v>
      </c>
      <c r="B69" s="129"/>
      <c r="C69" s="39">
        <v>0.76</v>
      </c>
      <c r="D69" s="39">
        <v>0.76</v>
      </c>
      <c r="E69" s="2" t="s">
        <v>17</v>
      </c>
      <c r="F69" s="2" t="s">
        <v>17</v>
      </c>
      <c r="G69" s="2" t="s">
        <v>17</v>
      </c>
      <c r="H69" s="2" t="s">
        <v>17</v>
      </c>
      <c r="I69" s="2" t="s">
        <v>17</v>
      </c>
      <c r="J69" s="2" t="s">
        <v>17</v>
      </c>
      <c r="K69" s="39">
        <v>0.76</v>
      </c>
      <c r="L69" s="2" t="s">
        <v>17</v>
      </c>
      <c r="M69" s="39">
        <v>0.75</v>
      </c>
      <c r="N69" s="39">
        <v>0.76</v>
      </c>
      <c r="O69" s="42">
        <v>0.74</v>
      </c>
      <c r="P69" s="163"/>
    </row>
    <row r="70" spans="1:16" ht="25" x14ac:dyDescent="0.2">
      <c r="A70" s="136">
        <v>2025</v>
      </c>
      <c r="B70" s="137"/>
      <c r="C70" s="37">
        <v>0.8</v>
      </c>
      <c r="D70" s="37">
        <v>0.8</v>
      </c>
      <c r="E70" s="18" t="s">
        <v>17</v>
      </c>
      <c r="F70" s="18" t="s">
        <v>17</v>
      </c>
      <c r="G70" s="18" t="s">
        <v>17</v>
      </c>
      <c r="H70" s="18" t="s">
        <v>17</v>
      </c>
      <c r="I70" s="18" t="s">
        <v>17</v>
      </c>
      <c r="J70" s="18" t="s">
        <v>17</v>
      </c>
      <c r="K70" s="37">
        <v>0.8</v>
      </c>
      <c r="L70" s="18" t="s">
        <v>17</v>
      </c>
      <c r="M70" s="37">
        <v>0.8</v>
      </c>
      <c r="N70" s="37">
        <v>0.8</v>
      </c>
      <c r="O70" s="43">
        <v>0.8</v>
      </c>
      <c r="P70" s="163"/>
    </row>
    <row r="71" spans="1:16" ht="57" customHeight="1" x14ac:dyDescent="0.2">
      <c r="A71" s="217" t="s">
        <v>22</v>
      </c>
      <c r="B71" s="218"/>
      <c r="C71" s="218"/>
      <c r="D71" s="218"/>
      <c r="E71" s="218"/>
      <c r="F71" s="218"/>
      <c r="G71" s="218"/>
      <c r="H71" s="218"/>
      <c r="I71" s="218"/>
      <c r="J71" s="218"/>
      <c r="K71" s="218"/>
      <c r="L71" s="218"/>
      <c r="M71" s="218"/>
      <c r="N71" s="218"/>
      <c r="O71" s="219"/>
      <c r="P71" s="163"/>
    </row>
    <row r="73" spans="1:16" ht="34" x14ac:dyDescent="0.2">
      <c r="A73" s="138" t="s">
        <v>42</v>
      </c>
      <c r="B73" s="114"/>
      <c r="C73" s="114"/>
      <c r="D73" s="114"/>
      <c r="E73" s="114"/>
      <c r="F73" s="114"/>
      <c r="G73" s="114"/>
      <c r="H73" s="114"/>
      <c r="I73" s="114"/>
      <c r="J73" s="114"/>
      <c r="K73" s="114"/>
      <c r="L73" s="114"/>
      <c r="M73" s="114"/>
      <c r="N73" s="114"/>
      <c r="O73" s="139"/>
    </row>
    <row r="74" spans="1:16" ht="250.5" customHeight="1" x14ac:dyDescent="0.2">
      <c r="A74" s="226" t="s">
        <v>127</v>
      </c>
      <c r="B74" s="227"/>
      <c r="C74" s="227"/>
      <c r="D74" s="227"/>
      <c r="E74" s="227"/>
      <c r="F74" s="227"/>
      <c r="G74" s="227"/>
      <c r="H74" s="227"/>
      <c r="I74" s="227"/>
      <c r="J74" s="227"/>
      <c r="K74" s="227"/>
      <c r="L74" s="227"/>
      <c r="M74" s="227"/>
      <c r="N74" s="227"/>
      <c r="O74" s="228"/>
    </row>
  </sheetData>
  <sheetProtection sheet="1" objects="1" scenarios="1" selectLockedCells="1" selectUnlockedCells="1"/>
  <mergeCells count="108">
    <mergeCell ref="A70:B70"/>
    <mergeCell ref="A71:O71"/>
    <mergeCell ref="A73:O73"/>
    <mergeCell ref="A74:O74"/>
    <mergeCell ref="P15:P71"/>
    <mergeCell ref="A18:C18"/>
    <mergeCell ref="D18:F18"/>
    <mergeCell ref="G18:I18"/>
    <mergeCell ref="J18:L18"/>
    <mergeCell ref="M18:O18"/>
    <mergeCell ref="A20:O20"/>
    <mergeCell ref="A21:B21"/>
    <mergeCell ref="A27:O29"/>
    <mergeCell ref="A47:O47"/>
    <mergeCell ref="A49:C49"/>
    <mergeCell ref="D49:F49"/>
    <mergeCell ref="G49:I49"/>
    <mergeCell ref="J49:L49"/>
    <mergeCell ref="M49:O49"/>
    <mergeCell ref="A50:O50"/>
    <mergeCell ref="A56:B56"/>
    <mergeCell ref="A60:O60"/>
    <mergeCell ref="A61:O61"/>
    <mergeCell ref="A62:C62"/>
    <mergeCell ref="D62:F62"/>
    <mergeCell ref="G62:I62"/>
    <mergeCell ref="J62:L62"/>
    <mergeCell ref="M62:O62"/>
    <mergeCell ref="A68:B68"/>
    <mergeCell ref="A65:B65"/>
    <mergeCell ref="A66:B66"/>
    <mergeCell ref="A67:B67"/>
    <mergeCell ref="A63:C63"/>
    <mergeCell ref="D63:F63"/>
    <mergeCell ref="G63:I63"/>
    <mergeCell ref="J63:L63"/>
    <mergeCell ref="M63:O63"/>
    <mergeCell ref="A64:O64"/>
    <mergeCell ref="A69:B69"/>
    <mergeCell ref="A22:B22"/>
    <mergeCell ref="A23:B23"/>
    <mergeCell ref="A34:C34"/>
    <mergeCell ref="D34:F34"/>
    <mergeCell ref="G34:I34"/>
    <mergeCell ref="J34:L34"/>
    <mergeCell ref="M34:O34"/>
    <mergeCell ref="A19:C19"/>
    <mergeCell ref="D19:F19"/>
    <mergeCell ref="G19:I19"/>
    <mergeCell ref="J19:L19"/>
    <mergeCell ref="M19:O19"/>
    <mergeCell ref="A39:B39"/>
    <mergeCell ref="A40:B40"/>
    <mergeCell ref="A41:B41"/>
    <mergeCell ref="A42:B42"/>
    <mergeCell ref="A45:O45"/>
    <mergeCell ref="A46:O46"/>
    <mergeCell ref="A37:B37"/>
    <mergeCell ref="A38:B38"/>
    <mergeCell ref="A43:O43"/>
    <mergeCell ref="A48:C48"/>
    <mergeCell ref="D48:F48"/>
    <mergeCell ref="A12:B12"/>
    <mergeCell ref="A9:B9"/>
    <mergeCell ref="A10:B10"/>
    <mergeCell ref="A11:B11"/>
    <mergeCell ref="A16:O16"/>
    <mergeCell ref="A13:O13"/>
    <mergeCell ref="A15:O15"/>
    <mergeCell ref="A7:B7"/>
    <mergeCell ref="A8:B8"/>
    <mergeCell ref="A6:O6"/>
    <mergeCell ref="A1:O1"/>
    <mergeCell ref="A2:O2"/>
    <mergeCell ref="A3:O3"/>
    <mergeCell ref="A5:C5"/>
    <mergeCell ref="D5:F5"/>
    <mergeCell ref="G5:I5"/>
    <mergeCell ref="J5:L5"/>
    <mergeCell ref="M5:O5"/>
    <mergeCell ref="A4:C4"/>
    <mergeCell ref="D4:F4"/>
    <mergeCell ref="G4:I4"/>
    <mergeCell ref="J4:L4"/>
    <mergeCell ref="M4:O4"/>
    <mergeCell ref="A17:O17"/>
    <mergeCell ref="A24:B24"/>
    <mergeCell ref="A25:B25"/>
    <mergeCell ref="A26:B26"/>
    <mergeCell ref="A31:O31"/>
    <mergeCell ref="A32:O32"/>
    <mergeCell ref="A33:O33"/>
    <mergeCell ref="A36:O36"/>
    <mergeCell ref="A35:C35"/>
    <mergeCell ref="D35:F35"/>
    <mergeCell ref="G35:I35"/>
    <mergeCell ref="J35:L35"/>
    <mergeCell ref="M35:O35"/>
    <mergeCell ref="A59:O59"/>
    <mergeCell ref="G48:I48"/>
    <mergeCell ref="J48:L48"/>
    <mergeCell ref="M48:O48"/>
    <mergeCell ref="A51:B51"/>
    <mergeCell ref="A52:B52"/>
    <mergeCell ref="A54:B54"/>
    <mergeCell ref="A55:B55"/>
    <mergeCell ref="A53:B53"/>
    <mergeCell ref="A57:O5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2EBCF-6B64-1B44-BB1F-9F1EB4FABC54}">
  <sheetPr>
    <pageSetUpPr fitToPage="1"/>
  </sheetPr>
  <dimension ref="A1:AE72"/>
  <sheetViews>
    <sheetView tabSelected="1" workbookViewId="0">
      <selection activeCell="U16" sqref="U16"/>
    </sheetView>
  </sheetViews>
  <sheetFormatPr baseColWidth="10" defaultColWidth="11.5" defaultRowHeight="15" x14ac:dyDescent="0.2"/>
  <cols>
    <col min="1" max="1" width="12.5" customWidth="1"/>
    <col min="2" max="7" width="12.6640625" customWidth="1"/>
    <col min="8" max="8" width="5.1640625" customWidth="1"/>
    <col min="9" max="9" width="12.5" customWidth="1"/>
    <col min="10" max="15" width="12.6640625" customWidth="1"/>
    <col min="16" max="16" width="6.33203125" customWidth="1"/>
    <col min="17" max="17" width="12.5" customWidth="1"/>
    <col min="18" max="23" width="12.6640625" customWidth="1"/>
    <col min="24" max="24" width="5.83203125" customWidth="1"/>
    <col min="25" max="25" width="12.5" customWidth="1"/>
    <col min="26" max="31" width="12.6640625" customWidth="1"/>
  </cols>
  <sheetData>
    <row r="1" spans="1:31" ht="45" customHeight="1" x14ac:dyDescent="0.3">
      <c r="A1" s="236" t="s">
        <v>43</v>
      </c>
      <c r="B1" s="236"/>
      <c r="C1" s="236"/>
      <c r="D1" s="236"/>
      <c r="E1" s="236"/>
      <c r="F1" s="236"/>
      <c r="G1" s="236"/>
      <c r="I1" s="237" t="s">
        <v>44</v>
      </c>
      <c r="J1" s="237"/>
      <c r="K1" s="237"/>
      <c r="L1" s="237"/>
      <c r="M1" s="237"/>
      <c r="N1" s="237"/>
      <c r="O1" s="237"/>
      <c r="Q1" s="238" t="s">
        <v>45</v>
      </c>
      <c r="R1" s="238"/>
      <c r="S1" s="238"/>
      <c r="T1" s="238"/>
      <c r="U1" s="238"/>
      <c r="V1" s="238"/>
      <c r="W1" s="238"/>
      <c r="Y1" s="231" t="s">
        <v>46</v>
      </c>
      <c r="Z1" s="231"/>
      <c r="AA1" s="231"/>
      <c r="AB1" s="231"/>
      <c r="AC1" s="231"/>
      <c r="AD1" s="231"/>
      <c r="AE1" s="231"/>
    </row>
    <row r="2" spans="1:31" ht="50" customHeight="1" x14ac:dyDescent="0.3">
      <c r="A2" s="59"/>
      <c r="B2" s="232" t="s">
        <v>47</v>
      </c>
      <c r="C2" s="233"/>
      <c r="D2" s="233"/>
      <c r="E2" s="233"/>
      <c r="F2" s="233"/>
      <c r="G2" s="233"/>
      <c r="I2" s="59"/>
      <c r="J2" s="232" t="s">
        <v>47</v>
      </c>
      <c r="K2" s="233"/>
      <c r="L2" s="233"/>
      <c r="M2" s="233"/>
      <c r="N2" s="233"/>
      <c r="O2" s="233"/>
      <c r="Q2" s="59"/>
      <c r="R2" s="232" t="s">
        <v>47</v>
      </c>
      <c r="S2" s="233"/>
      <c r="T2" s="233"/>
      <c r="U2" s="233"/>
      <c r="V2" s="233"/>
      <c r="W2" s="233"/>
      <c r="Y2" s="59"/>
      <c r="Z2" s="232" t="s">
        <v>47</v>
      </c>
      <c r="AA2" s="233"/>
      <c r="AB2" s="233"/>
      <c r="AC2" s="233"/>
      <c r="AD2" s="233"/>
      <c r="AE2" s="233"/>
    </row>
    <row r="3" spans="1:31" ht="20" x14ac:dyDescent="0.25">
      <c r="A3" s="60" t="s">
        <v>48</v>
      </c>
      <c r="B3" s="61" t="s">
        <v>49</v>
      </c>
      <c r="C3" s="61" t="s">
        <v>50</v>
      </c>
      <c r="D3" s="61" t="s">
        <v>51</v>
      </c>
      <c r="E3" s="61" t="s">
        <v>52</v>
      </c>
      <c r="F3" s="61" t="s">
        <v>53</v>
      </c>
      <c r="G3" s="61" t="s">
        <v>54</v>
      </c>
      <c r="I3" s="60" t="s">
        <v>48</v>
      </c>
      <c r="J3" s="61" t="s">
        <v>49</v>
      </c>
      <c r="K3" s="61" t="s">
        <v>50</v>
      </c>
      <c r="L3" s="61" t="s">
        <v>51</v>
      </c>
      <c r="M3" s="61" t="s">
        <v>52</v>
      </c>
      <c r="N3" s="61" t="s">
        <v>53</v>
      </c>
      <c r="O3" s="61" t="s">
        <v>54</v>
      </c>
      <c r="Q3" s="60" t="s">
        <v>48</v>
      </c>
      <c r="R3" s="61" t="s">
        <v>49</v>
      </c>
      <c r="S3" s="61" t="s">
        <v>50</v>
      </c>
      <c r="T3" s="61" t="s">
        <v>51</v>
      </c>
      <c r="U3" s="61" t="s">
        <v>52</v>
      </c>
      <c r="V3" s="61" t="s">
        <v>53</v>
      </c>
      <c r="W3" s="61" t="s">
        <v>54</v>
      </c>
      <c r="Y3" s="60" t="s">
        <v>48</v>
      </c>
      <c r="Z3" s="61" t="s">
        <v>49</v>
      </c>
      <c r="AA3" s="61" t="s">
        <v>50</v>
      </c>
      <c r="AB3" s="61" t="s">
        <v>51</v>
      </c>
      <c r="AC3" s="61" t="s">
        <v>52</v>
      </c>
      <c r="AD3" s="61" t="s">
        <v>53</v>
      </c>
      <c r="AE3" s="61" t="s">
        <v>54</v>
      </c>
    </row>
    <row r="4" spans="1:31" ht="19" x14ac:dyDescent="0.25">
      <c r="A4" s="62" t="s">
        <v>55</v>
      </c>
      <c r="B4" s="63">
        <v>0.44</v>
      </c>
      <c r="C4" s="63">
        <f>B4 +(0.6-B4)/3</f>
        <v>0.49333333333333335</v>
      </c>
      <c r="D4" s="63">
        <f>B4 +(0.6-B4)*2/3</f>
        <v>0.54666666666666663</v>
      </c>
      <c r="E4" s="63">
        <f>B4 +(0.6-B4)</f>
        <v>0.6</v>
      </c>
      <c r="F4" s="63">
        <f>E4+0.05</f>
        <v>0.65</v>
      </c>
      <c r="G4" s="63">
        <f>F4+0.05</f>
        <v>0.70000000000000007</v>
      </c>
      <c r="I4" s="62" t="s">
        <v>55</v>
      </c>
      <c r="J4" s="63">
        <v>0.38</v>
      </c>
      <c r="K4" s="63">
        <f>J4 +(0.6-J4)/3</f>
        <v>0.45333333333333331</v>
      </c>
      <c r="L4" s="63">
        <f>J4 +(0.6-J4)*2/3</f>
        <v>0.52666666666666662</v>
      </c>
      <c r="M4" s="63">
        <f>J4 +(0.6-J4)</f>
        <v>0.6</v>
      </c>
      <c r="N4" s="63">
        <f>M4+0.05</f>
        <v>0.65</v>
      </c>
      <c r="O4" s="63">
        <f>N4+0.05</f>
        <v>0.70000000000000007</v>
      </c>
      <c r="Q4" s="62" t="s">
        <v>55</v>
      </c>
      <c r="R4" s="63">
        <v>0.33</v>
      </c>
      <c r="S4" s="63">
        <f>R4 +(0.6-R4)/3</f>
        <v>0.42</v>
      </c>
      <c r="T4" s="63">
        <f>R4 +(0.6-R4)*2/3</f>
        <v>0.51</v>
      </c>
      <c r="U4" s="63">
        <f>R4 +(0.6-R4)</f>
        <v>0.6</v>
      </c>
      <c r="V4" s="63">
        <f>U4+0.05</f>
        <v>0.65</v>
      </c>
      <c r="W4" s="63">
        <f>V4+0.05</f>
        <v>0.70000000000000007</v>
      </c>
      <c r="Y4" s="62" t="s">
        <v>55</v>
      </c>
      <c r="Z4" s="63">
        <v>0.37</v>
      </c>
      <c r="AA4" s="63">
        <f>Z4 +(0.6-Z4)/3</f>
        <v>0.44666666666666666</v>
      </c>
      <c r="AB4" s="63">
        <f>Z4 +(0.6-Z4)*2/3</f>
        <v>0.52333333333333332</v>
      </c>
      <c r="AC4" s="63">
        <f>Z4 +(0.6-Z4)</f>
        <v>0.6</v>
      </c>
      <c r="AD4" s="63">
        <f>AC4+0.05</f>
        <v>0.65</v>
      </c>
      <c r="AE4" s="63">
        <f>AD4+0.05</f>
        <v>0.70000000000000007</v>
      </c>
    </row>
    <row r="5" spans="1:31" ht="19" x14ac:dyDescent="0.25">
      <c r="A5" s="64" t="s">
        <v>56</v>
      </c>
      <c r="B5" s="65">
        <v>0.49</v>
      </c>
      <c r="C5" s="65">
        <f>B5 +(0.6-B5)/3</f>
        <v>0.52666666666666662</v>
      </c>
      <c r="D5" s="65">
        <f>B5 +(0.6-B5)*2/3</f>
        <v>0.56333333333333335</v>
      </c>
      <c r="E5" s="65">
        <f>B5 +(0.6-B5)</f>
        <v>0.6</v>
      </c>
      <c r="F5" s="65">
        <f>E5+0.05</f>
        <v>0.65</v>
      </c>
      <c r="G5" s="65">
        <f>F5+0.05</f>
        <v>0.70000000000000007</v>
      </c>
      <c r="I5" s="64" t="s">
        <v>56</v>
      </c>
      <c r="J5" s="65">
        <v>0.49</v>
      </c>
      <c r="K5" s="65">
        <f>J5 +(0.6-J5)/3</f>
        <v>0.52666666666666662</v>
      </c>
      <c r="L5" s="65">
        <f>J5 +(0.6-J5)*2/3</f>
        <v>0.56333333333333335</v>
      </c>
      <c r="M5" s="65">
        <f>J5 +(0.6-J5)</f>
        <v>0.6</v>
      </c>
      <c r="N5" s="65">
        <f>M5+0.05</f>
        <v>0.65</v>
      </c>
      <c r="O5" s="65">
        <f>N5+0.05</f>
        <v>0.70000000000000007</v>
      </c>
      <c r="Q5" s="64" t="s">
        <v>56</v>
      </c>
      <c r="R5" s="65">
        <v>0.34</v>
      </c>
      <c r="S5" s="65">
        <f>R5 +(0.6-R5)/3</f>
        <v>0.42666666666666669</v>
      </c>
      <c r="T5" s="65">
        <f>R5 +(0.6-R5)*2/3</f>
        <v>0.51333333333333331</v>
      </c>
      <c r="U5" s="65">
        <f>R5 +(0.6-R5)</f>
        <v>0.6</v>
      </c>
      <c r="V5" s="65">
        <f>U5+0.05</f>
        <v>0.65</v>
      </c>
      <c r="W5" s="65">
        <f>V5+0.05</f>
        <v>0.70000000000000007</v>
      </c>
      <c r="Y5" s="64" t="s">
        <v>56</v>
      </c>
      <c r="Z5" s="65">
        <v>0.37</v>
      </c>
      <c r="AA5" s="65">
        <f>Z5 +(0.6-Z5)/3</f>
        <v>0.44666666666666666</v>
      </c>
      <c r="AB5" s="65">
        <f>Z5 +(0.6-Z5)*2/3</f>
        <v>0.52333333333333332</v>
      </c>
      <c r="AC5" s="65">
        <f>Z5 +(0.6-Z5)</f>
        <v>0.6</v>
      </c>
      <c r="AD5" s="65">
        <f>AC5+0.05</f>
        <v>0.65</v>
      </c>
      <c r="AE5" s="65">
        <f>AD5+0.05</f>
        <v>0.70000000000000007</v>
      </c>
    </row>
    <row r="6" spans="1:31" ht="19" x14ac:dyDescent="0.25">
      <c r="A6" s="62" t="s">
        <v>57</v>
      </c>
      <c r="B6" s="63">
        <v>0.53</v>
      </c>
      <c r="C6" s="63">
        <f t="shared" ref="C6:C22" si="0">B6 +(0.6-B6)/3</f>
        <v>0.55333333333333334</v>
      </c>
      <c r="D6" s="63">
        <f t="shared" ref="D6:D22" si="1">B6 +(0.6-B6)*2/3</f>
        <v>0.57666666666666666</v>
      </c>
      <c r="E6" s="63">
        <f t="shared" ref="E6:E22" si="2">B6 +(0.6-B6)</f>
        <v>0.6</v>
      </c>
      <c r="F6" s="63">
        <f t="shared" ref="F6:G21" si="3">E6+0.05</f>
        <v>0.65</v>
      </c>
      <c r="G6" s="63">
        <f t="shared" si="3"/>
        <v>0.70000000000000007</v>
      </c>
      <c r="I6" s="62" t="s">
        <v>57</v>
      </c>
      <c r="J6" s="63">
        <v>0.5</v>
      </c>
      <c r="K6" s="63">
        <f t="shared" ref="K6:K22" si="4">J6 +(0.6-J6)/3</f>
        <v>0.53333333333333333</v>
      </c>
      <c r="L6" s="63">
        <f t="shared" ref="L6:L22" si="5">J6 +(0.6-J6)*2/3</f>
        <v>0.56666666666666665</v>
      </c>
      <c r="M6" s="63">
        <f t="shared" ref="M6:M22" si="6">J6 +(0.6-J6)</f>
        <v>0.6</v>
      </c>
      <c r="N6" s="63">
        <f t="shared" ref="N6:N23" si="7">M6+0.05</f>
        <v>0.65</v>
      </c>
      <c r="O6" s="63">
        <f t="shared" ref="O6:O23" si="8">N6+0.05</f>
        <v>0.70000000000000007</v>
      </c>
      <c r="Q6" s="62" t="s">
        <v>57</v>
      </c>
      <c r="R6" s="63">
        <v>0.41</v>
      </c>
      <c r="S6" s="63">
        <f t="shared" ref="S6:S22" si="9">R6 +(0.6-R6)/3</f>
        <v>0.47333333333333333</v>
      </c>
      <c r="T6" s="63">
        <f t="shared" ref="T6:T22" si="10">R6 +(0.6-R6)*2/3</f>
        <v>0.53666666666666663</v>
      </c>
      <c r="U6" s="63">
        <f t="shared" ref="U6:U22" si="11">R6 +(0.6-R6)</f>
        <v>0.6</v>
      </c>
      <c r="V6" s="63">
        <f t="shared" ref="V6:V23" si="12">U6+0.05</f>
        <v>0.65</v>
      </c>
      <c r="W6" s="63">
        <f t="shared" ref="W6:W23" si="13">V6+0.05</f>
        <v>0.70000000000000007</v>
      </c>
      <c r="Y6" s="62" t="s">
        <v>57</v>
      </c>
      <c r="Z6" s="63">
        <v>0.43</v>
      </c>
      <c r="AA6" s="63">
        <f t="shared" ref="AA6:AA22" si="14">Z6 +(0.6-Z6)/3</f>
        <v>0.48666666666666664</v>
      </c>
      <c r="AB6" s="63">
        <f t="shared" ref="AB6:AB22" si="15">Z6 +(0.6-Z6)*2/3</f>
        <v>0.54333333333333333</v>
      </c>
      <c r="AC6" s="63">
        <f t="shared" ref="AC6:AC22" si="16">Z6 +(0.6-Z6)</f>
        <v>0.6</v>
      </c>
      <c r="AD6" s="63">
        <f t="shared" ref="AD6:AD23" si="17">AC6+0.05</f>
        <v>0.65</v>
      </c>
      <c r="AE6" s="63">
        <f t="shared" ref="AE6:AE23" si="18">AD6+0.05</f>
        <v>0.70000000000000007</v>
      </c>
    </row>
    <row r="7" spans="1:31" ht="19" x14ac:dyDescent="0.25">
      <c r="A7" s="64" t="s">
        <v>58</v>
      </c>
      <c r="B7" s="65">
        <v>0.46</v>
      </c>
      <c r="C7" s="65">
        <f t="shared" si="0"/>
        <v>0.50666666666666671</v>
      </c>
      <c r="D7" s="65">
        <f t="shared" si="1"/>
        <v>0.55333333333333334</v>
      </c>
      <c r="E7" s="65">
        <f t="shared" si="2"/>
        <v>0.6</v>
      </c>
      <c r="F7" s="65">
        <f t="shared" si="3"/>
        <v>0.65</v>
      </c>
      <c r="G7" s="65">
        <f t="shared" si="3"/>
        <v>0.70000000000000007</v>
      </c>
      <c r="I7" s="64" t="s">
        <v>58</v>
      </c>
      <c r="J7" s="65">
        <v>0.49</v>
      </c>
      <c r="K7" s="65">
        <f t="shared" si="4"/>
        <v>0.52666666666666662</v>
      </c>
      <c r="L7" s="65">
        <f t="shared" si="5"/>
        <v>0.56333333333333335</v>
      </c>
      <c r="M7" s="65">
        <f t="shared" si="6"/>
        <v>0.6</v>
      </c>
      <c r="N7" s="65">
        <f t="shared" si="7"/>
        <v>0.65</v>
      </c>
      <c r="O7" s="65">
        <f t="shared" si="8"/>
        <v>0.70000000000000007</v>
      </c>
      <c r="Q7" s="64" t="s">
        <v>58</v>
      </c>
      <c r="R7" s="65">
        <v>0.33</v>
      </c>
      <c r="S7" s="65">
        <f t="shared" si="9"/>
        <v>0.42</v>
      </c>
      <c r="T7" s="65">
        <f t="shared" si="10"/>
        <v>0.51</v>
      </c>
      <c r="U7" s="65">
        <f t="shared" si="11"/>
        <v>0.6</v>
      </c>
      <c r="V7" s="65">
        <f t="shared" si="12"/>
        <v>0.65</v>
      </c>
      <c r="W7" s="65">
        <f t="shared" si="13"/>
        <v>0.70000000000000007</v>
      </c>
      <c r="Y7" s="64" t="s">
        <v>58</v>
      </c>
      <c r="Z7" s="65">
        <v>0.38</v>
      </c>
      <c r="AA7" s="65">
        <f t="shared" si="14"/>
        <v>0.45333333333333331</v>
      </c>
      <c r="AB7" s="65">
        <f t="shared" si="15"/>
        <v>0.52666666666666662</v>
      </c>
      <c r="AC7" s="65">
        <f t="shared" si="16"/>
        <v>0.6</v>
      </c>
      <c r="AD7" s="65">
        <f t="shared" si="17"/>
        <v>0.65</v>
      </c>
      <c r="AE7" s="65">
        <f t="shared" si="18"/>
        <v>0.70000000000000007</v>
      </c>
    </row>
    <row r="8" spans="1:31" ht="19" x14ac:dyDescent="0.25">
      <c r="A8" s="62" t="s">
        <v>59</v>
      </c>
      <c r="B8" s="63">
        <v>0.53</v>
      </c>
      <c r="C8" s="63">
        <f t="shared" si="0"/>
        <v>0.55333333333333334</v>
      </c>
      <c r="D8" s="63">
        <f t="shared" si="1"/>
        <v>0.57666666666666666</v>
      </c>
      <c r="E8" s="63">
        <f t="shared" si="2"/>
        <v>0.6</v>
      </c>
      <c r="F8" s="63">
        <f t="shared" si="3"/>
        <v>0.65</v>
      </c>
      <c r="G8" s="63">
        <f t="shared" si="3"/>
        <v>0.70000000000000007</v>
      </c>
      <c r="I8" s="62" t="s">
        <v>59</v>
      </c>
      <c r="J8" s="63">
        <v>0.5</v>
      </c>
      <c r="K8" s="63">
        <f t="shared" si="4"/>
        <v>0.53333333333333333</v>
      </c>
      <c r="L8" s="63">
        <f t="shared" si="5"/>
        <v>0.56666666666666665</v>
      </c>
      <c r="M8" s="63">
        <f t="shared" si="6"/>
        <v>0.6</v>
      </c>
      <c r="N8" s="63">
        <f t="shared" si="7"/>
        <v>0.65</v>
      </c>
      <c r="O8" s="63">
        <f t="shared" si="8"/>
        <v>0.70000000000000007</v>
      </c>
      <c r="Q8" s="62" t="s">
        <v>59</v>
      </c>
      <c r="R8" s="63">
        <v>0.39</v>
      </c>
      <c r="S8" s="63">
        <f t="shared" si="9"/>
        <v>0.46</v>
      </c>
      <c r="T8" s="63">
        <f t="shared" si="10"/>
        <v>0.53</v>
      </c>
      <c r="U8" s="63">
        <f t="shared" si="11"/>
        <v>0.6</v>
      </c>
      <c r="V8" s="63">
        <f t="shared" si="12"/>
        <v>0.65</v>
      </c>
      <c r="W8" s="63">
        <f t="shared" si="13"/>
        <v>0.70000000000000007</v>
      </c>
      <c r="Y8" s="62" t="s">
        <v>59</v>
      </c>
      <c r="Z8" s="63">
        <v>0.43</v>
      </c>
      <c r="AA8" s="63">
        <f t="shared" si="14"/>
        <v>0.48666666666666664</v>
      </c>
      <c r="AB8" s="63">
        <f t="shared" si="15"/>
        <v>0.54333333333333333</v>
      </c>
      <c r="AC8" s="63">
        <f t="shared" si="16"/>
        <v>0.6</v>
      </c>
      <c r="AD8" s="63">
        <f t="shared" si="17"/>
        <v>0.65</v>
      </c>
      <c r="AE8" s="63">
        <f t="shared" si="18"/>
        <v>0.70000000000000007</v>
      </c>
    </row>
    <row r="9" spans="1:31" ht="19" x14ac:dyDescent="0.25">
      <c r="A9" s="64" t="s">
        <v>60</v>
      </c>
      <c r="B9" s="65">
        <v>0.55000000000000004</v>
      </c>
      <c r="C9" s="65">
        <f t="shared" si="0"/>
        <v>0.56666666666666665</v>
      </c>
      <c r="D9" s="65">
        <f t="shared" si="1"/>
        <v>0.58333333333333337</v>
      </c>
      <c r="E9" s="65">
        <f t="shared" si="2"/>
        <v>0.6</v>
      </c>
      <c r="F9" s="65">
        <f t="shared" si="3"/>
        <v>0.65</v>
      </c>
      <c r="G9" s="65">
        <f t="shared" si="3"/>
        <v>0.70000000000000007</v>
      </c>
      <c r="I9" s="64" t="s">
        <v>60</v>
      </c>
      <c r="J9" s="65">
        <v>0.51</v>
      </c>
      <c r="K9" s="65">
        <f t="shared" si="4"/>
        <v>0.54</v>
      </c>
      <c r="L9" s="65">
        <f t="shared" si="5"/>
        <v>0.56999999999999995</v>
      </c>
      <c r="M9" s="65">
        <f t="shared" si="6"/>
        <v>0.6</v>
      </c>
      <c r="N9" s="65">
        <f t="shared" si="7"/>
        <v>0.65</v>
      </c>
      <c r="O9" s="65">
        <f t="shared" si="8"/>
        <v>0.70000000000000007</v>
      </c>
      <c r="Q9" s="64" t="s">
        <v>60</v>
      </c>
      <c r="R9" s="65">
        <v>0.45</v>
      </c>
      <c r="S9" s="65">
        <f t="shared" si="9"/>
        <v>0.5</v>
      </c>
      <c r="T9" s="65">
        <f t="shared" si="10"/>
        <v>0.55000000000000004</v>
      </c>
      <c r="U9" s="65">
        <f t="shared" si="11"/>
        <v>0.6</v>
      </c>
      <c r="V9" s="65">
        <f t="shared" si="12"/>
        <v>0.65</v>
      </c>
      <c r="W9" s="65">
        <f t="shared" si="13"/>
        <v>0.70000000000000007</v>
      </c>
      <c r="Y9" s="64" t="s">
        <v>60</v>
      </c>
      <c r="Z9" s="65">
        <v>0.46</v>
      </c>
      <c r="AA9" s="65">
        <f t="shared" si="14"/>
        <v>0.50666666666666671</v>
      </c>
      <c r="AB9" s="65">
        <f t="shared" si="15"/>
        <v>0.55333333333333334</v>
      </c>
      <c r="AC9" s="65">
        <f t="shared" si="16"/>
        <v>0.6</v>
      </c>
      <c r="AD9" s="65">
        <f t="shared" si="17"/>
        <v>0.65</v>
      </c>
      <c r="AE9" s="65">
        <f t="shared" si="18"/>
        <v>0.70000000000000007</v>
      </c>
    </row>
    <row r="10" spans="1:31" ht="19" x14ac:dyDescent="0.25">
      <c r="A10" s="62" t="s">
        <v>61</v>
      </c>
      <c r="B10" s="63">
        <v>0.35</v>
      </c>
      <c r="C10" s="63">
        <f t="shared" si="0"/>
        <v>0.43333333333333329</v>
      </c>
      <c r="D10" s="63">
        <f t="shared" si="1"/>
        <v>0.51666666666666661</v>
      </c>
      <c r="E10" s="63">
        <f t="shared" si="2"/>
        <v>0.6</v>
      </c>
      <c r="F10" s="63">
        <f t="shared" si="3"/>
        <v>0.65</v>
      </c>
      <c r="G10" s="63">
        <f t="shared" si="3"/>
        <v>0.70000000000000007</v>
      </c>
      <c r="I10" s="62" t="s">
        <v>61</v>
      </c>
      <c r="J10" s="63">
        <v>0.35</v>
      </c>
      <c r="K10" s="63">
        <f t="shared" si="4"/>
        <v>0.43333333333333329</v>
      </c>
      <c r="L10" s="63">
        <f t="shared" si="5"/>
        <v>0.51666666666666661</v>
      </c>
      <c r="M10" s="63">
        <f t="shared" si="6"/>
        <v>0.6</v>
      </c>
      <c r="N10" s="63">
        <f t="shared" si="7"/>
        <v>0.65</v>
      </c>
      <c r="O10" s="63">
        <f t="shared" si="8"/>
        <v>0.70000000000000007</v>
      </c>
      <c r="Q10" s="62" t="s">
        <v>61</v>
      </c>
      <c r="R10" s="63">
        <v>0.28000000000000003</v>
      </c>
      <c r="S10" s="63">
        <f t="shared" si="9"/>
        <v>0.38666666666666666</v>
      </c>
      <c r="T10" s="63">
        <f t="shared" si="10"/>
        <v>0.49333333333333329</v>
      </c>
      <c r="U10" s="63">
        <f t="shared" si="11"/>
        <v>0.6</v>
      </c>
      <c r="V10" s="63">
        <f t="shared" si="12"/>
        <v>0.65</v>
      </c>
      <c r="W10" s="63">
        <f t="shared" si="13"/>
        <v>0.70000000000000007</v>
      </c>
      <c r="Y10" s="62" t="s">
        <v>61</v>
      </c>
      <c r="Z10" s="63">
        <v>0.32</v>
      </c>
      <c r="AA10" s="63">
        <f t="shared" si="14"/>
        <v>0.41333333333333333</v>
      </c>
      <c r="AB10" s="63">
        <f t="shared" si="15"/>
        <v>0.5066666666666666</v>
      </c>
      <c r="AC10" s="63">
        <f t="shared" si="16"/>
        <v>0.6</v>
      </c>
      <c r="AD10" s="63">
        <f t="shared" si="17"/>
        <v>0.65</v>
      </c>
      <c r="AE10" s="63">
        <f t="shared" si="18"/>
        <v>0.70000000000000007</v>
      </c>
    </row>
    <row r="11" spans="1:31" ht="19" x14ac:dyDescent="0.25">
      <c r="A11" s="64" t="s">
        <v>62</v>
      </c>
      <c r="B11" s="65">
        <v>0.34</v>
      </c>
      <c r="C11" s="65">
        <f t="shared" si="0"/>
        <v>0.42666666666666669</v>
      </c>
      <c r="D11" s="65">
        <f t="shared" si="1"/>
        <v>0.51333333333333331</v>
      </c>
      <c r="E11" s="65">
        <f t="shared" si="2"/>
        <v>0.6</v>
      </c>
      <c r="F11" s="65">
        <f t="shared" si="3"/>
        <v>0.65</v>
      </c>
      <c r="G11" s="65">
        <f t="shared" si="3"/>
        <v>0.70000000000000007</v>
      </c>
      <c r="I11" s="64" t="s">
        <v>62</v>
      </c>
      <c r="J11" s="65">
        <v>0.26</v>
      </c>
      <c r="K11" s="65">
        <f t="shared" si="4"/>
        <v>0.37333333333333335</v>
      </c>
      <c r="L11" s="65">
        <f t="shared" si="5"/>
        <v>0.48666666666666669</v>
      </c>
      <c r="M11" s="65">
        <f t="shared" si="6"/>
        <v>0.6</v>
      </c>
      <c r="N11" s="65">
        <f t="shared" si="7"/>
        <v>0.65</v>
      </c>
      <c r="O11" s="65">
        <f t="shared" si="8"/>
        <v>0.70000000000000007</v>
      </c>
      <c r="Q11" s="64" t="s">
        <v>62</v>
      </c>
      <c r="R11" s="65">
        <v>0.22</v>
      </c>
      <c r="S11" s="65">
        <f t="shared" si="9"/>
        <v>0.34666666666666668</v>
      </c>
      <c r="T11" s="65">
        <f t="shared" si="10"/>
        <v>0.47333333333333338</v>
      </c>
      <c r="U11" s="65">
        <f t="shared" si="11"/>
        <v>0.6</v>
      </c>
      <c r="V11" s="65">
        <f t="shared" si="12"/>
        <v>0.65</v>
      </c>
      <c r="W11" s="65">
        <f t="shared" si="13"/>
        <v>0.70000000000000007</v>
      </c>
      <c r="Y11" s="64" t="s">
        <v>62</v>
      </c>
      <c r="Z11" s="65">
        <v>0.27</v>
      </c>
      <c r="AA11" s="65">
        <f t="shared" si="14"/>
        <v>0.38</v>
      </c>
      <c r="AB11" s="65">
        <f t="shared" si="15"/>
        <v>0.49</v>
      </c>
      <c r="AC11" s="65">
        <f t="shared" si="16"/>
        <v>0.6</v>
      </c>
      <c r="AD11" s="65">
        <f t="shared" si="17"/>
        <v>0.65</v>
      </c>
      <c r="AE11" s="65">
        <f t="shared" si="18"/>
        <v>0.70000000000000007</v>
      </c>
    </row>
    <row r="12" spans="1:31" ht="19" x14ac:dyDescent="0.25">
      <c r="A12" s="62" t="s">
        <v>63</v>
      </c>
      <c r="B12" s="63">
        <v>0.18</v>
      </c>
      <c r="C12" s="63">
        <f t="shared" si="0"/>
        <v>0.31999999999999995</v>
      </c>
      <c r="D12" s="63">
        <f t="shared" si="1"/>
        <v>0.45999999999999996</v>
      </c>
      <c r="E12" s="63">
        <f t="shared" si="2"/>
        <v>0.6</v>
      </c>
      <c r="F12" s="63">
        <f t="shared" si="3"/>
        <v>0.65</v>
      </c>
      <c r="G12" s="63">
        <f t="shared" si="3"/>
        <v>0.70000000000000007</v>
      </c>
      <c r="I12" s="62" t="s">
        <v>63</v>
      </c>
      <c r="J12" s="63">
        <v>0.19</v>
      </c>
      <c r="K12" s="63">
        <f t="shared" si="4"/>
        <v>0.32666666666666666</v>
      </c>
      <c r="L12" s="63">
        <f t="shared" si="5"/>
        <v>0.46333333333333332</v>
      </c>
      <c r="M12" s="63">
        <f t="shared" si="6"/>
        <v>0.6</v>
      </c>
      <c r="N12" s="63">
        <f t="shared" si="7"/>
        <v>0.65</v>
      </c>
      <c r="O12" s="63">
        <f t="shared" si="8"/>
        <v>0.70000000000000007</v>
      </c>
      <c r="Q12" s="62" t="s">
        <v>63</v>
      </c>
      <c r="R12" s="63">
        <v>0.18</v>
      </c>
      <c r="S12" s="63">
        <f t="shared" si="9"/>
        <v>0.31999999999999995</v>
      </c>
      <c r="T12" s="63">
        <f t="shared" si="10"/>
        <v>0.45999999999999996</v>
      </c>
      <c r="U12" s="63">
        <f t="shared" si="11"/>
        <v>0.6</v>
      </c>
      <c r="V12" s="63">
        <f t="shared" si="12"/>
        <v>0.65</v>
      </c>
      <c r="W12" s="63">
        <f t="shared" si="13"/>
        <v>0.70000000000000007</v>
      </c>
      <c r="Y12" s="62" t="s">
        <v>63</v>
      </c>
      <c r="Z12" s="63">
        <v>0.18</v>
      </c>
      <c r="AA12" s="63">
        <f t="shared" si="14"/>
        <v>0.31999999999999995</v>
      </c>
      <c r="AB12" s="63">
        <f t="shared" si="15"/>
        <v>0.45999999999999996</v>
      </c>
      <c r="AC12" s="63">
        <f t="shared" si="16"/>
        <v>0.6</v>
      </c>
      <c r="AD12" s="63">
        <f t="shared" si="17"/>
        <v>0.65</v>
      </c>
      <c r="AE12" s="63">
        <f t="shared" si="18"/>
        <v>0.70000000000000007</v>
      </c>
    </row>
    <row r="13" spans="1:31" ht="19" x14ac:dyDescent="0.25">
      <c r="A13" s="64" t="s">
        <v>64</v>
      </c>
      <c r="B13" s="65">
        <v>0.27</v>
      </c>
      <c r="C13" s="65">
        <f t="shared" si="0"/>
        <v>0.38</v>
      </c>
      <c r="D13" s="65">
        <f t="shared" si="1"/>
        <v>0.49</v>
      </c>
      <c r="E13" s="65">
        <f t="shared" si="2"/>
        <v>0.6</v>
      </c>
      <c r="F13" s="65">
        <f t="shared" si="3"/>
        <v>0.65</v>
      </c>
      <c r="G13" s="65">
        <f t="shared" si="3"/>
        <v>0.70000000000000007</v>
      </c>
      <c r="I13" s="64" t="s">
        <v>64</v>
      </c>
      <c r="J13" s="65">
        <v>0.28999999999999998</v>
      </c>
      <c r="K13" s="65">
        <f t="shared" si="4"/>
        <v>0.39333333333333331</v>
      </c>
      <c r="L13" s="65">
        <f t="shared" si="5"/>
        <v>0.49666666666666665</v>
      </c>
      <c r="M13" s="65">
        <f t="shared" si="6"/>
        <v>0.6</v>
      </c>
      <c r="N13" s="65">
        <f t="shared" si="7"/>
        <v>0.65</v>
      </c>
      <c r="O13" s="65">
        <f t="shared" si="8"/>
        <v>0.70000000000000007</v>
      </c>
      <c r="Q13" s="64" t="s">
        <v>64</v>
      </c>
      <c r="R13" s="65">
        <v>0.26</v>
      </c>
      <c r="S13" s="65">
        <f t="shared" si="9"/>
        <v>0.37333333333333335</v>
      </c>
      <c r="T13" s="65">
        <f t="shared" si="10"/>
        <v>0.48666666666666669</v>
      </c>
      <c r="U13" s="65">
        <f t="shared" si="11"/>
        <v>0.6</v>
      </c>
      <c r="V13" s="65">
        <f t="shared" si="12"/>
        <v>0.65</v>
      </c>
      <c r="W13" s="65">
        <f t="shared" si="13"/>
        <v>0.70000000000000007</v>
      </c>
      <c r="Y13" s="64" t="s">
        <v>64</v>
      </c>
      <c r="Z13" s="65">
        <v>0.27</v>
      </c>
      <c r="AA13" s="65">
        <f t="shared" si="14"/>
        <v>0.38</v>
      </c>
      <c r="AB13" s="65">
        <f t="shared" si="15"/>
        <v>0.49</v>
      </c>
      <c r="AC13" s="65">
        <f t="shared" si="16"/>
        <v>0.6</v>
      </c>
      <c r="AD13" s="65">
        <f t="shared" si="17"/>
        <v>0.65</v>
      </c>
      <c r="AE13" s="65">
        <f t="shared" si="18"/>
        <v>0.70000000000000007</v>
      </c>
    </row>
    <row r="14" spans="1:31" ht="19" x14ac:dyDescent="0.25">
      <c r="A14" s="62" t="s">
        <v>65</v>
      </c>
      <c r="B14" s="63">
        <v>0.45</v>
      </c>
      <c r="C14" s="63">
        <f t="shared" si="0"/>
        <v>0.5</v>
      </c>
      <c r="D14" s="63">
        <f t="shared" si="1"/>
        <v>0.55000000000000004</v>
      </c>
      <c r="E14" s="63">
        <f t="shared" si="2"/>
        <v>0.6</v>
      </c>
      <c r="F14" s="63">
        <f t="shared" si="3"/>
        <v>0.65</v>
      </c>
      <c r="G14" s="63">
        <f t="shared" si="3"/>
        <v>0.70000000000000007</v>
      </c>
      <c r="I14" s="62" t="s">
        <v>65</v>
      </c>
      <c r="J14" s="63">
        <v>0.38</v>
      </c>
      <c r="K14" s="63">
        <f t="shared" si="4"/>
        <v>0.45333333333333331</v>
      </c>
      <c r="L14" s="63">
        <f t="shared" si="5"/>
        <v>0.52666666666666662</v>
      </c>
      <c r="M14" s="63">
        <f t="shared" si="6"/>
        <v>0.6</v>
      </c>
      <c r="N14" s="63">
        <f t="shared" si="7"/>
        <v>0.65</v>
      </c>
      <c r="O14" s="63">
        <f t="shared" si="8"/>
        <v>0.70000000000000007</v>
      </c>
      <c r="Q14" s="62" t="s">
        <v>65</v>
      </c>
      <c r="R14" s="63">
        <v>0.36</v>
      </c>
      <c r="S14" s="63">
        <f t="shared" si="9"/>
        <v>0.44</v>
      </c>
      <c r="T14" s="63">
        <f t="shared" si="10"/>
        <v>0.52</v>
      </c>
      <c r="U14" s="63">
        <f t="shared" si="11"/>
        <v>0.6</v>
      </c>
      <c r="V14" s="63">
        <f t="shared" si="12"/>
        <v>0.65</v>
      </c>
      <c r="W14" s="63">
        <f t="shared" si="13"/>
        <v>0.70000000000000007</v>
      </c>
      <c r="Y14" s="62" t="s">
        <v>65</v>
      </c>
      <c r="Z14" s="63">
        <v>0.39</v>
      </c>
      <c r="AA14" s="63">
        <f t="shared" si="14"/>
        <v>0.46</v>
      </c>
      <c r="AB14" s="63">
        <f t="shared" si="15"/>
        <v>0.53</v>
      </c>
      <c r="AC14" s="63">
        <f t="shared" si="16"/>
        <v>0.6</v>
      </c>
      <c r="AD14" s="63">
        <f t="shared" si="17"/>
        <v>0.65</v>
      </c>
      <c r="AE14" s="63">
        <f t="shared" si="18"/>
        <v>0.70000000000000007</v>
      </c>
    </row>
    <row r="15" spans="1:31" ht="19" x14ac:dyDescent="0.25">
      <c r="A15" s="64" t="s">
        <v>66</v>
      </c>
      <c r="B15" s="65">
        <v>0.43</v>
      </c>
      <c r="C15" s="65">
        <f t="shared" si="0"/>
        <v>0.48666666666666664</v>
      </c>
      <c r="D15" s="65">
        <f t="shared" si="1"/>
        <v>0.54333333333333333</v>
      </c>
      <c r="E15" s="65">
        <f t="shared" si="2"/>
        <v>0.6</v>
      </c>
      <c r="F15" s="65">
        <f t="shared" si="3"/>
        <v>0.65</v>
      </c>
      <c r="G15" s="65">
        <f t="shared" si="3"/>
        <v>0.70000000000000007</v>
      </c>
      <c r="I15" s="64" t="s">
        <v>66</v>
      </c>
      <c r="J15" s="65">
        <v>0.45</v>
      </c>
      <c r="K15" s="65">
        <f t="shared" si="4"/>
        <v>0.5</v>
      </c>
      <c r="L15" s="65">
        <f t="shared" si="5"/>
        <v>0.55000000000000004</v>
      </c>
      <c r="M15" s="65">
        <f t="shared" si="6"/>
        <v>0.6</v>
      </c>
      <c r="N15" s="65">
        <f t="shared" si="7"/>
        <v>0.65</v>
      </c>
      <c r="O15" s="65">
        <f t="shared" si="8"/>
        <v>0.70000000000000007</v>
      </c>
      <c r="Q15" s="64" t="s">
        <v>66</v>
      </c>
      <c r="R15" s="65">
        <v>0.3</v>
      </c>
      <c r="S15" s="65">
        <f t="shared" si="9"/>
        <v>0.39999999999999997</v>
      </c>
      <c r="T15" s="65">
        <f t="shared" si="10"/>
        <v>0.5</v>
      </c>
      <c r="U15" s="65">
        <f t="shared" si="11"/>
        <v>0.6</v>
      </c>
      <c r="V15" s="65">
        <f t="shared" si="12"/>
        <v>0.65</v>
      </c>
      <c r="W15" s="65">
        <f t="shared" si="13"/>
        <v>0.70000000000000007</v>
      </c>
      <c r="Y15" s="64" t="s">
        <v>66</v>
      </c>
      <c r="Z15" s="65">
        <v>0.33</v>
      </c>
      <c r="AA15" s="65">
        <f t="shared" si="14"/>
        <v>0.42</v>
      </c>
      <c r="AB15" s="65">
        <f t="shared" si="15"/>
        <v>0.51</v>
      </c>
      <c r="AC15" s="65">
        <f t="shared" si="16"/>
        <v>0.6</v>
      </c>
      <c r="AD15" s="65">
        <f t="shared" si="17"/>
        <v>0.65</v>
      </c>
      <c r="AE15" s="65">
        <f t="shared" si="18"/>
        <v>0.70000000000000007</v>
      </c>
    </row>
    <row r="16" spans="1:31" ht="19" x14ac:dyDescent="0.25">
      <c r="A16" s="62" t="s">
        <v>67</v>
      </c>
      <c r="B16" s="63">
        <v>0.5</v>
      </c>
      <c r="C16" s="63">
        <f t="shared" si="0"/>
        <v>0.53333333333333333</v>
      </c>
      <c r="D16" s="63">
        <f t="shared" si="1"/>
        <v>0.56666666666666665</v>
      </c>
      <c r="E16" s="63">
        <f t="shared" si="2"/>
        <v>0.6</v>
      </c>
      <c r="F16" s="63">
        <f t="shared" si="3"/>
        <v>0.65</v>
      </c>
      <c r="G16" s="63">
        <f t="shared" si="3"/>
        <v>0.70000000000000007</v>
      </c>
      <c r="I16" s="62" t="s">
        <v>67</v>
      </c>
      <c r="J16" s="63">
        <v>0.52</v>
      </c>
      <c r="K16" s="63">
        <f t="shared" si="4"/>
        <v>0.54666666666666663</v>
      </c>
      <c r="L16" s="63">
        <f t="shared" si="5"/>
        <v>0.57333333333333336</v>
      </c>
      <c r="M16" s="63">
        <f t="shared" si="6"/>
        <v>0.6</v>
      </c>
      <c r="N16" s="63">
        <f t="shared" si="7"/>
        <v>0.65</v>
      </c>
      <c r="O16" s="63">
        <f t="shared" si="8"/>
        <v>0.70000000000000007</v>
      </c>
      <c r="Q16" s="62" t="s">
        <v>67</v>
      </c>
      <c r="R16" s="63">
        <v>0.43</v>
      </c>
      <c r="S16" s="63">
        <f t="shared" si="9"/>
        <v>0.48666666666666664</v>
      </c>
      <c r="T16" s="63">
        <f t="shared" si="10"/>
        <v>0.54333333333333333</v>
      </c>
      <c r="U16" s="63">
        <f t="shared" si="11"/>
        <v>0.6</v>
      </c>
      <c r="V16" s="63">
        <f t="shared" si="12"/>
        <v>0.65</v>
      </c>
      <c r="W16" s="63">
        <f t="shared" si="13"/>
        <v>0.70000000000000007</v>
      </c>
      <c r="Y16" s="62" t="s">
        <v>67</v>
      </c>
      <c r="Z16" s="63">
        <v>0.46</v>
      </c>
      <c r="AA16" s="63">
        <f t="shared" si="14"/>
        <v>0.50666666666666671</v>
      </c>
      <c r="AB16" s="63">
        <f t="shared" si="15"/>
        <v>0.55333333333333334</v>
      </c>
      <c r="AC16" s="63">
        <f t="shared" si="16"/>
        <v>0.6</v>
      </c>
      <c r="AD16" s="63">
        <f t="shared" si="17"/>
        <v>0.65</v>
      </c>
      <c r="AE16" s="63">
        <f t="shared" si="18"/>
        <v>0.70000000000000007</v>
      </c>
    </row>
    <row r="17" spans="1:31" ht="19" x14ac:dyDescent="0.25">
      <c r="A17" s="64" t="s">
        <v>68</v>
      </c>
      <c r="B17" s="65">
        <v>0.16</v>
      </c>
      <c r="C17" s="65">
        <f t="shared" si="0"/>
        <v>0.30666666666666664</v>
      </c>
      <c r="D17" s="65">
        <f t="shared" si="1"/>
        <v>0.45333333333333325</v>
      </c>
      <c r="E17" s="65">
        <f t="shared" si="2"/>
        <v>0.6</v>
      </c>
      <c r="F17" s="65">
        <f t="shared" si="3"/>
        <v>0.65</v>
      </c>
      <c r="G17" s="65">
        <f t="shared" si="3"/>
        <v>0.70000000000000007</v>
      </c>
      <c r="I17" s="64" t="s">
        <v>68</v>
      </c>
      <c r="J17" s="65">
        <v>0.13</v>
      </c>
      <c r="K17" s="65">
        <f t="shared" si="4"/>
        <v>0.28666666666666663</v>
      </c>
      <c r="L17" s="65">
        <f t="shared" si="5"/>
        <v>0.4433333333333333</v>
      </c>
      <c r="M17" s="65">
        <f t="shared" si="6"/>
        <v>0.6</v>
      </c>
      <c r="N17" s="65">
        <f t="shared" si="7"/>
        <v>0.65</v>
      </c>
      <c r="O17" s="65">
        <f t="shared" si="8"/>
        <v>0.70000000000000007</v>
      </c>
      <c r="Q17" s="64" t="s">
        <v>68</v>
      </c>
      <c r="R17" s="65">
        <v>0.17</v>
      </c>
      <c r="S17" s="65">
        <f t="shared" si="9"/>
        <v>0.31333333333333335</v>
      </c>
      <c r="T17" s="65">
        <f t="shared" si="10"/>
        <v>0.45666666666666667</v>
      </c>
      <c r="U17" s="65">
        <f t="shared" si="11"/>
        <v>0.6</v>
      </c>
      <c r="V17" s="65">
        <f t="shared" si="12"/>
        <v>0.65</v>
      </c>
      <c r="W17" s="65">
        <f t="shared" si="13"/>
        <v>0.70000000000000007</v>
      </c>
      <c r="Y17" s="64" t="s">
        <v>68</v>
      </c>
      <c r="Z17" s="65">
        <v>0.15</v>
      </c>
      <c r="AA17" s="65">
        <f t="shared" si="14"/>
        <v>0.3</v>
      </c>
      <c r="AB17" s="65">
        <f t="shared" si="15"/>
        <v>0.44999999999999996</v>
      </c>
      <c r="AC17" s="65">
        <f t="shared" si="16"/>
        <v>0.6</v>
      </c>
      <c r="AD17" s="65">
        <f t="shared" si="17"/>
        <v>0.65</v>
      </c>
      <c r="AE17" s="65">
        <f t="shared" si="18"/>
        <v>0.70000000000000007</v>
      </c>
    </row>
    <row r="18" spans="1:31" ht="19" x14ac:dyDescent="0.25">
      <c r="A18" s="62" t="s">
        <v>69</v>
      </c>
      <c r="B18" s="63">
        <v>0.32</v>
      </c>
      <c r="C18" s="63">
        <f t="shared" si="0"/>
        <v>0.41333333333333333</v>
      </c>
      <c r="D18" s="63">
        <f t="shared" si="1"/>
        <v>0.5066666666666666</v>
      </c>
      <c r="E18" s="63">
        <f t="shared" si="2"/>
        <v>0.6</v>
      </c>
      <c r="F18" s="63">
        <f t="shared" si="3"/>
        <v>0.65</v>
      </c>
      <c r="G18" s="63">
        <f t="shared" si="3"/>
        <v>0.70000000000000007</v>
      </c>
      <c r="I18" s="62" t="s">
        <v>69</v>
      </c>
      <c r="J18" s="63">
        <v>0.28999999999999998</v>
      </c>
      <c r="K18" s="63">
        <f t="shared" si="4"/>
        <v>0.39333333333333331</v>
      </c>
      <c r="L18" s="63">
        <f t="shared" si="5"/>
        <v>0.49666666666666665</v>
      </c>
      <c r="M18" s="63">
        <f t="shared" si="6"/>
        <v>0.6</v>
      </c>
      <c r="N18" s="63">
        <f t="shared" si="7"/>
        <v>0.65</v>
      </c>
      <c r="O18" s="63">
        <f t="shared" si="8"/>
        <v>0.70000000000000007</v>
      </c>
      <c r="Q18" s="62" t="s">
        <v>69</v>
      </c>
      <c r="R18" s="63">
        <v>0.28000000000000003</v>
      </c>
      <c r="S18" s="63">
        <f t="shared" si="9"/>
        <v>0.38666666666666666</v>
      </c>
      <c r="T18" s="63">
        <f t="shared" si="10"/>
        <v>0.49333333333333329</v>
      </c>
      <c r="U18" s="63">
        <f t="shared" si="11"/>
        <v>0.6</v>
      </c>
      <c r="V18" s="63">
        <f t="shared" si="12"/>
        <v>0.65</v>
      </c>
      <c r="W18" s="63">
        <f t="shared" si="13"/>
        <v>0.70000000000000007</v>
      </c>
      <c r="Y18" s="62" t="s">
        <v>69</v>
      </c>
      <c r="Z18" s="63">
        <v>0.27</v>
      </c>
      <c r="AA18" s="63">
        <f t="shared" si="14"/>
        <v>0.38</v>
      </c>
      <c r="AB18" s="63">
        <f t="shared" si="15"/>
        <v>0.49</v>
      </c>
      <c r="AC18" s="63">
        <f t="shared" si="16"/>
        <v>0.6</v>
      </c>
      <c r="AD18" s="63">
        <f t="shared" si="17"/>
        <v>0.65</v>
      </c>
      <c r="AE18" s="63">
        <f t="shared" si="18"/>
        <v>0.70000000000000007</v>
      </c>
    </row>
    <row r="19" spans="1:31" ht="19" x14ac:dyDescent="0.25">
      <c r="A19" s="64" t="s">
        <v>70</v>
      </c>
      <c r="B19" s="65">
        <v>0.44</v>
      </c>
      <c r="C19" s="65">
        <f t="shared" si="0"/>
        <v>0.49333333333333335</v>
      </c>
      <c r="D19" s="65">
        <f t="shared" si="1"/>
        <v>0.54666666666666663</v>
      </c>
      <c r="E19" s="65">
        <f t="shared" si="2"/>
        <v>0.6</v>
      </c>
      <c r="F19" s="65">
        <f t="shared" si="3"/>
        <v>0.65</v>
      </c>
      <c r="G19" s="65">
        <f t="shared" si="3"/>
        <v>0.70000000000000007</v>
      </c>
      <c r="I19" s="64" t="s">
        <v>70</v>
      </c>
      <c r="J19" s="65">
        <v>0.41</v>
      </c>
      <c r="K19" s="65">
        <f t="shared" si="4"/>
        <v>0.47333333333333333</v>
      </c>
      <c r="L19" s="65">
        <f t="shared" si="5"/>
        <v>0.53666666666666663</v>
      </c>
      <c r="M19" s="65">
        <f t="shared" si="6"/>
        <v>0.6</v>
      </c>
      <c r="N19" s="65">
        <f t="shared" si="7"/>
        <v>0.65</v>
      </c>
      <c r="O19" s="65">
        <f t="shared" si="8"/>
        <v>0.70000000000000007</v>
      </c>
      <c r="Q19" s="64" t="s">
        <v>70</v>
      </c>
      <c r="R19" s="65">
        <v>0.39</v>
      </c>
      <c r="S19" s="65">
        <f t="shared" si="9"/>
        <v>0.46</v>
      </c>
      <c r="T19" s="65">
        <f t="shared" si="10"/>
        <v>0.53</v>
      </c>
      <c r="U19" s="65">
        <f t="shared" si="11"/>
        <v>0.6</v>
      </c>
      <c r="V19" s="65">
        <f t="shared" si="12"/>
        <v>0.65</v>
      </c>
      <c r="W19" s="65">
        <f t="shared" si="13"/>
        <v>0.70000000000000007</v>
      </c>
      <c r="Y19" s="64" t="s">
        <v>70</v>
      </c>
      <c r="Z19" s="65">
        <v>0.39</v>
      </c>
      <c r="AA19" s="65">
        <f t="shared" si="14"/>
        <v>0.46</v>
      </c>
      <c r="AB19" s="65">
        <f t="shared" si="15"/>
        <v>0.53</v>
      </c>
      <c r="AC19" s="65">
        <f t="shared" si="16"/>
        <v>0.6</v>
      </c>
      <c r="AD19" s="65">
        <f t="shared" si="17"/>
        <v>0.65</v>
      </c>
      <c r="AE19" s="65">
        <f t="shared" si="18"/>
        <v>0.70000000000000007</v>
      </c>
    </row>
    <row r="20" spans="1:31" ht="19" x14ac:dyDescent="0.25">
      <c r="A20" s="62" t="s">
        <v>71</v>
      </c>
      <c r="B20" s="63">
        <v>0.54</v>
      </c>
      <c r="C20" s="63">
        <f t="shared" si="0"/>
        <v>0.56000000000000005</v>
      </c>
      <c r="D20" s="63">
        <f t="shared" si="1"/>
        <v>0.57999999999999996</v>
      </c>
      <c r="E20" s="63">
        <f t="shared" si="2"/>
        <v>0.6</v>
      </c>
      <c r="F20" s="63">
        <f t="shared" si="3"/>
        <v>0.65</v>
      </c>
      <c r="G20" s="63">
        <f t="shared" si="3"/>
        <v>0.70000000000000007</v>
      </c>
      <c r="I20" s="62" t="s">
        <v>71</v>
      </c>
      <c r="J20" s="63">
        <v>0.49</v>
      </c>
      <c r="K20" s="63">
        <f t="shared" si="4"/>
        <v>0.52666666666666662</v>
      </c>
      <c r="L20" s="63">
        <f t="shared" si="5"/>
        <v>0.56333333333333335</v>
      </c>
      <c r="M20" s="63">
        <f t="shared" si="6"/>
        <v>0.6</v>
      </c>
      <c r="N20" s="63">
        <f t="shared" si="7"/>
        <v>0.65</v>
      </c>
      <c r="O20" s="63">
        <f t="shared" si="8"/>
        <v>0.70000000000000007</v>
      </c>
      <c r="Q20" s="62" t="s">
        <v>71</v>
      </c>
      <c r="R20" s="63">
        <v>0.52</v>
      </c>
      <c r="S20" s="63">
        <f t="shared" si="9"/>
        <v>0.54666666666666663</v>
      </c>
      <c r="T20" s="63">
        <f t="shared" si="10"/>
        <v>0.57333333333333336</v>
      </c>
      <c r="U20" s="63">
        <f t="shared" si="11"/>
        <v>0.6</v>
      </c>
      <c r="V20" s="63">
        <f t="shared" si="12"/>
        <v>0.65</v>
      </c>
      <c r="W20" s="63">
        <f t="shared" si="13"/>
        <v>0.70000000000000007</v>
      </c>
      <c r="Y20" s="62" t="s">
        <v>71</v>
      </c>
      <c r="Z20" s="63">
        <v>0.51</v>
      </c>
      <c r="AA20" s="63">
        <f t="shared" si="14"/>
        <v>0.54</v>
      </c>
      <c r="AB20" s="63">
        <f t="shared" si="15"/>
        <v>0.56999999999999995</v>
      </c>
      <c r="AC20" s="63">
        <f t="shared" si="16"/>
        <v>0.6</v>
      </c>
      <c r="AD20" s="63">
        <f t="shared" si="17"/>
        <v>0.65</v>
      </c>
      <c r="AE20" s="63">
        <f t="shared" si="18"/>
        <v>0.70000000000000007</v>
      </c>
    </row>
    <row r="21" spans="1:31" ht="19" x14ac:dyDescent="0.25">
      <c r="A21" s="64" t="s">
        <v>72</v>
      </c>
      <c r="B21" s="65">
        <v>0.51</v>
      </c>
      <c r="C21" s="65">
        <f t="shared" si="0"/>
        <v>0.54</v>
      </c>
      <c r="D21" s="65">
        <f t="shared" si="1"/>
        <v>0.56999999999999995</v>
      </c>
      <c r="E21" s="65">
        <f t="shared" si="2"/>
        <v>0.6</v>
      </c>
      <c r="F21" s="65">
        <f t="shared" si="3"/>
        <v>0.65</v>
      </c>
      <c r="G21" s="65">
        <f t="shared" si="3"/>
        <v>0.70000000000000007</v>
      </c>
      <c r="I21" s="64" t="s">
        <v>72</v>
      </c>
      <c r="J21" s="65">
        <v>0.42</v>
      </c>
      <c r="K21" s="65">
        <f t="shared" si="4"/>
        <v>0.48</v>
      </c>
      <c r="L21" s="65">
        <f t="shared" si="5"/>
        <v>0.54</v>
      </c>
      <c r="M21" s="65">
        <f t="shared" si="6"/>
        <v>0.6</v>
      </c>
      <c r="N21" s="65">
        <f t="shared" si="7"/>
        <v>0.65</v>
      </c>
      <c r="O21" s="65">
        <f t="shared" si="8"/>
        <v>0.70000000000000007</v>
      </c>
      <c r="Q21" s="64" t="s">
        <v>72</v>
      </c>
      <c r="R21" s="65">
        <v>0.54</v>
      </c>
      <c r="S21" s="65">
        <f t="shared" si="9"/>
        <v>0.56000000000000005</v>
      </c>
      <c r="T21" s="65">
        <f t="shared" si="10"/>
        <v>0.57999999999999996</v>
      </c>
      <c r="U21" s="65">
        <f t="shared" si="11"/>
        <v>0.6</v>
      </c>
      <c r="V21" s="65">
        <f t="shared" si="12"/>
        <v>0.65</v>
      </c>
      <c r="W21" s="65">
        <f t="shared" si="13"/>
        <v>0.70000000000000007</v>
      </c>
      <c r="Y21" s="64" t="s">
        <v>72</v>
      </c>
      <c r="Z21" s="65">
        <v>0.47</v>
      </c>
      <c r="AA21" s="65">
        <f t="shared" si="14"/>
        <v>0.51333333333333331</v>
      </c>
      <c r="AB21" s="65">
        <f t="shared" si="15"/>
        <v>0.55666666666666664</v>
      </c>
      <c r="AC21" s="65">
        <f t="shared" si="16"/>
        <v>0.6</v>
      </c>
      <c r="AD21" s="65">
        <f t="shared" si="17"/>
        <v>0.65</v>
      </c>
      <c r="AE21" s="65">
        <f t="shared" si="18"/>
        <v>0.70000000000000007</v>
      </c>
    </row>
    <row r="22" spans="1:31" ht="19" x14ac:dyDescent="0.25">
      <c r="A22" s="62" t="s">
        <v>73</v>
      </c>
      <c r="B22" s="63">
        <v>0.54</v>
      </c>
      <c r="C22" s="63">
        <f t="shared" si="0"/>
        <v>0.56000000000000005</v>
      </c>
      <c r="D22" s="63">
        <f t="shared" si="1"/>
        <v>0.57999999999999996</v>
      </c>
      <c r="E22" s="63">
        <f t="shared" si="2"/>
        <v>0.6</v>
      </c>
      <c r="F22" s="63">
        <f t="shared" ref="F22:G23" si="19">E22+0.05</f>
        <v>0.65</v>
      </c>
      <c r="G22" s="63">
        <f t="shared" si="19"/>
        <v>0.70000000000000007</v>
      </c>
      <c r="I22" s="62" t="s">
        <v>73</v>
      </c>
      <c r="J22" s="63">
        <v>0.59</v>
      </c>
      <c r="K22" s="63">
        <f t="shared" si="4"/>
        <v>0.59333333333333327</v>
      </c>
      <c r="L22" s="63">
        <f t="shared" si="5"/>
        <v>0.59666666666666668</v>
      </c>
      <c r="M22" s="63">
        <f t="shared" si="6"/>
        <v>0.6</v>
      </c>
      <c r="N22" s="63">
        <f t="shared" si="7"/>
        <v>0.65</v>
      </c>
      <c r="O22" s="63">
        <f t="shared" si="8"/>
        <v>0.70000000000000007</v>
      </c>
      <c r="Q22" s="62" t="s">
        <v>73</v>
      </c>
      <c r="R22" s="63">
        <v>0.46</v>
      </c>
      <c r="S22" s="63">
        <f t="shared" si="9"/>
        <v>0.50666666666666671</v>
      </c>
      <c r="T22" s="63">
        <f t="shared" si="10"/>
        <v>0.55333333333333334</v>
      </c>
      <c r="U22" s="63">
        <f t="shared" si="11"/>
        <v>0.6</v>
      </c>
      <c r="V22" s="63">
        <f t="shared" si="12"/>
        <v>0.65</v>
      </c>
      <c r="W22" s="63">
        <f t="shared" si="13"/>
        <v>0.70000000000000007</v>
      </c>
      <c r="Y22" s="62" t="s">
        <v>73</v>
      </c>
      <c r="Z22" s="63">
        <v>0.46</v>
      </c>
      <c r="AA22" s="63">
        <f t="shared" si="14"/>
        <v>0.50666666666666671</v>
      </c>
      <c r="AB22" s="63">
        <f t="shared" si="15"/>
        <v>0.55333333333333334</v>
      </c>
      <c r="AC22" s="63">
        <f t="shared" si="16"/>
        <v>0.6</v>
      </c>
      <c r="AD22" s="63">
        <f t="shared" si="17"/>
        <v>0.65</v>
      </c>
      <c r="AE22" s="63">
        <f t="shared" si="18"/>
        <v>0.70000000000000007</v>
      </c>
    </row>
    <row r="23" spans="1:31" ht="19" x14ac:dyDescent="0.25">
      <c r="A23" s="64" t="s">
        <v>74</v>
      </c>
      <c r="B23" s="65">
        <v>0.62</v>
      </c>
      <c r="C23" s="65">
        <v>0.63</v>
      </c>
      <c r="D23" s="65">
        <v>0.64</v>
      </c>
      <c r="E23" s="65">
        <v>0.65</v>
      </c>
      <c r="F23" s="65">
        <f t="shared" si="19"/>
        <v>0.70000000000000007</v>
      </c>
      <c r="G23" s="65">
        <f t="shared" si="19"/>
        <v>0.75000000000000011</v>
      </c>
      <c r="I23" s="64" t="s">
        <v>74</v>
      </c>
      <c r="J23" s="65">
        <v>0.6</v>
      </c>
      <c r="K23" s="65">
        <v>0.63</v>
      </c>
      <c r="L23" s="65">
        <v>0.64</v>
      </c>
      <c r="M23" s="65">
        <v>0.65</v>
      </c>
      <c r="N23" s="65">
        <f t="shared" si="7"/>
        <v>0.70000000000000007</v>
      </c>
      <c r="O23" s="65">
        <f t="shared" si="8"/>
        <v>0.75000000000000011</v>
      </c>
      <c r="Q23" s="64" t="s">
        <v>74</v>
      </c>
      <c r="R23" s="65">
        <v>0.61</v>
      </c>
      <c r="S23" s="65">
        <v>0.63</v>
      </c>
      <c r="T23" s="65">
        <v>0.64</v>
      </c>
      <c r="U23" s="65">
        <v>0.65</v>
      </c>
      <c r="V23" s="65">
        <f t="shared" si="12"/>
        <v>0.70000000000000007</v>
      </c>
      <c r="W23" s="65">
        <f t="shared" si="13"/>
        <v>0.75000000000000011</v>
      </c>
      <c r="Y23" s="64" t="s">
        <v>74</v>
      </c>
      <c r="Z23" s="65">
        <v>0.6</v>
      </c>
      <c r="AA23" s="65">
        <v>0.63</v>
      </c>
      <c r="AB23" s="65">
        <v>0.64</v>
      </c>
      <c r="AC23" s="65">
        <v>0.65</v>
      </c>
      <c r="AD23" s="65">
        <f t="shared" si="17"/>
        <v>0.70000000000000007</v>
      </c>
      <c r="AE23" s="65">
        <f t="shared" si="18"/>
        <v>0.75000000000000011</v>
      </c>
    </row>
    <row r="25" spans="1:31" ht="24" x14ac:dyDescent="0.3">
      <c r="A25" s="59"/>
      <c r="B25" s="234" t="s">
        <v>75</v>
      </c>
      <c r="C25" s="235"/>
      <c r="D25" s="235"/>
      <c r="E25" s="235"/>
      <c r="F25" s="235"/>
      <c r="G25" s="235"/>
      <c r="I25" s="59"/>
      <c r="J25" s="234" t="s">
        <v>75</v>
      </c>
      <c r="K25" s="235"/>
      <c r="L25" s="235"/>
      <c r="M25" s="235"/>
      <c r="N25" s="235"/>
      <c r="O25" s="235"/>
      <c r="Q25" s="59"/>
      <c r="R25" s="234" t="s">
        <v>75</v>
      </c>
      <c r="S25" s="235"/>
      <c r="T25" s="235"/>
      <c r="U25" s="235"/>
      <c r="V25" s="235"/>
      <c r="W25" s="235"/>
      <c r="Y25" s="59"/>
      <c r="Z25" s="234" t="s">
        <v>75</v>
      </c>
      <c r="AA25" s="235"/>
      <c r="AB25" s="235"/>
      <c r="AC25" s="235"/>
      <c r="AD25" s="235"/>
      <c r="AE25" s="235"/>
    </row>
    <row r="26" spans="1:31" ht="20" x14ac:dyDescent="0.25">
      <c r="A26" s="60" t="s">
        <v>76</v>
      </c>
      <c r="B26" s="61" t="s">
        <v>49</v>
      </c>
      <c r="C26" s="61" t="s">
        <v>50</v>
      </c>
      <c r="D26" s="61" t="s">
        <v>51</v>
      </c>
      <c r="E26" s="61" t="s">
        <v>52</v>
      </c>
      <c r="F26" s="61" t="s">
        <v>53</v>
      </c>
      <c r="G26" s="61" t="s">
        <v>54</v>
      </c>
      <c r="I26" s="60" t="s">
        <v>76</v>
      </c>
      <c r="J26" s="61" t="s">
        <v>49</v>
      </c>
      <c r="K26" s="61" t="s">
        <v>50</v>
      </c>
      <c r="L26" s="61" t="s">
        <v>51</v>
      </c>
      <c r="M26" s="61" t="s">
        <v>52</v>
      </c>
      <c r="N26" s="61" t="s">
        <v>53</v>
      </c>
      <c r="O26" s="61" t="s">
        <v>54</v>
      </c>
      <c r="Q26" s="60" t="s">
        <v>76</v>
      </c>
      <c r="R26" s="61" t="s">
        <v>49</v>
      </c>
      <c r="S26" s="61" t="s">
        <v>50</v>
      </c>
      <c r="T26" s="61" t="s">
        <v>51</v>
      </c>
      <c r="U26" s="61" t="s">
        <v>52</v>
      </c>
      <c r="V26" s="61" t="s">
        <v>53</v>
      </c>
      <c r="W26" s="61" t="s">
        <v>54</v>
      </c>
      <c r="Y26" s="60" t="s">
        <v>76</v>
      </c>
      <c r="Z26" s="61" t="s">
        <v>49</v>
      </c>
      <c r="AA26" s="61" t="s">
        <v>50</v>
      </c>
      <c r="AB26" s="61" t="s">
        <v>51</v>
      </c>
      <c r="AC26" s="61" t="s">
        <v>52</v>
      </c>
      <c r="AD26" s="61" t="s">
        <v>53</v>
      </c>
      <c r="AE26" s="61" t="s">
        <v>54</v>
      </c>
    </row>
    <row r="27" spans="1:31" ht="19" x14ac:dyDescent="0.25">
      <c r="A27" s="62" t="s">
        <v>55</v>
      </c>
      <c r="B27" s="63">
        <v>0.31</v>
      </c>
      <c r="C27" s="63">
        <f>B27 +(0.5-B27)/3</f>
        <v>0.37333333333333335</v>
      </c>
      <c r="D27" s="63">
        <f>B27 +(0.5-B27)*2/3</f>
        <v>0.43666666666666665</v>
      </c>
      <c r="E27" s="63">
        <f>B27 +(0.5-B27)</f>
        <v>0.5</v>
      </c>
      <c r="F27" s="63">
        <f>E27+0.05</f>
        <v>0.55000000000000004</v>
      </c>
      <c r="G27" s="63">
        <f>F27+0.05</f>
        <v>0.60000000000000009</v>
      </c>
      <c r="I27" s="62" t="s">
        <v>55</v>
      </c>
      <c r="J27" s="63">
        <v>0.33</v>
      </c>
      <c r="K27" s="63">
        <f>J27 +(0.5-J27)/3</f>
        <v>0.38666666666666666</v>
      </c>
      <c r="L27" s="63">
        <f>J27 +(0.5-J27)*2/3</f>
        <v>0.44333333333333336</v>
      </c>
      <c r="M27" s="63">
        <f>J27 +(0.5-J27)</f>
        <v>0.5</v>
      </c>
      <c r="N27" s="63">
        <f>M27+0.05</f>
        <v>0.55000000000000004</v>
      </c>
      <c r="O27" s="63">
        <f>N27+0.05</f>
        <v>0.60000000000000009</v>
      </c>
      <c r="Q27" s="62" t="s">
        <v>55</v>
      </c>
      <c r="R27" s="63">
        <v>0.25</v>
      </c>
      <c r="S27" s="63">
        <f>R27 +(0.5-R27)/3</f>
        <v>0.33333333333333331</v>
      </c>
      <c r="T27" s="63">
        <f>R27 +(0.5-R27)*2/3</f>
        <v>0.41666666666666663</v>
      </c>
      <c r="U27" s="63">
        <f>R27 +(0.5-R27)</f>
        <v>0.5</v>
      </c>
      <c r="V27" s="63">
        <f>U27+0.05</f>
        <v>0.55000000000000004</v>
      </c>
      <c r="W27" s="63">
        <f>V27+0.05</f>
        <v>0.60000000000000009</v>
      </c>
      <c r="Y27" s="62" t="s">
        <v>55</v>
      </c>
      <c r="Z27" s="63">
        <v>0.28999999999999998</v>
      </c>
      <c r="AA27" s="63">
        <f>Z27 +(0.5-Z27)/3</f>
        <v>0.36</v>
      </c>
      <c r="AB27" s="63">
        <f>Z27 +(0.5-Z27)*2/3</f>
        <v>0.43</v>
      </c>
      <c r="AC27" s="63">
        <f>Z27 +(0.5-Z27)</f>
        <v>0.5</v>
      </c>
      <c r="AD27" s="63">
        <f>AC27+0.05</f>
        <v>0.55000000000000004</v>
      </c>
      <c r="AE27" s="63">
        <f>AD27+0.05</f>
        <v>0.60000000000000009</v>
      </c>
    </row>
    <row r="28" spans="1:31" ht="19" x14ac:dyDescent="0.25">
      <c r="A28" s="64" t="s">
        <v>56</v>
      </c>
      <c r="B28" s="65">
        <v>0.36</v>
      </c>
      <c r="C28" s="65">
        <f>B28 +(0.5-B28)/3</f>
        <v>0.40666666666666668</v>
      </c>
      <c r="D28" s="65">
        <f>B28 +(0.5-B28)*2/3</f>
        <v>0.45333333333333331</v>
      </c>
      <c r="E28" s="65">
        <f>B28 +(0.5-B28)</f>
        <v>0.5</v>
      </c>
      <c r="F28" s="65">
        <f>E28+0.05</f>
        <v>0.55000000000000004</v>
      </c>
      <c r="G28" s="65">
        <f>F28+0.05</f>
        <v>0.60000000000000009</v>
      </c>
      <c r="I28" s="64" t="s">
        <v>56</v>
      </c>
      <c r="J28" s="65">
        <v>0.42</v>
      </c>
      <c r="K28" s="65">
        <f>J28 +(0.5-J28)/3</f>
        <v>0.44666666666666666</v>
      </c>
      <c r="L28" s="65">
        <f>J28 +(0.5-J28)*2/3</f>
        <v>0.47333333333333333</v>
      </c>
      <c r="M28" s="65">
        <f>J28 +(0.5-J28)</f>
        <v>0.5</v>
      </c>
      <c r="N28" s="65">
        <f>M28+0.05</f>
        <v>0.55000000000000004</v>
      </c>
      <c r="O28" s="65">
        <f>N28+0.05</f>
        <v>0.60000000000000009</v>
      </c>
      <c r="Q28" s="64" t="s">
        <v>56</v>
      </c>
      <c r="R28" s="65">
        <v>0.28999999999999998</v>
      </c>
      <c r="S28" s="65">
        <f>R28 +(0.5-R28)/3</f>
        <v>0.36</v>
      </c>
      <c r="T28" s="65">
        <f>R28 +(0.5-R28)*2/3</f>
        <v>0.43</v>
      </c>
      <c r="U28" s="65">
        <f>R28 +(0.5-R28)</f>
        <v>0.5</v>
      </c>
      <c r="V28" s="65">
        <f>U28+0.05</f>
        <v>0.55000000000000004</v>
      </c>
      <c r="W28" s="65">
        <f>V28+0.05</f>
        <v>0.60000000000000009</v>
      </c>
      <c r="Y28" s="64" t="s">
        <v>56</v>
      </c>
      <c r="Z28" s="65">
        <v>0.34</v>
      </c>
      <c r="AA28" s="65">
        <f>Z28 +(0.5-Z28)/3</f>
        <v>0.39333333333333337</v>
      </c>
      <c r="AB28" s="65">
        <f>Z28 +(0.5-Z28)*2/3</f>
        <v>0.44666666666666666</v>
      </c>
      <c r="AC28" s="65">
        <f>Z28 +(0.5-Z28)</f>
        <v>0.5</v>
      </c>
      <c r="AD28" s="65">
        <f>AC28+0.05</f>
        <v>0.55000000000000004</v>
      </c>
      <c r="AE28" s="65">
        <f>AD28+0.05</f>
        <v>0.60000000000000009</v>
      </c>
    </row>
    <row r="29" spans="1:31" ht="19" x14ac:dyDescent="0.25">
      <c r="A29" s="62" t="s">
        <v>57</v>
      </c>
      <c r="B29" s="63">
        <v>0.37</v>
      </c>
      <c r="C29" s="63">
        <f t="shared" ref="C29:C33" si="20">B29 +(0.5-B29)/3</f>
        <v>0.41333333333333333</v>
      </c>
      <c r="D29" s="63">
        <f t="shared" ref="D29:D33" si="21">B29 +(0.5-B29)*2/3</f>
        <v>0.45666666666666667</v>
      </c>
      <c r="E29" s="63">
        <f t="shared" ref="E29:E33" si="22">B29 +(0.5-B29)</f>
        <v>0.5</v>
      </c>
      <c r="F29" s="63">
        <f t="shared" ref="F29:G33" si="23">E29+0.05</f>
        <v>0.55000000000000004</v>
      </c>
      <c r="G29" s="63">
        <f t="shared" si="23"/>
        <v>0.60000000000000009</v>
      </c>
      <c r="I29" s="62" t="s">
        <v>57</v>
      </c>
      <c r="J29" s="63">
        <v>0.4</v>
      </c>
      <c r="K29" s="63">
        <f t="shared" ref="K29:K33" si="24">J29 +(0.5-J29)/3</f>
        <v>0.43333333333333335</v>
      </c>
      <c r="L29" s="63">
        <f t="shared" ref="L29:L33" si="25">J29 +(0.5-J29)*2/3</f>
        <v>0.46666666666666667</v>
      </c>
      <c r="M29" s="63">
        <f t="shared" ref="M29:M33" si="26">J29 +(0.5-J29)</f>
        <v>0.5</v>
      </c>
      <c r="N29" s="63">
        <f t="shared" ref="N29:N33" si="27">M29+0.05</f>
        <v>0.55000000000000004</v>
      </c>
      <c r="O29" s="63">
        <f t="shared" ref="O29:O33" si="28">N29+0.05</f>
        <v>0.60000000000000009</v>
      </c>
      <c r="Q29" s="62" t="s">
        <v>57</v>
      </c>
      <c r="R29" s="63">
        <v>0.34</v>
      </c>
      <c r="S29" s="63">
        <f t="shared" ref="S29:S33" si="29">R29 +(0.5-R29)/3</f>
        <v>0.39333333333333337</v>
      </c>
      <c r="T29" s="63">
        <f t="shared" ref="T29:T33" si="30">R29 +(0.5-R29)*2/3</f>
        <v>0.44666666666666666</v>
      </c>
      <c r="U29" s="63">
        <f t="shared" ref="U29:U33" si="31">R29 +(0.5-R29)</f>
        <v>0.5</v>
      </c>
      <c r="V29" s="63">
        <f t="shared" ref="V29:V33" si="32">U29+0.05</f>
        <v>0.55000000000000004</v>
      </c>
      <c r="W29" s="63">
        <f t="shared" ref="W29:W33" si="33">V29+0.05</f>
        <v>0.60000000000000009</v>
      </c>
      <c r="Y29" s="62" t="s">
        <v>57</v>
      </c>
      <c r="Z29" s="63">
        <v>0.35</v>
      </c>
      <c r="AA29" s="63">
        <f t="shared" ref="AA29:AA33" si="34">Z29 +(0.5-Z29)/3</f>
        <v>0.39999999999999997</v>
      </c>
      <c r="AB29" s="63">
        <f t="shared" ref="AB29:AB33" si="35">Z29 +(0.5-Z29)*2/3</f>
        <v>0.45</v>
      </c>
      <c r="AC29" s="63">
        <f t="shared" ref="AC29:AC33" si="36">Z29 +(0.5-Z29)</f>
        <v>0.5</v>
      </c>
      <c r="AD29" s="63">
        <f t="shared" ref="AD29:AD33" si="37">AC29+0.05</f>
        <v>0.55000000000000004</v>
      </c>
      <c r="AE29" s="63">
        <f t="shared" ref="AE29:AE33" si="38">AD29+0.05</f>
        <v>0.60000000000000009</v>
      </c>
    </row>
    <row r="30" spans="1:31" ht="19" x14ac:dyDescent="0.25">
      <c r="A30" s="64" t="s">
        <v>58</v>
      </c>
      <c r="B30" s="65">
        <v>0.35</v>
      </c>
      <c r="C30" s="65">
        <f t="shared" si="20"/>
        <v>0.39999999999999997</v>
      </c>
      <c r="D30" s="65">
        <f t="shared" si="21"/>
        <v>0.45</v>
      </c>
      <c r="E30" s="65">
        <f t="shared" si="22"/>
        <v>0.5</v>
      </c>
      <c r="F30" s="65">
        <f t="shared" si="23"/>
        <v>0.55000000000000004</v>
      </c>
      <c r="G30" s="65">
        <f t="shared" si="23"/>
        <v>0.60000000000000009</v>
      </c>
      <c r="I30" s="64" t="s">
        <v>58</v>
      </c>
      <c r="J30" s="65">
        <v>0.44</v>
      </c>
      <c r="K30" s="65">
        <f t="shared" si="24"/>
        <v>0.46</v>
      </c>
      <c r="L30" s="65">
        <f t="shared" si="25"/>
        <v>0.48</v>
      </c>
      <c r="M30" s="65">
        <f t="shared" si="26"/>
        <v>0.5</v>
      </c>
      <c r="N30" s="65">
        <f t="shared" si="27"/>
        <v>0.55000000000000004</v>
      </c>
      <c r="O30" s="65">
        <f t="shared" si="28"/>
        <v>0.60000000000000009</v>
      </c>
      <c r="Q30" s="64" t="s">
        <v>58</v>
      </c>
      <c r="R30" s="65">
        <v>0.26</v>
      </c>
      <c r="S30" s="65">
        <f t="shared" si="29"/>
        <v>0.34</v>
      </c>
      <c r="T30" s="65">
        <f t="shared" si="30"/>
        <v>0.42000000000000004</v>
      </c>
      <c r="U30" s="65">
        <f t="shared" si="31"/>
        <v>0.5</v>
      </c>
      <c r="V30" s="65">
        <f t="shared" si="32"/>
        <v>0.55000000000000004</v>
      </c>
      <c r="W30" s="65">
        <f t="shared" si="33"/>
        <v>0.60000000000000009</v>
      </c>
      <c r="Y30" s="64" t="s">
        <v>58</v>
      </c>
      <c r="Z30" s="65">
        <v>0.33</v>
      </c>
      <c r="AA30" s="65">
        <f t="shared" si="34"/>
        <v>0.38666666666666666</v>
      </c>
      <c r="AB30" s="65">
        <f t="shared" si="35"/>
        <v>0.44333333333333336</v>
      </c>
      <c r="AC30" s="65">
        <f t="shared" si="36"/>
        <v>0.5</v>
      </c>
      <c r="AD30" s="65">
        <f t="shared" si="37"/>
        <v>0.55000000000000004</v>
      </c>
      <c r="AE30" s="65">
        <f t="shared" si="38"/>
        <v>0.60000000000000009</v>
      </c>
    </row>
    <row r="31" spans="1:31" ht="19" x14ac:dyDescent="0.25">
      <c r="A31" s="62" t="s">
        <v>59</v>
      </c>
      <c r="B31" s="63">
        <v>0.4</v>
      </c>
      <c r="C31" s="63">
        <f t="shared" si="20"/>
        <v>0.43333333333333335</v>
      </c>
      <c r="D31" s="63">
        <f t="shared" si="21"/>
        <v>0.46666666666666667</v>
      </c>
      <c r="E31" s="63">
        <f t="shared" si="22"/>
        <v>0.5</v>
      </c>
      <c r="F31" s="63">
        <f t="shared" si="23"/>
        <v>0.55000000000000004</v>
      </c>
      <c r="G31" s="63">
        <f t="shared" si="23"/>
        <v>0.60000000000000009</v>
      </c>
      <c r="I31" s="62" t="s">
        <v>59</v>
      </c>
      <c r="J31" s="63">
        <v>0.42</v>
      </c>
      <c r="K31" s="63">
        <f t="shared" si="24"/>
        <v>0.44666666666666666</v>
      </c>
      <c r="L31" s="63">
        <f t="shared" si="25"/>
        <v>0.47333333333333333</v>
      </c>
      <c r="M31" s="63">
        <f t="shared" si="26"/>
        <v>0.5</v>
      </c>
      <c r="N31" s="63">
        <f t="shared" si="27"/>
        <v>0.55000000000000004</v>
      </c>
      <c r="O31" s="63">
        <f t="shared" si="28"/>
        <v>0.60000000000000009</v>
      </c>
      <c r="Q31" s="62" t="s">
        <v>59</v>
      </c>
      <c r="R31" s="63">
        <v>0.36</v>
      </c>
      <c r="S31" s="63">
        <f t="shared" si="29"/>
        <v>0.40666666666666668</v>
      </c>
      <c r="T31" s="63">
        <f t="shared" si="30"/>
        <v>0.45333333333333331</v>
      </c>
      <c r="U31" s="63">
        <f t="shared" si="31"/>
        <v>0.5</v>
      </c>
      <c r="V31" s="63">
        <f t="shared" si="32"/>
        <v>0.55000000000000004</v>
      </c>
      <c r="W31" s="63">
        <f t="shared" si="33"/>
        <v>0.60000000000000009</v>
      </c>
      <c r="Y31" s="62" t="s">
        <v>59</v>
      </c>
      <c r="Z31" s="63">
        <v>0.39</v>
      </c>
      <c r="AA31" s="63">
        <f t="shared" si="34"/>
        <v>0.42666666666666669</v>
      </c>
      <c r="AB31" s="63">
        <f t="shared" si="35"/>
        <v>0.46333333333333332</v>
      </c>
      <c r="AC31" s="63">
        <f t="shared" si="36"/>
        <v>0.5</v>
      </c>
      <c r="AD31" s="63">
        <f t="shared" si="37"/>
        <v>0.55000000000000004</v>
      </c>
      <c r="AE31" s="63">
        <f t="shared" si="38"/>
        <v>0.60000000000000009</v>
      </c>
    </row>
    <row r="32" spans="1:31" ht="19" x14ac:dyDescent="0.25">
      <c r="A32" s="64" t="s">
        <v>60</v>
      </c>
      <c r="B32" s="65">
        <v>0.42</v>
      </c>
      <c r="C32" s="65">
        <f t="shared" si="20"/>
        <v>0.44666666666666666</v>
      </c>
      <c r="D32" s="65">
        <f t="shared" si="21"/>
        <v>0.47333333333333333</v>
      </c>
      <c r="E32" s="65">
        <f t="shared" si="22"/>
        <v>0.5</v>
      </c>
      <c r="F32" s="65">
        <f t="shared" si="23"/>
        <v>0.55000000000000004</v>
      </c>
      <c r="G32" s="65">
        <f t="shared" si="23"/>
        <v>0.60000000000000009</v>
      </c>
      <c r="I32" s="64" t="s">
        <v>60</v>
      </c>
      <c r="J32" s="65">
        <v>0.47</v>
      </c>
      <c r="K32" s="65">
        <f t="shared" si="24"/>
        <v>0.48</v>
      </c>
      <c r="L32" s="65">
        <f t="shared" si="25"/>
        <v>0.49</v>
      </c>
      <c r="M32" s="65">
        <f t="shared" si="26"/>
        <v>0.5</v>
      </c>
      <c r="N32" s="65">
        <f t="shared" si="27"/>
        <v>0.55000000000000004</v>
      </c>
      <c r="O32" s="65">
        <f t="shared" si="28"/>
        <v>0.60000000000000009</v>
      </c>
      <c r="Q32" s="64" t="s">
        <v>60</v>
      </c>
      <c r="R32" s="65">
        <v>0.4</v>
      </c>
      <c r="S32" s="65">
        <f t="shared" si="29"/>
        <v>0.43333333333333335</v>
      </c>
      <c r="T32" s="65">
        <f t="shared" si="30"/>
        <v>0.46666666666666667</v>
      </c>
      <c r="U32" s="65">
        <f t="shared" si="31"/>
        <v>0.5</v>
      </c>
      <c r="V32" s="65">
        <f t="shared" si="32"/>
        <v>0.55000000000000004</v>
      </c>
      <c r="W32" s="65">
        <f t="shared" si="33"/>
        <v>0.60000000000000009</v>
      </c>
      <c r="Y32" s="64" t="s">
        <v>60</v>
      </c>
      <c r="Z32" s="65">
        <v>0.39</v>
      </c>
      <c r="AA32" s="65">
        <f t="shared" si="34"/>
        <v>0.42666666666666669</v>
      </c>
      <c r="AB32" s="65">
        <f t="shared" si="35"/>
        <v>0.46333333333333332</v>
      </c>
      <c r="AC32" s="65">
        <f t="shared" si="36"/>
        <v>0.5</v>
      </c>
      <c r="AD32" s="65">
        <f t="shared" si="37"/>
        <v>0.55000000000000004</v>
      </c>
      <c r="AE32" s="65">
        <f t="shared" si="38"/>
        <v>0.60000000000000009</v>
      </c>
    </row>
    <row r="33" spans="1:31" ht="19" x14ac:dyDescent="0.25">
      <c r="A33" s="62" t="s">
        <v>61</v>
      </c>
      <c r="B33" s="63">
        <v>0.33</v>
      </c>
      <c r="C33" s="63">
        <f t="shared" si="20"/>
        <v>0.38666666666666666</v>
      </c>
      <c r="D33" s="63">
        <f t="shared" si="21"/>
        <v>0.44333333333333336</v>
      </c>
      <c r="E33" s="63">
        <f t="shared" si="22"/>
        <v>0.5</v>
      </c>
      <c r="F33" s="63">
        <f t="shared" si="23"/>
        <v>0.55000000000000004</v>
      </c>
      <c r="G33" s="63">
        <f t="shared" si="23"/>
        <v>0.60000000000000009</v>
      </c>
      <c r="I33" s="62" t="s">
        <v>61</v>
      </c>
      <c r="J33" s="63">
        <v>0.38</v>
      </c>
      <c r="K33" s="63">
        <f t="shared" si="24"/>
        <v>0.42</v>
      </c>
      <c r="L33" s="63">
        <f t="shared" si="25"/>
        <v>0.46</v>
      </c>
      <c r="M33" s="63">
        <f t="shared" si="26"/>
        <v>0.5</v>
      </c>
      <c r="N33" s="63">
        <f t="shared" si="27"/>
        <v>0.55000000000000004</v>
      </c>
      <c r="O33" s="63">
        <f t="shared" si="28"/>
        <v>0.60000000000000009</v>
      </c>
      <c r="Q33" s="62" t="s">
        <v>61</v>
      </c>
      <c r="R33" s="63">
        <v>0.04</v>
      </c>
      <c r="S33" s="63">
        <f t="shared" si="29"/>
        <v>0.19333333333333336</v>
      </c>
      <c r="T33" s="63">
        <f t="shared" si="30"/>
        <v>0.34666666666666668</v>
      </c>
      <c r="U33" s="63">
        <f t="shared" si="31"/>
        <v>0.5</v>
      </c>
      <c r="V33" s="63">
        <f t="shared" si="32"/>
        <v>0.55000000000000004</v>
      </c>
      <c r="W33" s="63">
        <f t="shared" si="33"/>
        <v>0.60000000000000009</v>
      </c>
      <c r="Y33" s="62" t="s">
        <v>61</v>
      </c>
      <c r="Z33" s="63">
        <v>0.31</v>
      </c>
      <c r="AA33" s="63">
        <f t="shared" si="34"/>
        <v>0.37333333333333335</v>
      </c>
      <c r="AB33" s="63">
        <f t="shared" si="35"/>
        <v>0.43666666666666665</v>
      </c>
      <c r="AC33" s="63">
        <f t="shared" si="36"/>
        <v>0.5</v>
      </c>
      <c r="AD33" s="63">
        <f t="shared" si="37"/>
        <v>0.55000000000000004</v>
      </c>
      <c r="AE33" s="63">
        <f t="shared" si="38"/>
        <v>0.60000000000000009</v>
      </c>
    </row>
    <row r="35" spans="1:31" ht="24" x14ac:dyDescent="0.3">
      <c r="A35" s="66"/>
      <c r="B35" s="234" t="s">
        <v>77</v>
      </c>
      <c r="C35" s="235"/>
      <c r="D35" s="235"/>
      <c r="E35" s="235"/>
      <c r="F35" s="235"/>
      <c r="G35" s="235"/>
      <c r="I35" s="66"/>
      <c r="J35" s="234" t="s">
        <v>77</v>
      </c>
      <c r="K35" s="235"/>
      <c r="L35" s="235"/>
      <c r="M35" s="235"/>
      <c r="N35" s="235"/>
      <c r="O35" s="235"/>
      <c r="Q35" s="66"/>
      <c r="R35" s="234" t="s">
        <v>77</v>
      </c>
      <c r="S35" s="235"/>
      <c r="T35" s="235"/>
      <c r="U35" s="235"/>
      <c r="V35" s="235"/>
      <c r="W35" s="235"/>
      <c r="Y35" s="66"/>
      <c r="Z35" s="234" t="s">
        <v>77</v>
      </c>
      <c r="AA35" s="235"/>
      <c r="AB35" s="235"/>
      <c r="AC35" s="235"/>
      <c r="AD35" s="235"/>
      <c r="AE35" s="235"/>
    </row>
    <row r="36" spans="1:31" ht="20" x14ac:dyDescent="0.25">
      <c r="A36" s="60" t="s">
        <v>78</v>
      </c>
      <c r="B36" s="61" t="s">
        <v>49</v>
      </c>
      <c r="C36" s="61" t="s">
        <v>50</v>
      </c>
      <c r="D36" s="61" t="s">
        <v>51</v>
      </c>
      <c r="E36" s="61" t="s">
        <v>52</v>
      </c>
      <c r="F36" s="61" t="s">
        <v>53</v>
      </c>
      <c r="G36" s="61" t="s">
        <v>54</v>
      </c>
      <c r="I36" s="60" t="s">
        <v>78</v>
      </c>
      <c r="J36" s="61" t="s">
        <v>49</v>
      </c>
      <c r="K36" s="61" t="s">
        <v>50</v>
      </c>
      <c r="L36" s="61" t="s">
        <v>51</v>
      </c>
      <c r="M36" s="61" t="s">
        <v>52</v>
      </c>
      <c r="N36" s="61" t="s">
        <v>53</v>
      </c>
      <c r="O36" s="61" t="s">
        <v>54</v>
      </c>
      <c r="Q36" s="60" t="s">
        <v>78</v>
      </c>
      <c r="R36" s="61" t="s">
        <v>49</v>
      </c>
      <c r="S36" s="61" t="s">
        <v>50</v>
      </c>
      <c r="T36" s="61" t="s">
        <v>51</v>
      </c>
      <c r="U36" s="61" t="s">
        <v>52</v>
      </c>
      <c r="V36" s="61" t="s">
        <v>53</v>
      </c>
      <c r="W36" s="61" t="s">
        <v>54</v>
      </c>
      <c r="Y36" s="60" t="s">
        <v>78</v>
      </c>
      <c r="Z36" s="61" t="s">
        <v>49</v>
      </c>
      <c r="AA36" s="61" t="s">
        <v>50</v>
      </c>
      <c r="AB36" s="61" t="s">
        <v>51</v>
      </c>
      <c r="AC36" s="61" t="s">
        <v>52</v>
      </c>
      <c r="AD36" s="61" t="s">
        <v>53</v>
      </c>
      <c r="AE36" s="61" t="s">
        <v>54</v>
      </c>
    </row>
    <row r="37" spans="1:31" ht="19" x14ac:dyDescent="0.25">
      <c r="A37" s="62" t="s">
        <v>62</v>
      </c>
      <c r="B37" s="67">
        <v>0.24</v>
      </c>
      <c r="C37" s="63">
        <f>B37 +(0.5-B37)/3</f>
        <v>0.32666666666666666</v>
      </c>
      <c r="D37" s="63">
        <f>B37 +(0.5-B37)*2/3</f>
        <v>0.41333333333333333</v>
      </c>
      <c r="E37" s="63">
        <f>B37 +(0.5-B37)</f>
        <v>0.5</v>
      </c>
      <c r="F37" s="63">
        <f>E37+0.05</f>
        <v>0.55000000000000004</v>
      </c>
      <c r="G37" s="63">
        <f>F37+0.05</f>
        <v>0.60000000000000009</v>
      </c>
      <c r="I37" s="62" t="s">
        <v>62</v>
      </c>
      <c r="J37" s="67">
        <v>0.19</v>
      </c>
      <c r="K37" s="63">
        <f>J37 +(0.5-J37)/3</f>
        <v>0.29333333333333333</v>
      </c>
      <c r="L37" s="63">
        <f>J37 +(0.5-J37)*2/3</f>
        <v>0.39666666666666667</v>
      </c>
      <c r="M37" s="63">
        <f>J37 +(0.5-J37)</f>
        <v>0.5</v>
      </c>
      <c r="N37" s="63">
        <f>M37+0.05</f>
        <v>0.55000000000000004</v>
      </c>
      <c r="O37" s="63">
        <f>N37+0.05</f>
        <v>0.60000000000000009</v>
      </c>
      <c r="Q37" s="62" t="s">
        <v>62</v>
      </c>
      <c r="R37" s="67">
        <v>0.21</v>
      </c>
      <c r="S37" s="63">
        <f>R37 +(0.5-R37)/3</f>
        <v>0.30666666666666664</v>
      </c>
      <c r="T37" s="63">
        <f>R37 +(0.5-R37)*2/3</f>
        <v>0.40333333333333332</v>
      </c>
      <c r="U37" s="63">
        <f>R37 +(0.5-R37)</f>
        <v>0.5</v>
      </c>
      <c r="V37" s="63">
        <f>U37+0.05</f>
        <v>0.55000000000000004</v>
      </c>
      <c r="W37" s="63">
        <f>V37+0.05</f>
        <v>0.60000000000000009</v>
      </c>
      <c r="Y37" s="62" t="s">
        <v>62</v>
      </c>
      <c r="Z37" s="67">
        <v>0.21</v>
      </c>
      <c r="AA37" s="63">
        <f>Z37 +(0.5-Z37)/3</f>
        <v>0.30666666666666664</v>
      </c>
      <c r="AB37" s="63">
        <f>Z37 +(0.5-Z37)*2/3</f>
        <v>0.40333333333333332</v>
      </c>
      <c r="AC37" s="63">
        <f>Z37 +(0.5-Z37)</f>
        <v>0.5</v>
      </c>
      <c r="AD37" s="63">
        <f>AC37+0.05</f>
        <v>0.55000000000000004</v>
      </c>
      <c r="AE37" s="63">
        <f>AD37+0.05</f>
        <v>0.60000000000000009</v>
      </c>
    </row>
    <row r="38" spans="1:31" ht="19" x14ac:dyDescent="0.25">
      <c r="A38" s="64" t="s">
        <v>63</v>
      </c>
      <c r="B38" s="68">
        <v>0.18</v>
      </c>
      <c r="C38" s="65">
        <f>B38 +(0.5-B38)/3</f>
        <v>0.28666666666666668</v>
      </c>
      <c r="D38" s="65">
        <f>B38 +(0.5-B38)*2/3</f>
        <v>0.39333333333333331</v>
      </c>
      <c r="E38" s="65">
        <f>B38 +(0.5-B38)</f>
        <v>0.5</v>
      </c>
      <c r="F38" s="65">
        <f>E38+0.05</f>
        <v>0.55000000000000004</v>
      </c>
      <c r="G38" s="65">
        <f>F38+0.05</f>
        <v>0.60000000000000009</v>
      </c>
      <c r="I38" s="64" t="s">
        <v>63</v>
      </c>
      <c r="J38" s="68">
        <v>0.19</v>
      </c>
      <c r="K38" s="65">
        <f>J38 +(0.5-J38)/3</f>
        <v>0.29333333333333333</v>
      </c>
      <c r="L38" s="65">
        <f>J38 +(0.5-J38)*2/3</f>
        <v>0.39666666666666667</v>
      </c>
      <c r="M38" s="65">
        <f>J38 +(0.5-J38)</f>
        <v>0.5</v>
      </c>
      <c r="N38" s="65">
        <f>M38+0.05</f>
        <v>0.55000000000000004</v>
      </c>
      <c r="O38" s="65">
        <f>N38+0.05</f>
        <v>0.60000000000000009</v>
      </c>
      <c r="Q38" s="64" t="s">
        <v>63</v>
      </c>
      <c r="R38" s="68">
        <v>0.18</v>
      </c>
      <c r="S38" s="65">
        <f>R38 +(0.5-R38)/3</f>
        <v>0.28666666666666668</v>
      </c>
      <c r="T38" s="65">
        <f>R38 +(0.5-R38)*2/3</f>
        <v>0.39333333333333331</v>
      </c>
      <c r="U38" s="65">
        <f>R38 +(0.5-R38)</f>
        <v>0.5</v>
      </c>
      <c r="V38" s="65">
        <f>U38+0.05</f>
        <v>0.55000000000000004</v>
      </c>
      <c r="W38" s="65">
        <f>V38+0.05</f>
        <v>0.60000000000000009</v>
      </c>
      <c r="Y38" s="64" t="s">
        <v>63</v>
      </c>
      <c r="Z38" s="68">
        <v>0.18</v>
      </c>
      <c r="AA38" s="65">
        <f>Z38 +(0.5-Z38)/3</f>
        <v>0.28666666666666668</v>
      </c>
      <c r="AB38" s="65">
        <f>Z38 +(0.5-Z38)*2/3</f>
        <v>0.39333333333333331</v>
      </c>
      <c r="AC38" s="65">
        <f>Z38 +(0.5-Z38)</f>
        <v>0.5</v>
      </c>
      <c r="AD38" s="65">
        <f>AC38+0.05</f>
        <v>0.55000000000000004</v>
      </c>
      <c r="AE38" s="65">
        <f>AD38+0.05</f>
        <v>0.60000000000000009</v>
      </c>
    </row>
    <row r="39" spans="1:31" ht="19" x14ac:dyDescent="0.25">
      <c r="A39" s="62" t="s">
        <v>64</v>
      </c>
      <c r="B39" s="67">
        <v>0.27</v>
      </c>
      <c r="C39" s="63">
        <f t="shared" ref="C39:C44" si="39">B39 +(0.5-B39)/3</f>
        <v>0.34666666666666668</v>
      </c>
      <c r="D39" s="63">
        <f t="shared" ref="D39:D44" si="40">B39 +(0.5-B39)*2/3</f>
        <v>0.42333333333333334</v>
      </c>
      <c r="E39" s="63">
        <f t="shared" ref="E39:E44" si="41">B39 +(0.5-B39)</f>
        <v>0.5</v>
      </c>
      <c r="F39" s="63">
        <f t="shared" ref="F39:G44" si="42">E39+0.05</f>
        <v>0.55000000000000004</v>
      </c>
      <c r="G39" s="63">
        <f t="shared" si="42"/>
        <v>0.60000000000000009</v>
      </c>
      <c r="I39" s="62" t="s">
        <v>64</v>
      </c>
      <c r="J39" s="67">
        <v>0.28999999999999998</v>
      </c>
      <c r="K39" s="63">
        <f t="shared" ref="K39:K44" si="43">J39 +(0.5-J39)/3</f>
        <v>0.36</v>
      </c>
      <c r="L39" s="63">
        <f t="shared" ref="L39:L44" si="44">J39 +(0.5-J39)*2/3</f>
        <v>0.43</v>
      </c>
      <c r="M39" s="63">
        <f t="shared" ref="M39:M44" si="45">J39 +(0.5-J39)</f>
        <v>0.5</v>
      </c>
      <c r="N39" s="63">
        <f t="shared" ref="N39:N44" si="46">M39+0.05</f>
        <v>0.55000000000000004</v>
      </c>
      <c r="O39" s="63">
        <f t="shared" ref="O39:O44" si="47">N39+0.05</f>
        <v>0.60000000000000009</v>
      </c>
      <c r="Q39" s="62" t="s">
        <v>64</v>
      </c>
      <c r="R39" s="67">
        <v>0.26</v>
      </c>
      <c r="S39" s="63">
        <f t="shared" ref="S39:S44" si="48">R39 +(0.5-R39)/3</f>
        <v>0.34</v>
      </c>
      <c r="T39" s="63">
        <f t="shared" ref="T39:T44" si="49">R39 +(0.5-R39)*2/3</f>
        <v>0.42000000000000004</v>
      </c>
      <c r="U39" s="63">
        <f t="shared" ref="U39:U44" si="50">R39 +(0.5-R39)</f>
        <v>0.5</v>
      </c>
      <c r="V39" s="63">
        <f t="shared" ref="V39:V44" si="51">U39+0.05</f>
        <v>0.55000000000000004</v>
      </c>
      <c r="W39" s="63">
        <f t="shared" ref="W39:W44" si="52">V39+0.05</f>
        <v>0.60000000000000009</v>
      </c>
      <c r="Y39" s="62" t="s">
        <v>64</v>
      </c>
      <c r="Z39" s="67">
        <v>0.27</v>
      </c>
      <c r="AA39" s="63">
        <f t="shared" ref="AA39:AA44" si="53">Z39 +(0.5-Z39)/3</f>
        <v>0.34666666666666668</v>
      </c>
      <c r="AB39" s="63">
        <f t="shared" ref="AB39:AB44" si="54">Z39 +(0.5-Z39)*2/3</f>
        <v>0.42333333333333334</v>
      </c>
      <c r="AC39" s="63">
        <f t="shared" ref="AC39:AC44" si="55">Z39 +(0.5-Z39)</f>
        <v>0.5</v>
      </c>
      <c r="AD39" s="63">
        <f t="shared" ref="AD39:AD44" si="56">AC39+0.05</f>
        <v>0.55000000000000004</v>
      </c>
      <c r="AE39" s="63">
        <f t="shared" ref="AE39:AE44" si="57">AD39+0.05</f>
        <v>0.60000000000000009</v>
      </c>
    </row>
    <row r="40" spans="1:31" ht="19" x14ac:dyDescent="0.25">
      <c r="A40" s="64" t="s">
        <v>65</v>
      </c>
      <c r="B40" s="68">
        <v>0.32</v>
      </c>
      <c r="C40" s="65">
        <f t="shared" si="39"/>
        <v>0.38</v>
      </c>
      <c r="D40" s="65">
        <f t="shared" si="40"/>
        <v>0.44</v>
      </c>
      <c r="E40" s="65">
        <f t="shared" si="41"/>
        <v>0.5</v>
      </c>
      <c r="F40" s="65">
        <f t="shared" si="42"/>
        <v>0.55000000000000004</v>
      </c>
      <c r="G40" s="65">
        <f t="shared" si="42"/>
        <v>0.60000000000000009</v>
      </c>
      <c r="I40" s="64" t="s">
        <v>65</v>
      </c>
      <c r="J40" s="68">
        <v>0.3</v>
      </c>
      <c r="K40" s="65">
        <f t="shared" si="43"/>
        <v>0.36666666666666664</v>
      </c>
      <c r="L40" s="65">
        <f t="shared" si="44"/>
        <v>0.43333333333333335</v>
      </c>
      <c r="M40" s="65">
        <f t="shared" si="45"/>
        <v>0.5</v>
      </c>
      <c r="N40" s="65">
        <f t="shared" si="46"/>
        <v>0.55000000000000004</v>
      </c>
      <c r="O40" s="65">
        <f t="shared" si="47"/>
        <v>0.60000000000000009</v>
      </c>
      <c r="Q40" s="64" t="s">
        <v>65</v>
      </c>
      <c r="R40" s="68">
        <v>0.33</v>
      </c>
      <c r="S40" s="65">
        <f t="shared" si="48"/>
        <v>0.38666666666666666</v>
      </c>
      <c r="T40" s="65">
        <f t="shared" si="49"/>
        <v>0.44333333333333336</v>
      </c>
      <c r="U40" s="65">
        <f t="shared" si="50"/>
        <v>0.5</v>
      </c>
      <c r="V40" s="65">
        <f t="shared" si="51"/>
        <v>0.55000000000000004</v>
      </c>
      <c r="W40" s="65">
        <f t="shared" si="52"/>
        <v>0.60000000000000009</v>
      </c>
      <c r="Y40" s="64" t="s">
        <v>65</v>
      </c>
      <c r="Z40" s="68">
        <v>0.33</v>
      </c>
      <c r="AA40" s="65">
        <f t="shared" si="53"/>
        <v>0.38666666666666666</v>
      </c>
      <c r="AB40" s="65">
        <f t="shared" si="54"/>
        <v>0.44333333333333336</v>
      </c>
      <c r="AC40" s="65">
        <f t="shared" si="55"/>
        <v>0.5</v>
      </c>
      <c r="AD40" s="65">
        <f t="shared" si="56"/>
        <v>0.55000000000000004</v>
      </c>
      <c r="AE40" s="65">
        <f t="shared" si="57"/>
        <v>0.60000000000000009</v>
      </c>
    </row>
    <row r="41" spans="1:31" ht="19" x14ac:dyDescent="0.25">
      <c r="A41" s="62" t="s">
        <v>66</v>
      </c>
      <c r="B41" s="67">
        <v>0.32</v>
      </c>
      <c r="C41" s="63">
        <f t="shared" si="39"/>
        <v>0.38</v>
      </c>
      <c r="D41" s="63">
        <f t="shared" si="40"/>
        <v>0.44</v>
      </c>
      <c r="E41" s="63">
        <f t="shared" si="41"/>
        <v>0.5</v>
      </c>
      <c r="F41" s="63">
        <f t="shared" si="42"/>
        <v>0.55000000000000004</v>
      </c>
      <c r="G41" s="63">
        <f t="shared" si="42"/>
        <v>0.60000000000000009</v>
      </c>
      <c r="I41" s="62" t="s">
        <v>66</v>
      </c>
      <c r="J41" s="67">
        <v>0.37</v>
      </c>
      <c r="K41" s="63">
        <f t="shared" si="43"/>
        <v>0.41333333333333333</v>
      </c>
      <c r="L41" s="63">
        <f t="shared" si="44"/>
        <v>0.45666666666666667</v>
      </c>
      <c r="M41" s="63">
        <f t="shared" si="45"/>
        <v>0.5</v>
      </c>
      <c r="N41" s="63">
        <f t="shared" si="46"/>
        <v>0.55000000000000004</v>
      </c>
      <c r="O41" s="63">
        <f t="shared" si="47"/>
        <v>0.60000000000000009</v>
      </c>
      <c r="Q41" s="62" t="s">
        <v>66</v>
      </c>
      <c r="R41" s="67">
        <v>0.28000000000000003</v>
      </c>
      <c r="S41" s="63">
        <f t="shared" si="48"/>
        <v>0.35333333333333333</v>
      </c>
      <c r="T41" s="63">
        <f t="shared" si="49"/>
        <v>0.42666666666666664</v>
      </c>
      <c r="U41" s="63">
        <f t="shared" si="50"/>
        <v>0.5</v>
      </c>
      <c r="V41" s="63">
        <f t="shared" si="51"/>
        <v>0.55000000000000004</v>
      </c>
      <c r="W41" s="63">
        <f t="shared" si="52"/>
        <v>0.60000000000000009</v>
      </c>
      <c r="Y41" s="62" t="s">
        <v>66</v>
      </c>
      <c r="Z41" s="67">
        <v>0.28000000000000003</v>
      </c>
      <c r="AA41" s="63">
        <f t="shared" si="53"/>
        <v>0.35333333333333333</v>
      </c>
      <c r="AB41" s="63">
        <f t="shared" si="54"/>
        <v>0.42666666666666664</v>
      </c>
      <c r="AC41" s="63">
        <f t="shared" si="55"/>
        <v>0.5</v>
      </c>
      <c r="AD41" s="63">
        <f t="shared" si="56"/>
        <v>0.55000000000000004</v>
      </c>
      <c r="AE41" s="63">
        <f t="shared" si="57"/>
        <v>0.60000000000000009</v>
      </c>
    </row>
    <row r="42" spans="1:31" ht="19" x14ac:dyDescent="0.25">
      <c r="A42" s="64" t="s">
        <v>67</v>
      </c>
      <c r="B42" s="68">
        <v>0.43</v>
      </c>
      <c r="C42" s="65">
        <f t="shared" si="39"/>
        <v>0.45333333333333331</v>
      </c>
      <c r="D42" s="65">
        <f t="shared" si="40"/>
        <v>0.47666666666666668</v>
      </c>
      <c r="E42" s="65">
        <f t="shared" si="41"/>
        <v>0.5</v>
      </c>
      <c r="F42" s="65">
        <f t="shared" si="42"/>
        <v>0.55000000000000004</v>
      </c>
      <c r="G42" s="65">
        <f t="shared" si="42"/>
        <v>0.60000000000000009</v>
      </c>
      <c r="I42" s="64" t="s">
        <v>67</v>
      </c>
      <c r="J42" s="68">
        <v>0.44</v>
      </c>
      <c r="K42" s="65">
        <f t="shared" si="43"/>
        <v>0.46</v>
      </c>
      <c r="L42" s="65">
        <f t="shared" si="44"/>
        <v>0.48</v>
      </c>
      <c r="M42" s="65">
        <f t="shared" si="45"/>
        <v>0.5</v>
      </c>
      <c r="N42" s="65">
        <f t="shared" si="46"/>
        <v>0.55000000000000004</v>
      </c>
      <c r="O42" s="65">
        <f t="shared" si="47"/>
        <v>0.60000000000000009</v>
      </c>
      <c r="Q42" s="64" t="s">
        <v>67</v>
      </c>
      <c r="R42" s="68">
        <v>0.4</v>
      </c>
      <c r="S42" s="65">
        <f t="shared" si="48"/>
        <v>0.43333333333333335</v>
      </c>
      <c r="T42" s="65">
        <f t="shared" si="49"/>
        <v>0.46666666666666667</v>
      </c>
      <c r="U42" s="65">
        <f t="shared" si="50"/>
        <v>0.5</v>
      </c>
      <c r="V42" s="65">
        <f t="shared" si="51"/>
        <v>0.55000000000000004</v>
      </c>
      <c r="W42" s="65">
        <f t="shared" si="52"/>
        <v>0.60000000000000009</v>
      </c>
      <c r="Y42" s="64" t="s">
        <v>67</v>
      </c>
      <c r="Z42" s="68">
        <v>0.4</v>
      </c>
      <c r="AA42" s="65">
        <f t="shared" si="53"/>
        <v>0.43333333333333335</v>
      </c>
      <c r="AB42" s="65">
        <f t="shared" si="54"/>
        <v>0.46666666666666667</v>
      </c>
      <c r="AC42" s="65">
        <f t="shared" si="55"/>
        <v>0.5</v>
      </c>
      <c r="AD42" s="65">
        <f t="shared" si="56"/>
        <v>0.55000000000000004</v>
      </c>
      <c r="AE42" s="65">
        <f t="shared" si="57"/>
        <v>0.60000000000000009</v>
      </c>
    </row>
    <row r="43" spans="1:31" ht="19" x14ac:dyDescent="0.25">
      <c r="A43" s="62" t="s">
        <v>68</v>
      </c>
      <c r="B43" s="67">
        <v>0.16</v>
      </c>
      <c r="C43" s="63">
        <f t="shared" si="39"/>
        <v>0.27333333333333332</v>
      </c>
      <c r="D43" s="63">
        <f t="shared" si="40"/>
        <v>0.38666666666666666</v>
      </c>
      <c r="E43" s="63">
        <f t="shared" si="41"/>
        <v>0.5</v>
      </c>
      <c r="F43" s="63">
        <f t="shared" si="42"/>
        <v>0.55000000000000004</v>
      </c>
      <c r="G43" s="63">
        <f t="shared" si="42"/>
        <v>0.60000000000000009</v>
      </c>
      <c r="I43" s="62" t="s">
        <v>68</v>
      </c>
      <c r="J43" s="67">
        <v>0.13</v>
      </c>
      <c r="K43" s="63">
        <f t="shared" si="43"/>
        <v>0.25333333333333335</v>
      </c>
      <c r="L43" s="63">
        <f t="shared" si="44"/>
        <v>0.37666666666666671</v>
      </c>
      <c r="M43" s="63">
        <f t="shared" si="45"/>
        <v>0.5</v>
      </c>
      <c r="N43" s="63">
        <f t="shared" si="46"/>
        <v>0.55000000000000004</v>
      </c>
      <c r="O43" s="63">
        <f t="shared" si="47"/>
        <v>0.60000000000000009</v>
      </c>
      <c r="Q43" s="62" t="s">
        <v>68</v>
      </c>
      <c r="R43" s="67">
        <v>0.17</v>
      </c>
      <c r="S43" s="63">
        <f t="shared" si="48"/>
        <v>0.28000000000000003</v>
      </c>
      <c r="T43" s="63">
        <f t="shared" si="49"/>
        <v>0.39</v>
      </c>
      <c r="U43" s="63">
        <f t="shared" si="50"/>
        <v>0.5</v>
      </c>
      <c r="V43" s="63">
        <f t="shared" si="51"/>
        <v>0.55000000000000004</v>
      </c>
      <c r="W43" s="63">
        <f t="shared" si="52"/>
        <v>0.60000000000000009</v>
      </c>
      <c r="Y43" s="62" t="s">
        <v>68</v>
      </c>
      <c r="Z43" s="67">
        <v>0.15</v>
      </c>
      <c r="AA43" s="63">
        <f t="shared" si="53"/>
        <v>0.26666666666666666</v>
      </c>
      <c r="AB43" s="63">
        <f t="shared" si="54"/>
        <v>0.3833333333333333</v>
      </c>
      <c r="AC43" s="63">
        <f t="shared" si="55"/>
        <v>0.5</v>
      </c>
      <c r="AD43" s="63">
        <f t="shared" si="56"/>
        <v>0.55000000000000004</v>
      </c>
      <c r="AE43" s="63">
        <f t="shared" si="57"/>
        <v>0.60000000000000009</v>
      </c>
    </row>
    <row r="44" spans="1:31" ht="19" x14ac:dyDescent="0.25">
      <c r="A44" s="64" t="s">
        <v>69</v>
      </c>
      <c r="B44" s="68">
        <v>0.26</v>
      </c>
      <c r="C44" s="65">
        <f t="shared" si="39"/>
        <v>0.34</v>
      </c>
      <c r="D44" s="65">
        <f t="shared" si="40"/>
        <v>0.42000000000000004</v>
      </c>
      <c r="E44" s="65">
        <f t="shared" si="41"/>
        <v>0.5</v>
      </c>
      <c r="F44" s="65">
        <f t="shared" si="42"/>
        <v>0.55000000000000004</v>
      </c>
      <c r="G44" s="65">
        <f t="shared" si="42"/>
        <v>0.60000000000000009</v>
      </c>
      <c r="I44" s="64" t="s">
        <v>69</v>
      </c>
      <c r="J44" s="68">
        <v>0.26</v>
      </c>
      <c r="K44" s="65">
        <f t="shared" si="43"/>
        <v>0.34</v>
      </c>
      <c r="L44" s="65">
        <f t="shared" si="44"/>
        <v>0.42000000000000004</v>
      </c>
      <c r="M44" s="65">
        <f t="shared" si="45"/>
        <v>0.5</v>
      </c>
      <c r="N44" s="65">
        <f t="shared" si="46"/>
        <v>0.55000000000000004</v>
      </c>
      <c r="O44" s="65">
        <f t="shared" si="47"/>
        <v>0.60000000000000009</v>
      </c>
      <c r="Q44" s="64" t="s">
        <v>69</v>
      </c>
      <c r="R44" s="68">
        <v>0.26</v>
      </c>
      <c r="S44" s="65">
        <f t="shared" si="48"/>
        <v>0.34</v>
      </c>
      <c r="T44" s="65">
        <f t="shared" si="49"/>
        <v>0.42000000000000004</v>
      </c>
      <c r="U44" s="65">
        <f t="shared" si="50"/>
        <v>0.5</v>
      </c>
      <c r="V44" s="65">
        <f t="shared" si="51"/>
        <v>0.55000000000000004</v>
      </c>
      <c r="W44" s="65">
        <f t="shared" si="52"/>
        <v>0.60000000000000009</v>
      </c>
      <c r="Y44" s="64" t="s">
        <v>69</v>
      </c>
      <c r="Z44" s="68">
        <v>0.24</v>
      </c>
      <c r="AA44" s="65">
        <f t="shared" si="53"/>
        <v>0.32666666666666666</v>
      </c>
      <c r="AB44" s="65">
        <f t="shared" si="54"/>
        <v>0.41333333333333333</v>
      </c>
      <c r="AC44" s="65">
        <f t="shared" si="55"/>
        <v>0.5</v>
      </c>
      <c r="AD44" s="65">
        <f t="shared" si="56"/>
        <v>0.55000000000000004</v>
      </c>
      <c r="AE44" s="65">
        <f t="shared" si="57"/>
        <v>0.60000000000000009</v>
      </c>
    </row>
    <row r="45" spans="1:31" ht="19" x14ac:dyDescent="0.25">
      <c r="A45" s="62" t="s">
        <v>79</v>
      </c>
      <c r="B45" s="67">
        <v>0.81</v>
      </c>
      <c r="C45" s="63">
        <v>0.8</v>
      </c>
      <c r="D45" s="63">
        <v>0.8</v>
      </c>
      <c r="E45" s="63">
        <v>0.8</v>
      </c>
      <c r="F45" s="63">
        <v>0.8</v>
      </c>
      <c r="G45" s="63">
        <v>0.8</v>
      </c>
      <c r="I45" s="62" t="s">
        <v>79</v>
      </c>
      <c r="J45" s="67">
        <v>0.81</v>
      </c>
      <c r="K45" s="63">
        <v>0.8</v>
      </c>
      <c r="L45" s="63">
        <v>0.8</v>
      </c>
      <c r="M45" s="63">
        <v>0.8</v>
      </c>
      <c r="N45" s="63">
        <v>0.8</v>
      </c>
      <c r="O45" s="63">
        <v>0.8</v>
      </c>
      <c r="Q45" s="62" t="s">
        <v>79</v>
      </c>
      <c r="R45" s="67">
        <v>0.86</v>
      </c>
      <c r="S45" s="63">
        <v>0.8</v>
      </c>
      <c r="T45" s="63">
        <v>0.8</v>
      </c>
      <c r="U45" s="63">
        <v>0.8</v>
      </c>
      <c r="V45" s="63">
        <v>0.8</v>
      </c>
      <c r="W45" s="63">
        <v>0.8</v>
      </c>
      <c r="Y45" s="62" t="s">
        <v>79</v>
      </c>
      <c r="Z45" s="67">
        <v>0.76</v>
      </c>
      <c r="AA45" s="63">
        <v>0.8</v>
      </c>
      <c r="AB45" s="63">
        <v>0.8</v>
      </c>
      <c r="AC45" s="63">
        <v>0.8</v>
      </c>
      <c r="AD45" s="63">
        <v>0.8</v>
      </c>
      <c r="AE45" s="63">
        <v>0.8</v>
      </c>
    </row>
    <row r="46" spans="1:31" ht="19" x14ac:dyDescent="0.25">
      <c r="A46" s="69"/>
      <c r="I46" s="69"/>
      <c r="Q46" s="69"/>
      <c r="Y46" s="69"/>
    </row>
    <row r="47" spans="1:31" ht="24" x14ac:dyDescent="0.3">
      <c r="A47" s="66"/>
      <c r="B47" s="234" t="s">
        <v>80</v>
      </c>
      <c r="C47" s="235"/>
      <c r="D47" s="235"/>
      <c r="E47" s="235"/>
      <c r="F47" s="235"/>
      <c r="G47" s="235"/>
      <c r="I47" s="66"/>
      <c r="J47" s="234" t="s">
        <v>80</v>
      </c>
      <c r="K47" s="235"/>
      <c r="L47" s="235"/>
      <c r="M47" s="235"/>
      <c r="N47" s="235"/>
      <c r="O47" s="235"/>
      <c r="Q47" s="66"/>
      <c r="R47" s="234" t="s">
        <v>80</v>
      </c>
      <c r="S47" s="235"/>
      <c r="T47" s="235"/>
      <c r="U47" s="235"/>
      <c r="V47" s="235"/>
      <c r="W47" s="235"/>
      <c r="Y47" s="66"/>
      <c r="Z47" s="234" t="s">
        <v>80</v>
      </c>
      <c r="AA47" s="235"/>
      <c r="AB47" s="235"/>
      <c r="AC47" s="235"/>
      <c r="AD47" s="235"/>
      <c r="AE47" s="235"/>
    </row>
    <row r="48" spans="1:31" ht="20" x14ac:dyDescent="0.25">
      <c r="A48" s="60" t="s">
        <v>81</v>
      </c>
      <c r="B48" s="61" t="s">
        <v>49</v>
      </c>
      <c r="C48" s="61" t="s">
        <v>50</v>
      </c>
      <c r="D48" s="61" t="s">
        <v>51</v>
      </c>
      <c r="E48" s="61" t="s">
        <v>52</v>
      </c>
      <c r="F48" s="61" t="s">
        <v>53</v>
      </c>
      <c r="G48" s="61" t="s">
        <v>54</v>
      </c>
      <c r="I48" s="60" t="s">
        <v>81</v>
      </c>
      <c r="J48" s="61" t="s">
        <v>49</v>
      </c>
      <c r="K48" s="61" t="s">
        <v>50</v>
      </c>
      <c r="L48" s="61" t="s">
        <v>51</v>
      </c>
      <c r="M48" s="61" t="s">
        <v>52</v>
      </c>
      <c r="N48" s="61" t="s">
        <v>53</v>
      </c>
      <c r="O48" s="61" t="s">
        <v>54</v>
      </c>
      <c r="Q48" s="60" t="s">
        <v>81</v>
      </c>
      <c r="R48" s="61" t="s">
        <v>49</v>
      </c>
      <c r="S48" s="61" t="s">
        <v>50</v>
      </c>
      <c r="T48" s="61" t="s">
        <v>51</v>
      </c>
      <c r="U48" s="61" t="s">
        <v>52</v>
      </c>
      <c r="V48" s="61" t="s">
        <v>53</v>
      </c>
      <c r="W48" s="61" t="s">
        <v>54</v>
      </c>
      <c r="Y48" s="60" t="s">
        <v>81</v>
      </c>
      <c r="Z48" s="61" t="s">
        <v>49</v>
      </c>
      <c r="AA48" s="61" t="s">
        <v>50</v>
      </c>
      <c r="AB48" s="61" t="s">
        <v>51</v>
      </c>
      <c r="AC48" s="61" t="s">
        <v>52</v>
      </c>
      <c r="AD48" s="61" t="s">
        <v>53</v>
      </c>
      <c r="AE48" s="61" t="s">
        <v>54</v>
      </c>
    </row>
    <row r="49" spans="1:31" ht="19" x14ac:dyDescent="0.25">
      <c r="A49" s="62" t="s">
        <v>55</v>
      </c>
      <c r="B49" s="63">
        <v>0.88</v>
      </c>
      <c r="C49" s="63">
        <v>0.9</v>
      </c>
      <c r="D49" s="63">
        <v>0.9</v>
      </c>
      <c r="E49" s="63">
        <v>0.9</v>
      </c>
      <c r="F49" s="63">
        <f>E49+0.025</f>
        <v>0.92500000000000004</v>
      </c>
      <c r="G49" s="63">
        <f>F49+0.025</f>
        <v>0.95000000000000007</v>
      </c>
      <c r="I49" s="62" t="s">
        <v>55</v>
      </c>
      <c r="J49" s="63">
        <v>0.64</v>
      </c>
      <c r="K49" s="63">
        <v>0.9</v>
      </c>
      <c r="L49" s="63">
        <v>0.9</v>
      </c>
      <c r="M49" s="63">
        <v>0.9</v>
      </c>
      <c r="N49" s="63">
        <f>M49+0.025</f>
        <v>0.92500000000000004</v>
      </c>
      <c r="O49" s="63">
        <f>N49+0.025</f>
        <v>0.95000000000000007</v>
      </c>
      <c r="Q49" s="62" t="s">
        <v>55</v>
      </c>
      <c r="R49" s="63">
        <v>0.9</v>
      </c>
      <c r="S49" s="63">
        <v>0.9</v>
      </c>
      <c r="T49" s="63">
        <v>0.9</v>
      </c>
      <c r="U49" s="63">
        <v>0.9</v>
      </c>
      <c r="V49" s="63">
        <f>U49+0.025</f>
        <v>0.92500000000000004</v>
      </c>
      <c r="W49" s="63">
        <f>V49+0.025</f>
        <v>0.95000000000000007</v>
      </c>
      <c r="Y49" s="62" t="s">
        <v>55</v>
      </c>
      <c r="Z49" s="63">
        <v>0.89</v>
      </c>
      <c r="AA49" s="63">
        <v>0.9</v>
      </c>
      <c r="AB49" s="63">
        <v>0.9</v>
      </c>
      <c r="AC49" s="63">
        <v>0.9</v>
      </c>
      <c r="AD49" s="63">
        <f>AC49+0.025</f>
        <v>0.92500000000000004</v>
      </c>
      <c r="AE49" s="63">
        <f>AD49+0.025</f>
        <v>0.95000000000000007</v>
      </c>
    </row>
    <row r="50" spans="1:31" ht="19" x14ac:dyDescent="0.25">
      <c r="A50" s="64" t="s">
        <v>56</v>
      </c>
      <c r="B50" s="65">
        <v>0.93</v>
      </c>
      <c r="C50" s="65">
        <v>0.9</v>
      </c>
      <c r="D50" s="65">
        <v>0.9</v>
      </c>
      <c r="E50" s="65">
        <v>0.9</v>
      </c>
      <c r="F50" s="65">
        <f t="shared" ref="F50:G64" si="58">E50+0.025</f>
        <v>0.92500000000000004</v>
      </c>
      <c r="G50" s="65">
        <f t="shared" si="58"/>
        <v>0.95000000000000007</v>
      </c>
      <c r="I50" s="64" t="s">
        <v>56</v>
      </c>
      <c r="J50" s="65">
        <v>0.9</v>
      </c>
      <c r="K50" s="65">
        <v>0.9</v>
      </c>
      <c r="L50" s="65">
        <v>0.9</v>
      </c>
      <c r="M50" s="65">
        <v>0.9</v>
      </c>
      <c r="N50" s="65">
        <f t="shared" ref="N50:N64" si="59">M50+0.025</f>
        <v>0.92500000000000004</v>
      </c>
      <c r="O50" s="65">
        <f t="shared" ref="O50:O64" si="60">N50+0.025</f>
        <v>0.95000000000000007</v>
      </c>
      <c r="Q50" s="64" t="s">
        <v>56</v>
      </c>
      <c r="R50" s="65">
        <v>1</v>
      </c>
      <c r="S50" s="65">
        <v>0.9</v>
      </c>
      <c r="T50" s="65">
        <v>0.9</v>
      </c>
      <c r="U50" s="65">
        <v>0.9</v>
      </c>
      <c r="V50" s="65">
        <f t="shared" ref="V50:V64" si="61">U50+0.025</f>
        <v>0.92500000000000004</v>
      </c>
      <c r="W50" s="65">
        <f t="shared" ref="W50:W64" si="62">V50+0.025</f>
        <v>0.95000000000000007</v>
      </c>
      <c r="Y50" s="64" t="s">
        <v>56</v>
      </c>
      <c r="Z50" s="65">
        <v>1</v>
      </c>
      <c r="AA50" s="65">
        <v>0.9</v>
      </c>
      <c r="AB50" s="65">
        <v>0.9</v>
      </c>
      <c r="AC50" s="65">
        <v>0.9</v>
      </c>
      <c r="AD50" s="65">
        <f t="shared" ref="AD50:AD64" si="63">AC50+0.025</f>
        <v>0.92500000000000004</v>
      </c>
      <c r="AE50" s="65">
        <f t="shared" ref="AE50:AE64" si="64">AD50+0.025</f>
        <v>0.95000000000000007</v>
      </c>
    </row>
    <row r="51" spans="1:31" ht="19" x14ac:dyDescent="0.25">
      <c r="A51" s="62" t="s">
        <v>57</v>
      </c>
      <c r="B51" s="63">
        <v>0.96</v>
      </c>
      <c r="C51" s="63">
        <v>0.9</v>
      </c>
      <c r="D51" s="63">
        <v>0.9</v>
      </c>
      <c r="E51" s="63">
        <v>0.9</v>
      </c>
      <c r="F51" s="63">
        <f t="shared" si="58"/>
        <v>0.92500000000000004</v>
      </c>
      <c r="G51" s="63">
        <f t="shared" si="58"/>
        <v>0.95000000000000007</v>
      </c>
      <c r="I51" s="62" t="s">
        <v>57</v>
      </c>
      <c r="J51" s="63">
        <v>0.93</v>
      </c>
      <c r="K51" s="63">
        <v>0.9</v>
      </c>
      <c r="L51" s="63">
        <v>0.9</v>
      </c>
      <c r="M51" s="63">
        <v>0.9</v>
      </c>
      <c r="N51" s="63">
        <f t="shared" si="59"/>
        <v>0.92500000000000004</v>
      </c>
      <c r="O51" s="63">
        <f t="shared" si="60"/>
        <v>0.95000000000000007</v>
      </c>
      <c r="Q51" s="62" t="s">
        <v>57</v>
      </c>
      <c r="R51" s="63">
        <v>1</v>
      </c>
      <c r="S51" s="63">
        <v>0.9</v>
      </c>
      <c r="T51" s="63">
        <v>0.9</v>
      </c>
      <c r="U51" s="63">
        <v>0.9</v>
      </c>
      <c r="V51" s="63">
        <f t="shared" si="61"/>
        <v>0.92500000000000004</v>
      </c>
      <c r="W51" s="63">
        <f t="shared" si="62"/>
        <v>0.95000000000000007</v>
      </c>
      <c r="Y51" s="62" t="s">
        <v>57</v>
      </c>
      <c r="Z51" s="63">
        <v>0.95</v>
      </c>
      <c r="AA51" s="63">
        <v>0.9</v>
      </c>
      <c r="AB51" s="63">
        <v>0.9</v>
      </c>
      <c r="AC51" s="63">
        <v>0.9</v>
      </c>
      <c r="AD51" s="63">
        <f t="shared" si="63"/>
        <v>0.92500000000000004</v>
      </c>
      <c r="AE51" s="63">
        <f t="shared" si="64"/>
        <v>0.95000000000000007</v>
      </c>
    </row>
    <row r="52" spans="1:31" ht="19" x14ac:dyDescent="0.25">
      <c r="A52" s="64" t="s">
        <v>58</v>
      </c>
      <c r="B52" s="65">
        <v>0.81</v>
      </c>
      <c r="C52" s="65">
        <f>B52 +(0.9-B52)/3</f>
        <v>0.84000000000000008</v>
      </c>
      <c r="D52" s="65">
        <f>B52 +(0.9-B52)*2/3</f>
        <v>0.87</v>
      </c>
      <c r="E52" s="65">
        <f>B52 +(0.9-B52)</f>
        <v>0.9</v>
      </c>
      <c r="F52" s="65">
        <f t="shared" si="58"/>
        <v>0.92500000000000004</v>
      </c>
      <c r="G52" s="65">
        <f t="shared" si="58"/>
        <v>0.95000000000000007</v>
      </c>
      <c r="I52" s="64" t="s">
        <v>58</v>
      </c>
      <c r="J52" s="65">
        <v>0.73</v>
      </c>
      <c r="K52" s="65">
        <f>J52 +(0.9-J52)/3</f>
        <v>0.78666666666666663</v>
      </c>
      <c r="L52" s="65">
        <f>J52 +(0.9-J52)*2/3</f>
        <v>0.84333333333333338</v>
      </c>
      <c r="M52" s="65">
        <f>J52 +(0.9-J52)</f>
        <v>0.9</v>
      </c>
      <c r="N52" s="65">
        <f t="shared" si="59"/>
        <v>0.92500000000000004</v>
      </c>
      <c r="O52" s="65">
        <f t="shared" si="60"/>
        <v>0.95000000000000007</v>
      </c>
      <c r="Q52" s="64" t="s">
        <v>58</v>
      </c>
      <c r="R52" s="65">
        <v>0.8</v>
      </c>
      <c r="S52" s="65">
        <f>R52 +(0.9-R52)/3</f>
        <v>0.83333333333333337</v>
      </c>
      <c r="T52" s="65">
        <f>R52 +(0.9-R52)*2/3</f>
        <v>0.8666666666666667</v>
      </c>
      <c r="U52" s="65">
        <f>R52 +(0.9-R52)</f>
        <v>0.9</v>
      </c>
      <c r="V52" s="65">
        <f t="shared" si="61"/>
        <v>0.92500000000000004</v>
      </c>
      <c r="W52" s="65">
        <f t="shared" si="62"/>
        <v>0.95000000000000007</v>
      </c>
      <c r="Y52" s="64" t="s">
        <v>58</v>
      </c>
      <c r="Z52" s="65">
        <v>0.72</v>
      </c>
      <c r="AA52" s="65">
        <f>Z52 +(0.9-Z52)/3</f>
        <v>0.78</v>
      </c>
      <c r="AB52" s="65">
        <f>Z52 +(0.9-Z52)*2/3</f>
        <v>0.84</v>
      </c>
      <c r="AC52" s="65">
        <f>Z52 +(0.9-Z52)</f>
        <v>0.9</v>
      </c>
      <c r="AD52" s="65">
        <f t="shared" si="63"/>
        <v>0.92500000000000004</v>
      </c>
      <c r="AE52" s="65">
        <f t="shared" si="64"/>
        <v>0.95000000000000007</v>
      </c>
    </row>
    <row r="53" spans="1:31" ht="19" x14ac:dyDescent="0.25">
      <c r="A53" s="62" t="s">
        <v>59</v>
      </c>
      <c r="B53" s="63">
        <v>0.92</v>
      </c>
      <c r="C53" s="63">
        <v>0.9</v>
      </c>
      <c r="D53" s="63">
        <v>0.9</v>
      </c>
      <c r="E53" s="63">
        <v>0.9</v>
      </c>
      <c r="F53" s="63">
        <f t="shared" si="58"/>
        <v>0.92500000000000004</v>
      </c>
      <c r="G53" s="63">
        <f t="shared" si="58"/>
        <v>0.95000000000000007</v>
      </c>
      <c r="I53" s="62" t="s">
        <v>59</v>
      </c>
      <c r="J53" s="63">
        <v>1</v>
      </c>
      <c r="K53" s="63">
        <v>0.9</v>
      </c>
      <c r="L53" s="63">
        <v>0.9</v>
      </c>
      <c r="M53" s="63">
        <v>0.9</v>
      </c>
      <c r="N53" s="63">
        <f t="shared" si="59"/>
        <v>0.92500000000000004</v>
      </c>
      <c r="O53" s="63">
        <f t="shared" si="60"/>
        <v>0.95000000000000007</v>
      </c>
      <c r="Q53" s="62" t="s">
        <v>59</v>
      </c>
      <c r="R53" s="63">
        <v>0.88</v>
      </c>
      <c r="S53" s="63">
        <v>0.9</v>
      </c>
      <c r="T53" s="63">
        <v>0.9</v>
      </c>
      <c r="U53" s="63">
        <v>0.9</v>
      </c>
      <c r="V53" s="63">
        <f t="shared" si="61"/>
        <v>0.92500000000000004</v>
      </c>
      <c r="W53" s="63">
        <f t="shared" si="62"/>
        <v>0.95000000000000007</v>
      </c>
      <c r="Y53" s="62" t="s">
        <v>59</v>
      </c>
      <c r="Z53" s="63">
        <v>1</v>
      </c>
      <c r="AA53" s="63">
        <v>0.9</v>
      </c>
      <c r="AB53" s="63">
        <v>0.9</v>
      </c>
      <c r="AC53" s="63">
        <v>0.9</v>
      </c>
      <c r="AD53" s="63">
        <f t="shared" si="63"/>
        <v>0.92500000000000004</v>
      </c>
      <c r="AE53" s="63">
        <f t="shared" si="64"/>
        <v>0.95000000000000007</v>
      </c>
    </row>
    <row r="54" spans="1:31" ht="19" x14ac:dyDescent="0.25">
      <c r="A54" s="64" t="s">
        <v>60</v>
      </c>
      <c r="B54" s="65">
        <v>0.9</v>
      </c>
      <c r="C54" s="65">
        <v>0.9</v>
      </c>
      <c r="D54" s="65">
        <v>0.9</v>
      </c>
      <c r="E54" s="65">
        <v>0.9</v>
      </c>
      <c r="F54" s="65">
        <f t="shared" si="58"/>
        <v>0.92500000000000004</v>
      </c>
      <c r="G54" s="65">
        <f t="shared" si="58"/>
        <v>0.95000000000000007</v>
      </c>
      <c r="I54" s="64" t="s">
        <v>60</v>
      </c>
      <c r="J54" s="65">
        <v>0.71</v>
      </c>
      <c r="K54" s="65">
        <v>0.9</v>
      </c>
      <c r="L54" s="65">
        <v>0.9</v>
      </c>
      <c r="M54" s="65">
        <v>0.9</v>
      </c>
      <c r="N54" s="65">
        <f t="shared" si="59"/>
        <v>0.92500000000000004</v>
      </c>
      <c r="O54" s="65">
        <f t="shared" si="60"/>
        <v>0.95000000000000007</v>
      </c>
      <c r="Q54" s="64" t="s">
        <v>60</v>
      </c>
      <c r="R54" s="65">
        <v>0.9</v>
      </c>
      <c r="S54" s="65">
        <v>0.9</v>
      </c>
      <c r="T54" s="65">
        <v>0.9</v>
      </c>
      <c r="U54" s="65">
        <v>0.9</v>
      </c>
      <c r="V54" s="65">
        <f t="shared" si="61"/>
        <v>0.92500000000000004</v>
      </c>
      <c r="W54" s="65">
        <f t="shared" si="62"/>
        <v>0.95000000000000007</v>
      </c>
      <c r="Y54" s="64" t="s">
        <v>60</v>
      </c>
      <c r="Z54" s="65">
        <v>0.91</v>
      </c>
      <c r="AA54" s="65">
        <v>0.9</v>
      </c>
      <c r="AB54" s="65">
        <v>0.9</v>
      </c>
      <c r="AC54" s="65">
        <v>0.9</v>
      </c>
      <c r="AD54" s="65">
        <f t="shared" si="63"/>
        <v>0.92500000000000004</v>
      </c>
      <c r="AE54" s="65">
        <f t="shared" si="64"/>
        <v>0.95000000000000007</v>
      </c>
    </row>
    <row r="55" spans="1:31" ht="19" x14ac:dyDescent="0.25">
      <c r="A55" s="62" t="s">
        <v>61</v>
      </c>
      <c r="B55" s="63">
        <v>0.45</v>
      </c>
      <c r="C55" s="63">
        <f>B55 +(0.9-B55)/3</f>
        <v>0.6</v>
      </c>
      <c r="D55" s="63">
        <f>B55 +(0.9-B55)*2/3</f>
        <v>0.75</v>
      </c>
      <c r="E55" s="63">
        <f>B55 +(0.9-B55)</f>
        <v>0.9</v>
      </c>
      <c r="F55" s="63">
        <f t="shared" si="58"/>
        <v>0.92500000000000004</v>
      </c>
      <c r="G55" s="63">
        <f t="shared" si="58"/>
        <v>0.95000000000000007</v>
      </c>
      <c r="I55" s="62" t="s">
        <v>61</v>
      </c>
      <c r="J55" s="63">
        <v>0.21</v>
      </c>
      <c r="K55" s="63">
        <f>J55 +(0.9-J55)/3</f>
        <v>0.44</v>
      </c>
      <c r="L55" s="63">
        <f>J55 +(0.9-J55)*2/3</f>
        <v>0.67</v>
      </c>
      <c r="M55" s="63">
        <f>J55 +(0.9-J55)</f>
        <v>0.9</v>
      </c>
      <c r="N55" s="63">
        <f t="shared" si="59"/>
        <v>0.92500000000000004</v>
      </c>
      <c r="O55" s="63">
        <f t="shared" si="60"/>
        <v>0.95000000000000007</v>
      </c>
      <c r="Q55" s="62" t="s">
        <v>61</v>
      </c>
      <c r="R55" s="63">
        <v>0.4</v>
      </c>
      <c r="S55" s="63">
        <f>R55 +(0.9-R55)/3</f>
        <v>0.56666666666666665</v>
      </c>
      <c r="T55" s="63">
        <f>R55 +(0.9-R55)*2/3</f>
        <v>0.73333333333333339</v>
      </c>
      <c r="U55" s="63">
        <f>R55 +(0.9-R55)</f>
        <v>0.9</v>
      </c>
      <c r="V55" s="63">
        <f t="shared" si="61"/>
        <v>0.92500000000000004</v>
      </c>
      <c r="W55" s="63">
        <f t="shared" si="62"/>
        <v>0.95000000000000007</v>
      </c>
      <c r="Y55" s="62" t="s">
        <v>61</v>
      </c>
      <c r="Z55" s="63">
        <v>0.41</v>
      </c>
      <c r="AA55" s="63">
        <f>Z55 +(0.9-Z55)/3</f>
        <v>0.57333333333333336</v>
      </c>
      <c r="AB55" s="63">
        <f>Z55 +(0.9-Z55)*2/3</f>
        <v>0.73666666666666669</v>
      </c>
      <c r="AC55" s="63">
        <f>Z55 +(0.9-Z55)</f>
        <v>0.9</v>
      </c>
      <c r="AD55" s="63">
        <f t="shared" si="63"/>
        <v>0.92500000000000004</v>
      </c>
      <c r="AE55" s="63">
        <f t="shared" si="64"/>
        <v>0.95000000000000007</v>
      </c>
    </row>
    <row r="56" spans="1:31" ht="19" x14ac:dyDescent="0.25">
      <c r="A56" s="64" t="s">
        <v>62</v>
      </c>
      <c r="B56" s="65">
        <v>0.8</v>
      </c>
      <c r="C56" s="65">
        <f>B56 +(0.9-B56)/3</f>
        <v>0.83333333333333337</v>
      </c>
      <c r="D56" s="65">
        <f>B56 +(0.9-B56)*2/3</f>
        <v>0.8666666666666667</v>
      </c>
      <c r="E56" s="65">
        <f>B56 +(0.9-B56)</f>
        <v>0.9</v>
      </c>
      <c r="F56" s="65">
        <f t="shared" si="58"/>
        <v>0.92500000000000004</v>
      </c>
      <c r="G56" s="65">
        <f t="shared" si="58"/>
        <v>0.95000000000000007</v>
      </c>
      <c r="I56" s="64" t="s">
        <v>62</v>
      </c>
      <c r="J56" s="65">
        <v>0.8</v>
      </c>
      <c r="K56" s="65">
        <f>J56 +(0.9-J56)/3</f>
        <v>0.83333333333333337</v>
      </c>
      <c r="L56" s="65">
        <f>J56 +(0.9-J56)*2/3</f>
        <v>0.8666666666666667</v>
      </c>
      <c r="M56" s="65">
        <f>J56 +(0.9-J56)</f>
        <v>0.9</v>
      </c>
      <c r="N56" s="65">
        <f t="shared" si="59"/>
        <v>0.92500000000000004</v>
      </c>
      <c r="O56" s="65">
        <f t="shared" si="60"/>
        <v>0.95000000000000007</v>
      </c>
      <c r="Q56" s="64" t="s">
        <v>62</v>
      </c>
      <c r="R56" s="65">
        <v>0.43</v>
      </c>
      <c r="S56" s="65">
        <f>R56 +(0.9-R56)/3</f>
        <v>0.58666666666666667</v>
      </c>
      <c r="T56" s="65">
        <f>R56 +(0.9-R56)*2/3</f>
        <v>0.7433333333333334</v>
      </c>
      <c r="U56" s="65">
        <f>R56 +(0.9-R56)</f>
        <v>0.9</v>
      </c>
      <c r="V56" s="65">
        <f t="shared" si="61"/>
        <v>0.92500000000000004</v>
      </c>
      <c r="W56" s="65">
        <f t="shared" si="62"/>
        <v>0.95000000000000007</v>
      </c>
      <c r="Y56" s="64" t="s">
        <v>62</v>
      </c>
      <c r="Z56" s="65">
        <v>0.79</v>
      </c>
      <c r="AA56" s="65">
        <f>Z56 +(0.9-Z56)/3</f>
        <v>0.82666666666666666</v>
      </c>
      <c r="AB56" s="65">
        <f>Z56 +(0.9-Z56)*2/3</f>
        <v>0.8633333333333334</v>
      </c>
      <c r="AC56" s="65">
        <f>Z56 +(0.9-Z56)</f>
        <v>0.9</v>
      </c>
      <c r="AD56" s="65">
        <f t="shared" si="63"/>
        <v>0.92500000000000004</v>
      </c>
      <c r="AE56" s="65">
        <f t="shared" si="64"/>
        <v>0.95000000000000007</v>
      </c>
    </row>
    <row r="57" spans="1:31" ht="19" x14ac:dyDescent="0.25">
      <c r="A57" s="62" t="s">
        <v>65</v>
      </c>
      <c r="B57" s="63">
        <v>0.98</v>
      </c>
      <c r="C57" s="63">
        <v>0.9</v>
      </c>
      <c r="D57" s="63">
        <v>0.9</v>
      </c>
      <c r="E57" s="63">
        <v>0.9</v>
      </c>
      <c r="F57" s="63">
        <f t="shared" si="58"/>
        <v>0.92500000000000004</v>
      </c>
      <c r="G57" s="63">
        <f t="shared" si="58"/>
        <v>0.95000000000000007</v>
      </c>
      <c r="I57" s="62" t="s">
        <v>65</v>
      </c>
      <c r="J57" s="63">
        <v>1</v>
      </c>
      <c r="K57" s="63">
        <v>0.9</v>
      </c>
      <c r="L57" s="63">
        <v>0.9</v>
      </c>
      <c r="M57" s="63">
        <v>0.9</v>
      </c>
      <c r="N57" s="63">
        <f t="shared" si="59"/>
        <v>0.92500000000000004</v>
      </c>
      <c r="O57" s="63">
        <f t="shared" si="60"/>
        <v>0.95000000000000007</v>
      </c>
      <c r="Q57" s="62" t="s">
        <v>65</v>
      </c>
      <c r="R57" s="63">
        <v>0.86</v>
      </c>
      <c r="S57" s="63">
        <v>0.9</v>
      </c>
      <c r="T57" s="63">
        <v>0.9</v>
      </c>
      <c r="U57" s="63">
        <v>0.9</v>
      </c>
      <c r="V57" s="63">
        <f t="shared" si="61"/>
        <v>0.92500000000000004</v>
      </c>
      <c r="W57" s="63">
        <f t="shared" si="62"/>
        <v>0.95000000000000007</v>
      </c>
      <c r="Y57" s="62" t="s">
        <v>65</v>
      </c>
      <c r="Z57" s="63">
        <v>0.95</v>
      </c>
      <c r="AA57" s="63">
        <v>0.9</v>
      </c>
      <c r="AB57" s="63">
        <v>0.9</v>
      </c>
      <c r="AC57" s="63">
        <v>0.9</v>
      </c>
      <c r="AD57" s="63">
        <f t="shared" si="63"/>
        <v>0.92500000000000004</v>
      </c>
      <c r="AE57" s="63">
        <f t="shared" si="64"/>
        <v>0.95000000000000007</v>
      </c>
    </row>
    <row r="58" spans="1:31" ht="19" x14ac:dyDescent="0.25">
      <c r="A58" s="64" t="s">
        <v>66</v>
      </c>
      <c r="B58" s="65">
        <v>0.98</v>
      </c>
      <c r="C58" s="65">
        <v>0.9</v>
      </c>
      <c r="D58" s="65">
        <v>0.9</v>
      </c>
      <c r="E58" s="65">
        <v>0.9</v>
      </c>
      <c r="F58" s="65">
        <f t="shared" si="58"/>
        <v>0.92500000000000004</v>
      </c>
      <c r="G58" s="65">
        <f t="shared" si="58"/>
        <v>0.95000000000000007</v>
      </c>
      <c r="I58" s="64" t="s">
        <v>66</v>
      </c>
      <c r="J58" s="65">
        <v>0.94</v>
      </c>
      <c r="K58" s="65">
        <v>0.9</v>
      </c>
      <c r="L58" s="65">
        <v>0.9</v>
      </c>
      <c r="M58" s="65">
        <v>0.9</v>
      </c>
      <c r="N58" s="65">
        <f t="shared" si="59"/>
        <v>0.92500000000000004</v>
      </c>
      <c r="O58" s="65">
        <f t="shared" si="60"/>
        <v>0.95000000000000007</v>
      </c>
      <c r="Q58" s="64" t="s">
        <v>66</v>
      </c>
      <c r="R58" s="65" t="s">
        <v>129</v>
      </c>
      <c r="S58" s="65">
        <v>0.9</v>
      </c>
      <c r="T58" s="65">
        <v>0.9</v>
      </c>
      <c r="U58" s="65">
        <v>0.9</v>
      </c>
      <c r="V58" s="65">
        <f t="shared" si="61"/>
        <v>0.92500000000000004</v>
      </c>
      <c r="W58" s="65">
        <f t="shared" si="62"/>
        <v>0.95000000000000007</v>
      </c>
      <c r="Y58" s="64" t="s">
        <v>66</v>
      </c>
      <c r="Z58" s="65">
        <v>0.94</v>
      </c>
      <c r="AA58" s="65">
        <v>0.9</v>
      </c>
      <c r="AB58" s="65">
        <v>0.9</v>
      </c>
      <c r="AC58" s="65">
        <v>0.9</v>
      </c>
      <c r="AD58" s="65">
        <f t="shared" si="63"/>
        <v>0.92500000000000004</v>
      </c>
      <c r="AE58" s="65">
        <f t="shared" si="64"/>
        <v>0.95000000000000007</v>
      </c>
    </row>
    <row r="59" spans="1:31" ht="19" x14ac:dyDescent="0.25">
      <c r="A59" s="62" t="s">
        <v>67</v>
      </c>
      <c r="B59" s="63">
        <v>0.96</v>
      </c>
      <c r="C59" s="63">
        <v>0.9</v>
      </c>
      <c r="D59" s="63">
        <v>0.9</v>
      </c>
      <c r="E59" s="63">
        <v>0.9</v>
      </c>
      <c r="F59" s="63">
        <f t="shared" si="58"/>
        <v>0.92500000000000004</v>
      </c>
      <c r="G59" s="63">
        <f t="shared" si="58"/>
        <v>0.95000000000000007</v>
      </c>
      <c r="I59" s="62" t="s">
        <v>67</v>
      </c>
      <c r="J59" s="63">
        <v>0.9</v>
      </c>
      <c r="K59" s="63">
        <v>0.9</v>
      </c>
      <c r="L59" s="63">
        <v>0.9</v>
      </c>
      <c r="M59" s="63">
        <v>0.9</v>
      </c>
      <c r="N59" s="63">
        <f t="shared" si="59"/>
        <v>0.92500000000000004</v>
      </c>
      <c r="O59" s="63">
        <f t="shared" si="60"/>
        <v>0.95000000000000007</v>
      </c>
      <c r="Q59" s="62" t="s">
        <v>67</v>
      </c>
      <c r="R59" s="63">
        <v>1</v>
      </c>
      <c r="S59" s="63">
        <v>0.9</v>
      </c>
      <c r="T59" s="63">
        <v>0.9</v>
      </c>
      <c r="U59" s="63">
        <v>0.9</v>
      </c>
      <c r="V59" s="63">
        <f t="shared" si="61"/>
        <v>0.92500000000000004</v>
      </c>
      <c r="W59" s="63">
        <f t="shared" si="62"/>
        <v>0.95000000000000007</v>
      </c>
      <c r="Y59" s="62" t="s">
        <v>67</v>
      </c>
      <c r="Z59" s="63">
        <v>0.95</v>
      </c>
      <c r="AA59" s="63">
        <v>0.9</v>
      </c>
      <c r="AB59" s="63">
        <v>0.9</v>
      </c>
      <c r="AC59" s="63">
        <v>0.9</v>
      </c>
      <c r="AD59" s="63">
        <f t="shared" si="63"/>
        <v>0.92500000000000004</v>
      </c>
      <c r="AE59" s="63">
        <f t="shared" si="64"/>
        <v>0.95000000000000007</v>
      </c>
    </row>
    <row r="60" spans="1:31" ht="19" x14ac:dyDescent="0.25">
      <c r="A60" s="64" t="s">
        <v>69</v>
      </c>
      <c r="B60" s="65">
        <v>0.65</v>
      </c>
      <c r="C60" s="65">
        <f>B60 +(0.9-B60)/3</f>
        <v>0.73333333333333339</v>
      </c>
      <c r="D60" s="65">
        <f>B60 +(0.9-B60)*2/3</f>
        <v>0.81666666666666665</v>
      </c>
      <c r="E60" s="65">
        <f>B60 +(0.9-B60)</f>
        <v>0.9</v>
      </c>
      <c r="F60" s="65">
        <f t="shared" si="58"/>
        <v>0.92500000000000004</v>
      </c>
      <c r="G60" s="65">
        <f t="shared" si="58"/>
        <v>0.95000000000000007</v>
      </c>
      <c r="I60" s="64" t="s">
        <v>69</v>
      </c>
      <c r="J60" s="65">
        <v>0.48</v>
      </c>
      <c r="K60" s="65">
        <f>J60 +(0.9-J60)/3</f>
        <v>0.62</v>
      </c>
      <c r="L60" s="65">
        <f>J60 +(0.9-J60)*2/3</f>
        <v>0.76</v>
      </c>
      <c r="M60" s="65">
        <f>J60 +(0.9-J60)</f>
        <v>0.9</v>
      </c>
      <c r="N60" s="65">
        <f t="shared" si="59"/>
        <v>0.92500000000000004</v>
      </c>
      <c r="O60" s="65">
        <f t="shared" si="60"/>
        <v>0.95000000000000007</v>
      </c>
      <c r="Q60" s="64" t="s">
        <v>69</v>
      </c>
      <c r="R60" s="65">
        <v>0.63</v>
      </c>
      <c r="S60" s="65">
        <f>R60 +(0.9-R60)/3</f>
        <v>0.72</v>
      </c>
      <c r="T60" s="65">
        <f>R60 +(0.9-R60)*2/3</f>
        <v>0.81</v>
      </c>
      <c r="U60" s="65">
        <f>R60 +(0.9-R60)</f>
        <v>0.9</v>
      </c>
      <c r="V60" s="65">
        <f t="shared" si="61"/>
        <v>0.92500000000000004</v>
      </c>
      <c r="W60" s="65">
        <f t="shared" si="62"/>
        <v>0.95000000000000007</v>
      </c>
      <c r="Y60" s="64" t="s">
        <v>69</v>
      </c>
      <c r="Z60" s="65">
        <v>0.55000000000000004</v>
      </c>
      <c r="AA60" s="65">
        <f>Z60 +(0.9-Z60)/3</f>
        <v>0.66666666666666674</v>
      </c>
      <c r="AB60" s="65">
        <f>Z60 +(0.9-Z60)*2/3</f>
        <v>0.78333333333333333</v>
      </c>
      <c r="AC60" s="65">
        <f>Z60 +(0.9-Z60)</f>
        <v>0.9</v>
      </c>
      <c r="AD60" s="65">
        <f t="shared" si="63"/>
        <v>0.92500000000000004</v>
      </c>
      <c r="AE60" s="65">
        <f t="shared" si="64"/>
        <v>0.95000000000000007</v>
      </c>
    </row>
    <row r="61" spans="1:31" ht="19" x14ac:dyDescent="0.25">
      <c r="A61" s="62" t="s">
        <v>70</v>
      </c>
      <c r="B61" s="63">
        <v>0.72340425531914898</v>
      </c>
      <c r="C61" s="63">
        <f>B61 +(0.9-B61)/3</f>
        <v>0.78226950354609937</v>
      </c>
      <c r="D61" s="63">
        <f>B61 +(0.9-B61)*2/3</f>
        <v>0.84113475177304964</v>
      </c>
      <c r="E61" s="63">
        <f>B61 +(0.9-B61)</f>
        <v>0.9</v>
      </c>
      <c r="F61" s="63">
        <f t="shared" si="58"/>
        <v>0.92500000000000004</v>
      </c>
      <c r="G61" s="63">
        <f t="shared" si="58"/>
        <v>0.95000000000000007</v>
      </c>
      <c r="I61" s="62" t="s">
        <v>70</v>
      </c>
      <c r="J61" s="63">
        <v>0.65</v>
      </c>
      <c r="K61" s="63">
        <f>J61 +(0.9-J61)/3</f>
        <v>0.73333333333333339</v>
      </c>
      <c r="L61" s="63">
        <f>J61 +(0.9-J61)*2/3</f>
        <v>0.81666666666666665</v>
      </c>
      <c r="M61" s="63">
        <f>J61 +(0.9-J61)</f>
        <v>0.9</v>
      </c>
      <c r="N61" s="63">
        <f t="shared" si="59"/>
        <v>0.92500000000000004</v>
      </c>
      <c r="O61" s="63">
        <f t="shared" si="60"/>
        <v>0.95000000000000007</v>
      </c>
      <c r="Q61" s="62" t="s">
        <v>70</v>
      </c>
      <c r="R61" s="63" t="s">
        <v>129</v>
      </c>
      <c r="S61" s="63">
        <v>0.8</v>
      </c>
      <c r="T61" s="63">
        <v>0.8</v>
      </c>
      <c r="U61" s="63">
        <v>0.9</v>
      </c>
      <c r="V61" s="63">
        <f t="shared" si="61"/>
        <v>0.92500000000000004</v>
      </c>
      <c r="W61" s="63">
        <f t="shared" si="62"/>
        <v>0.95000000000000007</v>
      </c>
      <c r="Y61" s="62" t="s">
        <v>70</v>
      </c>
      <c r="Z61" s="63">
        <v>0.59</v>
      </c>
      <c r="AA61" s="63">
        <f>Z61 +(0.9-Z61)/3</f>
        <v>0.69333333333333336</v>
      </c>
      <c r="AB61" s="63">
        <f>Z61 +(0.9-Z61)*2/3</f>
        <v>0.79666666666666663</v>
      </c>
      <c r="AC61" s="63">
        <f>Z61 +(0.9-Z61)</f>
        <v>0.9</v>
      </c>
      <c r="AD61" s="63">
        <f t="shared" si="63"/>
        <v>0.92500000000000004</v>
      </c>
      <c r="AE61" s="63">
        <f t="shared" si="64"/>
        <v>0.95000000000000007</v>
      </c>
    </row>
    <row r="62" spans="1:31" ht="19" x14ac:dyDescent="0.25">
      <c r="A62" s="64" t="s">
        <v>71</v>
      </c>
      <c r="B62" s="65">
        <v>0.9285714285714286</v>
      </c>
      <c r="C62" s="65">
        <v>0.9</v>
      </c>
      <c r="D62" s="65">
        <v>0.9</v>
      </c>
      <c r="E62" s="65">
        <v>0.9</v>
      </c>
      <c r="F62" s="65">
        <f t="shared" si="58"/>
        <v>0.92500000000000004</v>
      </c>
      <c r="G62" s="65">
        <f t="shared" si="58"/>
        <v>0.95000000000000007</v>
      </c>
      <c r="I62" s="64" t="s">
        <v>71</v>
      </c>
      <c r="J62" s="65">
        <v>0.91</v>
      </c>
      <c r="K62" s="65">
        <v>0.9</v>
      </c>
      <c r="L62" s="65">
        <v>0.9</v>
      </c>
      <c r="M62" s="65">
        <v>0.9</v>
      </c>
      <c r="N62" s="65">
        <f t="shared" si="59"/>
        <v>0.92500000000000004</v>
      </c>
      <c r="O62" s="65">
        <f t="shared" si="60"/>
        <v>0.95000000000000007</v>
      </c>
      <c r="Q62" s="64" t="s">
        <v>71</v>
      </c>
      <c r="R62" s="65">
        <v>0.88</v>
      </c>
      <c r="S62" s="65">
        <v>0.9</v>
      </c>
      <c r="T62" s="65">
        <v>0.9</v>
      </c>
      <c r="U62" s="65">
        <v>0.9</v>
      </c>
      <c r="V62" s="65">
        <f t="shared" si="61"/>
        <v>0.92500000000000004</v>
      </c>
      <c r="W62" s="65">
        <f t="shared" si="62"/>
        <v>0.95000000000000007</v>
      </c>
      <c r="Y62" s="64" t="s">
        <v>71</v>
      </c>
      <c r="Z62" s="65">
        <v>0.91</v>
      </c>
      <c r="AA62" s="65">
        <v>0.9</v>
      </c>
      <c r="AB62" s="65">
        <v>0.9</v>
      </c>
      <c r="AC62" s="65">
        <v>0.9</v>
      </c>
      <c r="AD62" s="65">
        <f t="shared" si="63"/>
        <v>0.92500000000000004</v>
      </c>
      <c r="AE62" s="65">
        <f t="shared" si="64"/>
        <v>0.95000000000000007</v>
      </c>
    </row>
    <row r="63" spans="1:31" ht="19" x14ac:dyDescent="0.25">
      <c r="A63" s="62" t="s">
        <v>72</v>
      </c>
      <c r="B63" s="63">
        <v>1</v>
      </c>
      <c r="C63" s="63">
        <v>0.9</v>
      </c>
      <c r="D63" s="63">
        <v>0.9</v>
      </c>
      <c r="E63" s="63">
        <v>0.9</v>
      </c>
      <c r="F63" s="63">
        <f t="shared" si="58"/>
        <v>0.92500000000000004</v>
      </c>
      <c r="G63" s="63">
        <f t="shared" si="58"/>
        <v>0.95000000000000007</v>
      </c>
      <c r="I63" s="62" t="s">
        <v>72</v>
      </c>
      <c r="J63" s="63" t="s">
        <v>129</v>
      </c>
      <c r="K63" s="63">
        <v>0.9</v>
      </c>
      <c r="L63" s="63">
        <v>0.9</v>
      </c>
      <c r="M63" s="63">
        <v>0.9</v>
      </c>
      <c r="N63" s="63">
        <f t="shared" si="59"/>
        <v>0.92500000000000004</v>
      </c>
      <c r="O63" s="63">
        <f t="shared" si="60"/>
        <v>0.95000000000000007</v>
      </c>
      <c r="Q63" s="62" t="s">
        <v>72</v>
      </c>
      <c r="R63" s="63" t="s">
        <v>129</v>
      </c>
      <c r="S63" s="63">
        <v>0.9</v>
      </c>
      <c r="T63" s="63">
        <v>0.9</v>
      </c>
      <c r="U63" s="63">
        <v>0.9</v>
      </c>
      <c r="V63" s="63">
        <f t="shared" si="61"/>
        <v>0.92500000000000004</v>
      </c>
      <c r="W63" s="63">
        <f t="shared" si="62"/>
        <v>0.95000000000000007</v>
      </c>
      <c r="Y63" s="62" t="s">
        <v>72</v>
      </c>
      <c r="Z63" s="63" t="s">
        <v>129</v>
      </c>
      <c r="AA63" s="63">
        <v>0.9</v>
      </c>
      <c r="AB63" s="63">
        <v>0.9</v>
      </c>
      <c r="AC63" s="63">
        <v>0.9</v>
      </c>
      <c r="AD63" s="63">
        <f t="shared" si="63"/>
        <v>0.92500000000000004</v>
      </c>
      <c r="AE63" s="63">
        <f t="shared" si="64"/>
        <v>0.95000000000000007</v>
      </c>
    </row>
    <row r="64" spans="1:31" ht="19" x14ac:dyDescent="0.25">
      <c r="A64" s="64" t="s">
        <v>73</v>
      </c>
      <c r="B64" s="65">
        <v>1</v>
      </c>
      <c r="C64" s="65">
        <v>0.9</v>
      </c>
      <c r="D64" s="65">
        <v>0.9</v>
      </c>
      <c r="E64" s="65">
        <v>0.9</v>
      </c>
      <c r="F64" s="65">
        <f t="shared" si="58"/>
        <v>0.92500000000000004</v>
      </c>
      <c r="G64" s="65">
        <f t="shared" si="58"/>
        <v>0.95000000000000007</v>
      </c>
      <c r="I64" s="64" t="s">
        <v>73</v>
      </c>
      <c r="J64" s="65" t="s">
        <v>129</v>
      </c>
      <c r="K64" s="65">
        <v>0.9</v>
      </c>
      <c r="L64" s="65">
        <v>0.9</v>
      </c>
      <c r="M64" s="65">
        <v>0.9</v>
      </c>
      <c r="N64" s="65">
        <f t="shared" si="59"/>
        <v>0.92500000000000004</v>
      </c>
      <c r="O64" s="65">
        <f t="shared" si="60"/>
        <v>0.95000000000000007</v>
      </c>
      <c r="Q64" s="64" t="s">
        <v>73</v>
      </c>
      <c r="R64" s="65" t="s">
        <v>129</v>
      </c>
      <c r="S64" s="65">
        <v>0.9</v>
      </c>
      <c r="T64" s="65">
        <v>0.9</v>
      </c>
      <c r="U64" s="65">
        <v>0.9</v>
      </c>
      <c r="V64" s="65">
        <f t="shared" si="61"/>
        <v>0.92500000000000004</v>
      </c>
      <c r="W64" s="65">
        <f t="shared" si="62"/>
        <v>0.95000000000000007</v>
      </c>
      <c r="Y64" s="64" t="s">
        <v>73</v>
      </c>
      <c r="Z64" s="65">
        <v>1</v>
      </c>
      <c r="AA64" s="65">
        <v>0.9</v>
      </c>
      <c r="AB64" s="65">
        <v>0.9</v>
      </c>
      <c r="AC64" s="65">
        <v>0.9</v>
      </c>
      <c r="AD64" s="65">
        <f t="shared" si="63"/>
        <v>0.92500000000000004</v>
      </c>
      <c r="AE64" s="65">
        <f t="shared" si="64"/>
        <v>0.95000000000000007</v>
      </c>
    </row>
    <row r="65" spans="1:31" ht="19" x14ac:dyDescent="0.25">
      <c r="A65" s="69"/>
      <c r="B65" s="69"/>
      <c r="C65" s="69"/>
      <c r="I65" s="69"/>
      <c r="J65" s="69"/>
      <c r="K65" s="69"/>
      <c r="Q65" s="69"/>
      <c r="R65" s="69"/>
      <c r="S65" s="69"/>
      <c r="Y65" s="69"/>
      <c r="Z65" s="69"/>
      <c r="AA65" s="69"/>
    </row>
    <row r="66" spans="1:31" ht="24" x14ac:dyDescent="0.3">
      <c r="A66" s="59"/>
      <c r="B66" s="229" t="s">
        <v>82</v>
      </c>
      <c r="C66" s="230"/>
      <c r="D66" s="230"/>
      <c r="E66" s="230"/>
      <c r="F66" s="230"/>
      <c r="G66" s="230"/>
      <c r="I66" s="59"/>
      <c r="J66" s="229" t="s">
        <v>82</v>
      </c>
      <c r="K66" s="230"/>
      <c r="L66" s="230"/>
      <c r="M66" s="230"/>
      <c r="N66" s="230"/>
      <c r="O66" s="230"/>
      <c r="Q66" s="59"/>
      <c r="R66" s="229" t="s">
        <v>82</v>
      </c>
      <c r="S66" s="230"/>
      <c r="T66" s="230"/>
      <c r="U66" s="230"/>
      <c r="V66" s="230"/>
      <c r="W66" s="230"/>
      <c r="Y66" s="59"/>
      <c r="Z66" s="229" t="s">
        <v>82</v>
      </c>
      <c r="AA66" s="230"/>
      <c r="AB66" s="230"/>
      <c r="AC66" s="230"/>
      <c r="AD66" s="230"/>
      <c r="AE66" s="230"/>
    </row>
    <row r="67" spans="1:31" ht="20" x14ac:dyDescent="0.25">
      <c r="A67" s="60" t="s">
        <v>83</v>
      </c>
      <c r="B67" s="61" t="s">
        <v>49</v>
      </c>
      <c r="C67" s="61" t="s">
        <v>50</v>
      </c>
      <c r="D67" s="61" t="s">
        <v>51</v>
      </c>
      <c r="E67" s="61" t="s">
        <v>52</v>
      </c>
      <c r="F67" s="61" t="s">
        <v>53</v>
      </c>
      <c r="G67" s="61" t="s">
        <v>54</v>
      </c>
      <c r="I67" s="60" t="s">
        <v>83</v>
      </c>
      <c r="J67" s="61" t="s">
        <v>49</v>
      </c>
      <c r="K67" s="61" t="s">
        <v>50</v>
      </c>
      <c r="L67" s="61" t="s">
        <v>51</v>
      </c>
      <c r="M67" s="61" t="s">
        <v>52</v>
      </c>
      <c r="N67" s="61" t="s">
        <v>53</v>
      </c>
      <c r="O67" s="61" t="s">
        <v>54</v>
      </c>
      <c r="Q67" s="60" t="s">
        <v>83</v>
      </c>
      <c r="R67" s="61" t="s">
        <v>49</v>
      </c>
      <c r="S67" s="61" t="s">
        <v>50</v>
      </c>
      <c r="T67" s="61" t="s">
        <v>51</v>
      </c>
      <c r="U67" s="61" t="s">
        <v>52</v>
      </c>
      <c r="V67" s="61" t="s">
        <v>53</v>
      </c>
      <c r="W67" s="61" t="s">
        <v>54</v>
      </c>
      <c r="Y67" s="60" t="s">
        <v>83</v>
      </c>
      <c r="Z67" s="61" t="s">
        <v>49</v>
      </c>
      <c r="AA67" s="61" t="s">
        <v>50</v>
      </c>
      <c r="AB67" s="61" t="s">
        <v>51</v>
      </c>
      <c r="AC67" s="61" t="s">
        <v>52</v>
      </c>
      <c r="AD67" s="61" t="s">
        <v>53</v>
      </c>
      <c r="AE67" s="61" t="s">
        <v>54</v>
      </c>
    </row>
    <row r="68" spans="1:31" ht="19" x14ac:dyDescent="0.25">
      <c r="A68" s="62" t="s">
        <v>70</v>
      </c>
      <c r="B68" s="63">
        <v>0.23529411764705882</v>
      </c>
      <c r="C68" s="63">
        <f>B68 +(0.4-B68)/3</f>
        <v>0.29019607843137257</v>
      </c>
      <c r="D68" s="63">
        <f>B68 +(0.4-B68)*2/3</f>
        <v>0.34509803921568627</v>
      </c>
      <c r="E68" s="63">
        <f>B68 +(0.4-B68)</f>
        <v>0.4</v>
      </c>
      <c r="F68" s="63">
        <f>E68+0.05</f>
        <v>0.45</v>
      </c>
      <c r="G68" s="63">
        <f>F68+0.05</f>
        <v>0.5</v>
      </c>
      <c r="I68" s="62" t="s">
        <v>70</v>
      </c>
      <c r="J68" s="63">
        <v>0.21</v>
      </c>
      <c r="K68" s="63">
        <f>J68 +(0.4-J68)/3</f>
        <v>0.27333333333333332</v>
      </c>
      <c r="L68" s="63">
        <f>J68 +(0.4-J68)*2/3</f>
        <v>0.33666666666666667</v>
      </c>
      <c r="M68" s="63">
        <f>J68 +(0.4-J68)</f>
        <v>0.4</v>
      </c>
      <c r="N68" s="63">
        <f>M68+0.05</f>
        <v>0.45</v>
      </c>
      <c r="O68" s="63">
        <f>N68+0.05</f>
        <v>0.5</v>
      </c>
      <c r="Q68" s="62" t="s">
        <v>70</v>
      </c>
      <c r="R68" s="63">
        <v>0.23</v>
      </c>
      <c r="S68" s="63">
        <f>R68 +(0.4-R68)/3</f>
        <v>0.28666666666666668</v>
      </c>
      <c r="T68" s="63">
        <f>R68 +(0.4-R68)*2/3</f>
        <v>0.34333333333333338</v>
      </c>
      <c r="U68" s="63">
        <f>R68 +(0.4-R68)</f>
        <v>0.4</v>
      </c>
      <c r="V68" s="63">
        <f>U68+0.05</f>
        <v>0.45</v>
      </c>
      <c r="W68" s="63">
        <f>V68+0.05</f>
        <v>0.5</v>
      </c>
      <c r="Y68" s="62" t="s">
        <v>70</v>
      </c>
      <c r="Z68" s="63">
        <v>0.23</v>
      </c>
      <c r="AA68" s="63">
        <f>Z68 +(0.4-Z68)/3</f>
        <v>0.28666666666666668</v>
      </c>
      <c r="AB68" s="63">
        <f>Z68 +(0.4-Z68)*2/3</f>
        <v>0.34333333333333338</v>
      </c>
      <c r="AC68" s="63">
        <f>Z68 +(0.4-Z68)</f>
        <v>0.4</v>
      </c>
      <c r="AD68" s="63">
        <f>AC68+0.05</f>
        <v>0.45</v>
      </c>
      <c r="AE68" s="63">
        <f>AD68+0.05</f>
        <v>0.5</v>
      </c>
    </row>
    <row r="69" spans="1:31" ht="19" x14ac:dyDescent="0.25">
      <c r="A69" s="64" t="s">
        <v>71</v>
      </c>
      <c r="B69" s="65">
        <v>0.47709923664122139</v>
      </c>
      <c r="C69" s="65">
        <f>B69 +(0.6-B69)/3</f>
        <v>0.51806615776081422</v>
      </c>
      <c r="D69" s="65">
        <f>B69 +(0.6-B69)*2/3</f>
        <v>0.5590330788804071</v>
      </c>
      <c r="E69" s="65">
        <f>B69 +(0.6-B69)</f>
        <v>0.6</v>
      </c>
      <c r="F69" s="65">
        <f>E69+0.025</f>
        <v>0.625</v>
      </c>
      <c r="G69" s="65">
        <f>F69+0.025</f>
        <v>0.65</v>
      </c>
      <c r="I69" s="64" t="s">
        <v>71</v>
      </c>
      <c r="J69" s="65">
        <v>0.4</v>
      </c>
      <c r="K69" s="65">
        <f>J69 +(0.6-J69)/3</f>
        <v>0.46666666666666667</v>
      </c>
      <c r="L69" s="65">
        <f>J69 +(0.6-J69)*2/3</f>
        <v>0.53333333333333333</v>
      </c>
      <c r="M69" s="65">
        <f>J69 +(0.6-J69)</f>
        <v>0.6</v>
      </c>
      <c r="N69" s="65">
        <f>M69+0.025</f>
        <v>0.625</v>
      </c>
      <c r="O69" s="65">
        <f>N69+0.025</f>
        <v>0.65</v>
      </c>
      <c r="Q69" s="64" t="s">
        <v>71</v>
      </c>
      <c r="R69" s="65">
        <v>0.5</v>
      </c>
      <c r="S69" s="65">
        <f>R69 +(0.6-R69)/3</f>
        <v>0.53333333333333333</v>
      </c>
      <c r="T69" s="65">
        <f>R69 +(0.6-R69)*2/3</f>
        <v>0.56666666666666665</v>
      </c>
      <c r="U69" s="65">
        <f>R69 +(0.6-R69)</f>
        <v>0.6</v>
      </c>
      <c r="V69" s="65">
        <f>U69+0.025</f>
        <v>0.625</v>
      </c>
      <c r="W69" s="65">
        <f>V69+0.025</f>
        <v>0.65</v>
      </c>
      <c r="Y69" s="64" t="s">
        <v>71</v>
      </c>
      <c r="Z69" s="65">
        <v>0.46</v>
      </c>
      <c r="AA69" s="65">
        <f>Z69 +(0.6-Z69)/3</f>
        <v>0.50666666666666671</v>
      </c>
      <c r="AB69" s="65">
        <f>Z69 +(0.6-Z69)*2/3</f>
        <v>0.55333333333333334</v>
      </c>
      <c r="AC69" s="65">
        <f>Z69 +(0.6-Z69)</f>
        <v>0.6</v>
      </c>
      <c r="AD69" s="65">
        <f>AC69+0.025</f>
        <v>0.625</v>
      </c>
      <c r="AE69" s="65">
        <f>AD69+0.025</f>
        <v>0.65</v>
      </c>
    </row>
    <row r="70" spans="1:31" ht="19" x14ac:dyDescent="0.25">
      <c r="A70" s="62" t="s">
        <v>72</v>
      </c>
      <c r="B70" s="63">
        <v>0.50464396284829727</v>
      </c>
      <c r="C70" s="63">
        <f t="shared" ref="C70" si="65">B70 +(0.6-B70)/3</f>
        <v>0.5364293085655315</v>
      </c>
      <c r="D70" s="63">
        <f t="shared" ref="D70" si="66">B70 +(0.6-B70)*2/3</f>
        <v>0.56821465428276574</v>
      </c>
      <c r="E70" s="63">
        <f t="shared" ref="E70" si="67">B70 +(0.6-B70)</f>
        <v>0.6</v>
      </c>
      <c r="F70" s="63">
        <f t="shared" ref="F70:G70" si="68">E70+0.025</f>
        <v>0.625</v>
      </c>
      <c r="G70" s="63">
        <f t="shared" si="68"/>
        <v>0.65</v>
      </c>
      <c r="I70" s="62" t="s">
        <v>72</v>
      </c>
      <c r="J70" s="63">
        <v>0.41</v>
      </c>
      <c r="K70" s="63">
        <f t="shared" ref="K70" si="69">J70 +(0.6-J70)/3</f>
        <v>0.47333333333333333</v>
      </c>
      <c r="L70" s="63">
        <f t="shared" ref="L70" si="70">J70 +(0.6-J70)*2/3</f>
        <v>0.53666666666666663</v>
      </c>
      <c r="M70" s="63">
        <f t="shared" ref="M70" si="71">J70 +(0.6-J70)</f>
        <v>0.6</v>
      </c>
      <c r="N70" s="63">
        <f t="shared" ref="N70" si="72">M70+0.025</f>
        <v>0.625</v>
      </c>
      <c r="O70" s="63">
        <f t="shared" ref="O70" si="73">N70+0.025</f>
        <v>0.65</v>
      </c>
      <c r="Q70" s="62" t="s">
        <v>72</v>
      </c>
      <c r="R70" s="63">
        <v>0.53</v>
      </c>
      <c r="S70" s="63">
        <f t="shared" ref="S70" si="74">R70 +(0.6-R70)/3</f>
        <v>0.55333333333333334</v>
      </c>
      <c r="T70" s="63">
        <f t="shared" ref="T70" si="75">R70 +(0.6-R70)*2/3</f>
        <v>0.57666666666666666</v>
      </c>
      <c r="U70" s="63">
        <f t="shared" ref="U70" si="76">R70 +(0.6-R70)</f>
        <v>0.6</v>
      </c>
      <c r="V70" s="63">
        <f t="shared" ref="V70" si="77">U70+0.025</f>
        <v>0.625</v>
      </c>
      <c r="W70" s="63">
        <f t="shared" ref="W70" si="78">V70+0.025</f>
        <v>0.65</v>
      </c>
      <c r="Y70" s="62" t="s">
        <v>72</v>
      </c>
      <c r="Z70" s="63">
        <v>0.47</v>
      </c>
      <c r="AA70" s="63">
        <f t="shared" ref="AA70" si="79">Z70 +(0.6-Z70)/3</f>
        <v>0.51333333333333331</v>
      </c>
      <c r="AB70" s="63">
        <f t="shared" ref="AB70" si="80">Z70 +(0.6-Z70)*2/3</f>
        <v>0.55666666666666664</v>
      </c>
      <c r="AC70" s="63">
        <f t="shared" ref="AC70" si="81">Z70 +(0.6-Z70)</f>
        <v>0.6</v>
      </c>
      <c r="AD70" s="63">
        <f t="shared" ref="AD70" si="82">AC70+0.025</f>
        <v>0.625</v>
      </c>
      <c r="AE70" s="63">
        <f t="shared" ref="AE70" si="83">AD70+0.025</f>
        <v>0.65</v>
      </c>
    </row>
    <row r="71" spans="1:31" ht="19" x14ac:dyDescent="0.25">
      <c r="A71" s="64" t="s">
        <v>73</v>
      </c>
      <c r="B71" s="65">
        <v>0.528052805280528</v>
      </c>
      <c r="C71" s="65">
        <f>B71 +(0.6-B71)/3</f>
        <v>0.55203520352035196</v>
      </c>
      <c r="D71" s="65">
        <f>B71 +(0.6-B71)*2/3</f>
        <v>0.57601760176017602</v>
      </c>
      <c r="E71" s="65">
        <f>B71 +(0.6-B71)</f>
        <v>0.6</v>
      </c>
      <c r="F71" s="65">
        <f>E71+0.025</f>
        <v>0.625</v>
      </c>
      <c r="G71" s="65">
        <f>F71+0.025</f>
        <v>0.65</v>
      </c>
      <c r="I71" s="64" t="s">
        <v>73</v>
      </c>
      <c r="J71" s="65">
        <v>0.56999999999999995</v>
      </c>
      <c r="K71" s="65">
        <f>J71 +(0.6-J71)/3</f>
        <v>0.57999999999999996</v>
      </c>
      <c r="L71" s="65">
        <f>J71 +(0.6-J71)*2/3</f>
        <v>0.59</v>
      </c>
      <c r="M71" s="65">
        <f>J71 +(0.6-J71)</f>
        <v>0.6</v>
      </c>
      <c r="N71" s="65">
        <f>M71+0.025</f>
        <v>0.625</v>
      </c>
      <c r="O71" s="65">
        <f>N71+0.025</f>
        <v>0.65</v>
      </c>
      <c r="Q71" s="64" t="s">
        <v>73</v>
      </c>
      <c r="R71" s="65">
        <v>0.46</v>
      </c>
      <c r="S71" s="65">
        <f>R71 +(0.6-R71)/3</f>
        <v>0.50666666666666671</v>
      </c>
      <c r="T71" s="65">
        <f>R71 +(0.6-R71)*2/3</f>
        <v>0.55333333333333334</v>
      </c>
      <c r="U71" s="65">
        <f>R71 +(0.6-R71)</f>
        <v>0.6</v>
      </c>
      <c r="V71" s="65">
        <f>U71+0.025</f>
        <v>0.625</v>
      </c>
      <c r="W71" s="65">
        <f>V71+0.025</f>
        <v>0.65</v>
      </c>
      <c r="Y71" s="64" t="s">
        <v>73</v>
      </c>
      <c r="Z71" s="65">
        <v>0.45</v>
      </c>
      <c r="AA71" s="65">
        <f>Z71 +(0.6-Z71)/3</f>
        <v>0.5</v>
      </c>
      <c r="AB71" s="65">
        <f>Z71 +(0.6-Z71)*2/3</f>
        <v>0.55000000000000004</v>
      </c>
      <c r="AC71" s="65">
        <f>Z71 +(0.6-Z71)</f>
        <v>0.6</v>
      </c>
      <c r="AD71" s="65">
        <f>AC71+0.025</f>
        <v>0.625</v>
      </c>
      <c r="AE71" s="65">
        <f>AD71+0.025</f>
        <v>0.65</v>
      </c>
    </row>
    <row r="72" spans="1:31" ht="19" x14ac:dyDescent="0.25">
      <c r="A72" s="62" t="s">
        <v>74</v>
      </c>
      <c r="B72" s="63">
        <v>0.61678832116788318</v>
      </c>
      <c r="C72" s="63">
        <v>0.62</v>
      </c>
      <c r="D72" s="63">
        <v>0.62</v>
      </c>
      <c r="E72" s="63">
        <v>0.62</v>
      </c>
      <c r="F72" s="63">
        <v>0.63</v>
      </c>
      <c r="G72" s="63">
        <v>0.65</v>
      </c>
      <c r="I72" s="62" t="s">
        <v>74</v>
      </c>
      <c r="J72" s="63">
        <v>0.6</v>
      </c>
      <c r="K72" s="63">
        <v>0.62</v>
      </c>
      <c r="L72" s="63">
        <v>0.62</v>
      </c>
      <c r="M72" s="63">
        <v>0.62</v>
      </c>
      <c r="N72" s="63">
        <v>0.63</v>
      </c>
      <c r="O72" s="63">
        <v>0.65</v>
      </c>
      <c r="Q72" s="62" t="s">
        <v>74</v>
      </c>
      <c r="R72" s="63">
        <v>0.61</v>
      </c>
      <c r="S72" s="63">
        <v>0.62</v>
      </c>
      <c r="T72" s="63">
        <v>0.62</v>
      </c>
      <c r="U72" s="63">
        <v>0.62</v>
      </c>
      <c r="V72" s="63">
        <v>0.63</v>
      </c>
      <c r="W72" s="63">
        <v>0.65</v>
      </c>
      <c r="Y72" s="62" t="s">
        <v>74</v>
      </c>
      <c r="Z72" s="63">
        <v>0.6</v>
      </c>
      <c r="AA72" s="63">
        <v>0.62</v>
      </c>
      <c r="AB72" s="63">
        <v>0.62</v>
      </c>
      <c r="AC72" s="63">
        <v>0.62</v>
      </c>
      <c r="AD72" s="63">
        <v>0.63</v>
      </c>
      <c r="AE72" s="63">
        <v>0.65</v>
      </c>
    </row>
  </sheetData>
  <sheetProtection sheet="1" objects="1" scenarios="1" selectLockedCells="1" selectUnlockedCells="1"/>
  <mergeCells count="24">
    <mergeCell ref="J35:O35"/>
    <mergeCell ref="J47:O47"/>
    <mergeCell ref="J66:O66"/>
    <mergeCell ref="Q1:W1"/>
    <mergeCell ref="R2:W2"/>
    <mergeCell ref="R25:W25"/>
    <mergeCell ref="R35:W35"/>
    <mergeCell ref="R47:W47"/>
    <mergeCell ref="B66:G66"/>
    <mergeCell ref="Y1:AE1"/>
    <mergeCell ref="Z2:AE2"/>
    <mergeCell ref="Z25:AE25"/>
    <mergeCell ref="Z35:AE35"/>
    <mergeCell ref="Z47:AE47"/>
    <mergeCell ref="Z66:AE66"/>
    <mergeCell ref="A1:G1"/>
    <mergeCell ref="B2:G2"/>
    <mergeCell ref="B25:G25"/>
    <mergeCell ref="B35:G35"/>
    <mergeCell ref="B47:G47"/>
    <mergeCell ref="R66:W66"/>
    <mergeCell ref="I1:O1"/>
    <mergeCell ref="J2:O2"/>
    <mergeCell ref="J25:O25"/>
  </mergeCells>
  <pageMargins left="0.7" right="0.7" top="0.75" bottom="0.75" header="0.3" footer="0.3"/>
  <pageSetup scale="31"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3A728-68F1-4FC1-A079-3774B91B8A53}">
  <sheetPr>
    <pageSetUpPr fitToPage="1"/>
  </sheetPr>
  <dimension ref="A1:P14"/>
  <sheetViews>
    <sheetView zoomScaleNormal="100" workbookViewId="0">
      <selection activeCell="E25" sqref="E25"/>
    </sheetView>
  </sheetViews>
  <sheetFormatPr baseColWidth="10" defaultColWidth="8.6640625" defaultRowHeight="15" x14ac:dyDescent="0.2"/>
  <cols>
    <col min="2" max="15" width="12.1640625" customWidth="1"/>
    <col min="16" max="16" width="9.1640625" style="163"/>
  </cols>
  <sheetData>
    <row r="1" spans="1:15" ht="37" x14ac:dyDescent="0.2">
      <c r="A1" s="249" t="s">
        <v>84</v>
      </c>
      <c r="B1" s="250"/>
      <c r="C1" s="250"/>
      <c r="D1" s="250"/>
      <c r="E1" s="250"/>
      <c r="F1" s="250"/>
      <c r="G1" s="250"/>
      <c r="H1" s="250"/>
      <c r="I1" s="250"/>
      <c r="J1" s="250"/>
      <c r="K1" s="250"/>
      <c r="L1" s="250"/>
      <c r="M1" s="250"/>
      <c r="N1" s="250"/>
      <c r="O1" s="251"/>
    </row>
    <row r="2" spans="1:15" ht="41.25" customHeight="1" x14ac:dyDescent="0.2">
      <c r="A2" s="252" t="s">
        <v>130</v>
      </c>
      <c r="B2" s="253"/>
      <c r="C2" s="253"/>
      <c r="D2" s="253"/>
      <c r="E2" s="253"/>
      <c r="F2" s="253"/>
      <c r="G2" s="253"/>
      <c r="H2" s="253"/>
      <c r="I2" s="253"/>
      <c r="J2" s="253"/>
      <c r="K2" s="253"/>
      <c r="L2" s="253"/>
      <c r="M2" s="253"/>
      <c r="N2" s="253"/>
      <c r="O2" s="254"/>
    </row>
    <row r="3" spans="1:15" x14ac:dyDescent="0.2">
      <c r="A3" s="246"/>
      <c r="B3" s="163"/>
      <c r="C3" s="163"/>
      <c r="D3" s="163"/>
      <c r="E3" s="163"/>
      <c r="F3" s="163"/>
      <c r="G3" s="163"/>
      <c r="H3" s="163"/>
      <c r="I3" s="163"/>
      <c r="J3" s="163"/>
      <c r="K3" s="163"/>
      <c r="L3" s="163"/>
      <c r="M3" s="163"/>
      <c r="N3" s="163"/>
      <c r="O3" s="248"/>
    </row>
    <row r="4" spans="1:15" ht="33" customHeight="1" x14ac:dyDescent="0.2">
      <c r="A4" s="243" t="s">
        <v>2</v>
      </c>
      <c r="B4" s="244"/>
      <c r="C4" s="244"/>
      <c r="D4" s="244"/>
      <c r="E4" s="244"/>
      <c r="F4" s="244"/>
      <c r="G4" s="244"/>
      <c r="H4" s="244"/>
      <c r="I4" s="244"/>
      <c r="J4" s="244"/>
      <c r="K4" s="244"/>
      <c r="L4" s="244"/>
      <c r="M4" s="244"/>
      <c r="N4" s="244"/>
      <c r="O4" s="245"/>
    </row>
    <row r="5" spans="1:15" ht="27" thickBot="1" x14ac:dyDescent="0.25">
      <c r="A5" s="255">
        <v>2025</v>
      </c>
      <c r="B5" s="256"/>
      <c r="C5" s="257"/>
      <c r="D5" s="255">
        <v>2026</v>
      </c>
      <c r="E5" s="256"/>
      <c r="F5" s="257"/>
      <c r="G5" s="255">
        <v>2027</v>
      </c>
      <c r="H5" s="256"/>
      <c r="I5" s="257"/>
      <c r="J5" s="255">
        <v>2028</v>
      </c>
      <c r="K5" s="256"/>
      <c r="L5" s="257"/>
      <c r="M5" s="255">
        <v>2029</v>
      </c>
      <c r="N5" s="256"/>
      <c r="O5" s="257"/>
    </row>
    <row r="6" spans="1:15" ht="36.75" customHeight="1" thickBot="1" x14ac:dyDescent="0.25">
      <c r="A6" s="258">
        <v>0.95</v>
      </c>
      <c r="B6" s="259"/>
      <c r="C6" s="260"/>
      <c r="D6" s="258">
        <v>0.96</v>
      </c>
      <c r="E6" s="259"/>
      <c r="F6" s="260"/>
      <c r="G6" s="258">
        <v>0.97</v>
      </c>
      <c r="H6" s="259"/>
      <c r="I6" s="260"/>
      <c r="J6" s="258">
        <v>0.98</v>
      </c>
      <c r="K6" s="259"/>
      <c r="L6" s="260"/>
      <c r="M6" s="258">
        <v>1</v>
      </c>
      <c r="N6" s="259"/>
      <c r="O6" s="260"/>
    </row>
    <row r="7" spans="1:15" x14ac:dyDescent="0.2">
      <c r="A7" s="246"/>
      <c r="B7" s="163"/>
      <c r="C7" s="163"/>
      <c r="D7" s="163"/>
      <c r="E7" s="163"/>
      <c r="F7" s="163"/>
      <c r="G7" s="163"/>
      <c r="H7" s="163"/>
      <c r="I7" s="163"/>
      <c r="J7" s="163"/>
      <c r="K7" s="163"/>
      <c r="L7" s="163"/>
      <c r="M7" s="163"/>
      <c r="N7" s="163"/>
      <c r="O7" s="248"/>
    </row>
    <row r="8" spans="1:15" ht="39.75" customHeight="1" thickBot="1" x14ac:dyDescent="0.25">
      <c r="A8" s="243" t="s">
        <v>3</v>
      </c>
      <c r="B8" s="244"/>
      <c r="C8" s="244"/>
      <c r="D8" s="244"/>
      <c r="E8" s="244"/>
      <c r="F8" s="244"/>
      <c r="G8" s="244"/>
      <c r="H8" s="244"/>
      <c r="I8" s="244"/>
      <c r="J8" s="244"/>
      <c r="K8" s="244"/>
      <c r="L8" s="244"/>
      <c r="M8" s="244"/>
      <c r="N8" s="244"/>
      <c r="O8" s="245"/>
    </row>
    <row r="9" spans="1:15" ht="60" x14ac:dyDescent="0.2">
      <c r="A9" s="246"/>
      <c r="B9" s="247"/>
      <c r="C9" s="3" t="s">
        <v>4</v>
      </c>
      <c r="D9" s="3" t="s">
        <v>5</v>
      </c>
      <c r="E9" s="3" t="s">
        <v>6</v>
      </c>
      <c r="F9" s="3" t="s">
        <v>7</v>
      </c>
      <c r="G9" s="3" t="s">
        <v>8</v>
      </c>
      <c r="H9" s="3" t="s">
        <v>9</v>
      </c>
      <c r="I9" s="3" t="s">
        <v>10</v>
      </c>
      <c r="J9" s="3" t="s">
        <v>11</v>
      </c>
      <c r="K9" s="3" t="s">
        <v>12</v>
      </c>
      <c r="L9" s="3" t="s">
        <v>13</v>
      </c>
      <c r="M9" s="3" t="s">
        <v>14</v>
      </c>
      <c r="N9" s="3" t="s">
        <v>15</v>
      </c>
      <c r="O9" s="19" t="s">
        <v>16</v>
      </c>
    </row>
    <row r="10" spans="1:15" ht="25" x14ac:dyDescent="0.2">
      <c r="A10" s="239">
        <v>2025</v>
      </c>
      <c r="B10" s="240"/>
      <c r="C10" s="51">
        <v>0.95</v>
      </c>
      <c r="D10" s="51">
        <v>0.95</v>
      </c>
      <c r="E10" s="51">
        <v>0.95</v>
      </c>
      <c r="F10" s="51" t="s">
        <v>17</v>
      </c>
      <c r="G10" s="51" t="s">
        <v>17</v>
      </c>
      <c r="H10" s="51" t="s">
        <v>17</v>
      </c>
      <c r="I10" s="51" t="s">
        <v>17</v>
      </c>
      <c r="J10" s="51">
        <v>0.95</v>
      </c>
      <c r="K10" s="51">
        <v>0.95</v>
      </c>
      <c r="L10" s="51">
        <v>0.95</v>
      </c>
      <c r="M10" s="51">
        <v>0.95</v>
      </c>
      <c r="N10" s="51">
        <v>0.95</v>
      </c>
      <c r="O10" s="51">
        <v>0.95</v>
      </c>
    </row>
    <row r="11" spans="1:15" ht="23.5" customHeight="1" thickBot="1" x14ac:dyDescent="0.25">
      <c r="A11" s="241">
        <v>2026</v>
      </c>
      <c r="B11" s="242"/>
      <c r="C11" s="52">
        <v>0.96</v>
      </c>
      <c r="D11" s="52">
        <v>0.96</v>
      </c>
      <c r="E11" s="52">
        <v>0.96</v>
      </c>
      <c r="F11" s="51" t="s">
        <v>17</v>
      </c>
      <c r="G11" s="51" t="s">
        <v>17</v>
      </c>
      <c r="H11" s="51" t="s">
        <v>17</v>
      </c>
      <c r="I11" s="51" t="s">
        <v>17</v>
      </c>
      <c r="J11" s="52">
        <v>0.96</v>
      </c>
      <c r="K11" s="52">
        <v>0.96</v>
      </c>
      <c r="L11" s="52">
        <v>0.96</v>
      </c>
      <c r="M11" s="52">
        <v>0.96</v>
      </c>
      <c r="N11" s="52">
        <v>0.96</v>
      </c>
      <c r="O11" s="52">
        <v>0.96</v>
      </c>
    </row>
    <row r="12" spans="1:15" ht="23.5" customHeight="1" thickBot="1" x14ac:dyDescent="0.25">
      <c r="A12" s="239">
        <v>2027</v>
      </c>
      <c r="B12" s="240"/>
      <c r="C12" s="51">
        <v>0.97</v>
      </c>
      <c r="D12" s="51">
        <v>0.97</v>
      </c>
      <c r="E12" s="51">
        <v>0.97</v>
      </c>
      <c r="F12" s="51" t="s">
        <v>17</v>
      </c>
      <c r="G12" s="51" t="s">
        <v>17</v>
      </c>
      <c r="H12" s="51" t="s">
        <v>17</v>
      </c>
      <c r="I12" s="51" t="s">
        <v>17</v>
      </c>
      <c r="J12" s="51">
        <v>0.97</v>
      </c>
      <c r="K12" s="51">
        <v>0.97</v>
      </c>
      <c r="L12" s="51">
        <v>0.97</v>
      </c>
      <c r="M12" s="51">
        <v>0.97</v>
      </c>
      <c r="N12" s="51">
        <v>0.97</v>
      </c>
      <c r="O12" s="51">
        <v>0.97</v>
      </c>
    </row>
    <row r="13" spans="1:15" ht="29.25" customHeight="1" thickBot="1" x14ac:dyDescent="0.25">
      <c r="A13" s="241">
        <v>2028</v>
      </c>
      <c r="B13" s="242"/>
      <c r="C13" s="52">
        <v>0.98</v>
      </c>
      <c r="D13" s="52">
        <v>0.98</v>
      </c>
      <c r="E13" s="52">
        <v>0.98</v>
      </c>
      <c r="F13" s="51" t="s">
        <v>17</v>
      </c>
      <c r="G13" s="51" t="s">
        <v>17</v>
      </c>
      <c r="H13" s="51" t="s">
        <v>17</v>
      </c>
      <c r="I13" s="51" t="s">
        <v>17</v>
      </c>
      <c r="J13" s="52">
        <v>0.98</v>
      </c>
      <c r="K13" s="52">
        <v>0.98</v>
      </c>
      <c r="L13" s="52">
        <v>0.98</v>
      </c>
      <c r="M13" s="52">
        <v>0.98</v>
      </c>
      <c r="N13" s="52">
        <v>0.98</v>
      </c>
      <c r="O13" s="52">
        <v>0.98</v>
      </c>
    </row>
    <row r="14" spans="1:15" ht="26" thickBot="1" x14ac:dyDescent="0.25">
      <c r="A14" s="239">
        <v>2029</v>
      </c>
      <c r="B14" s="240"/>
      <c r="C14" s="51">
        <v>1</v>
      </c>
      <c r="D14" s="51">
        <v>1</v>
      </c>
      <c r="E14" s="51">
        <v>1</v>
      </c>
      <c r="F14" s="51" t="s">
        <v>17</v>
      </c>
      <c r="G14" s="51" t="s">
        <v>17</v>
      </c>
      <c r="H14" s="51" t="s">
        <v>17</v>
      </c>
      <c r="I14" s="51" t="s">
        <v>17</v>
      </c>
      <c r="J14" s="51">
        <v>1</v>
      </c>
      <c r="K14" s="51">
        <v>1</v>
      </c>
      <c r="L14" s="51">
        <v>1</v>
      </c>
      <c r="M14" s="51">
        <v>1</v>
      </c>
      <c r="N14" s="51">
        <v>1</v>
      </c>
      <c r="O14" s="51">
        <v>1</v>
      </c>
    </row>
  </sheetData>
  <sheetProtection sheet="1" objects="1" scenarios="1" selectLockedCells="1" selectUnlockedCells="1"/>
  <mergeCells count="23">
    <mergeCell ref="A7:O7"/>
    <mergeCell ref="A1:O1"/>
    <mergeCell ref="P1:P1048576"/>
    <mergeCell ref="A2:O2"/>
    <mergeCell ref="A3:O3"/>
    <mergeCell ref="A4:O4"/>
    <mergeCell ref="A5:C5"/>
    <mergeCell ref="D5:F5"/>
    <mergeCell ref="G5:I5"/>
    <mergeCell ref="J5:L5"/>
    <mergeCell ref="M5:O5"/>
    <mergeCell ref="A6:C6"/>
    <mergeCell ref="D6:F6"/>
    <mergeCell ref="G6:I6"/>
    <mergeCell ref="J6:L6"/>
    <mergeCell ref="M6:O6"/>
    <mergeCell ref="A14:B14"/>
    <mergeCell ref="A11:B11"/>
    <mergeCell ref="A13:B13"/>
    <mergeCell ref="A8:O8"/>
    <mergeCell ref="A9:B9"/>
    <mergeCell ref="A10:B10"/>
    <mergeCell ref="A12:B12"/>
  </mergeCells>
  <pageMargins left="0.7" right="0.7" top="0.75" bottom="0.75" header="0.3" footer="0.3"/>
  <pageSetup scale="6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520D1-3BA5-47A6-9303-330C29D462C4}">
  <sheetPr>
    <pageSetUpPr fitToPage="1"/>
  </sheetPr>
  <dimension ref="A1:P41"/>
  <sheetViews>
    <sheetView zoomScaleNormal="100" workbookViewId="0">
      <selection activeCell="V11" sqref="V11"/>
    </sheetView>
  </sheetViews>
  <sheetFormatPr baseColWidth="10" defaultColWidth="8.6640625" defaultRowHeight="15" x14ac:dyDescent="0.2"/>
  <cols>
    <col min="2" max="15" width="12.1640625" customWidth="1"/>
    <col min="16" max="16" width="9.1640625" style="163"/>
  </cols>
  <sheetData>
    <row r="1" spans="1:15" ht="36" customHeight="1" x14ac:dyDescent="0.2">
      <c r="A1" s="249" t="s">
        <v>85</v>
      </c>
      <c r="B1" s="250"/>
      <c r="C1" s="250"/>
      <c r="D1" s="250"/>
      <c r="E1" s="250"/>
      <c r="F1" s="250"/>
      <c r="G1" s="250"/>
      <c r="H1" s="250"/>
      <c r="I1" s="250"/>
      <c r="J1" s="250"/>
      <c r="K1" s="250"/>
      <c r="L1" s="250"/>
      <c r="M1" s="250"/>
      <c r="N1" s="250"/>
      <c r="O1" s="251"/>
    </row>
    <row r="2" spans="1:15" ht="59.25" customHeight="1" x14ac:dyDescent="0.2">
      <c r="A2" s="146" t="s">
        <v>133</v>
      </c>
      <c r="B2" s="147"/>
      <c r="C2" s="147"/>
      <c r="D2" s="147"/>
      <c r="E2" s="147"/>
      <c r="F2" s="147"/>
      <c r="G2" s="147"/>
      <c r="H2" s="147"/>
      <c r="I2" s="147"/>
      <c r="J2" s="147"/>
      <c r="K2" s="147"/>
      <c r="L2" s="147"/>
      <c r="M2" s="147"/>
      <c r="N2" s="147"/>
      <c r="O2" s="148"/>
    </row>
    <row r="3" spans="1:15" x14ac:dyDescent="0.2">
      <c r="A3" s="246"/>
      <c r="B3" s="163"/>
      <c r="C3" s="163"/>
      <c r="D3" s="163"/>
      <c r="E3" s="163"/>
      <c r="F3" s="163"/>
      <c r="G3" s="163"/>
      <c r="H3" s="163"/>
      <c r="I3" s="163"/>
      <c r="J3" s="163"/>
      <c r="K3" s="163"/>
      <c r="L3" s="163"/>
      <c r="M3" s="163"/>
      <c r="N3" s="163"/>
      <c r="O3" s="248"/>
    </row>
    <row r="4" spans="1:15" ht="33" customHeight="1" x14ac:dyDescent="0.2">
      <c r="A4" s="243" t="s">
        <v>2</v>
      </c>
      <c r="B4" s="244"/>
      <c r="C4" s="244"/>
      <c r="D4" s="244"/>
      <c r="E4" s="244"/>
      <c r="F4" s="244"/>
      <c r="G4" s="244"/>
      <c r="H4" s="244"/>
      <c r="I4" s="244"/>
      <c r="J4" s="244"/>
      <c r="K4" s="244"/>
      <c r="L4" s="244"/>
      <c r="M4" s="244"/>
      <c r="N4" s="244"/>
      <c r="O4" s="245"/>
    </row>
    <row r="5" spans="1:15" ht="27" thickBot="1" x14ac:dyDescent="0.25">
      <c r="A5" s="255">
        <v>2025</v>
      </c>
      <c r="B5" s="256"/>
      <c r="C5" s="257"/>
      <c r="D5" s="255">
        <v>2026</v>
      </c>
      <c r="E5" s="256"/>
      <c r="F5" s="257"/>
      <c r="G5" s="255">
        <v>2027</v>
      </c>
      <c r="H5" s="256"/>
      <c r="I5" s="257"/>
      <c r="J5" s="255">
        <v>2028</v>
      </c>
      <c r="K5" s="256"/>
      <c r="L5" s="257"/>
      <c r="M5" s="255">
        <v>2029</v>
      </c>
      <c r="N5" s="256"/>
      <c r="O5" s="257"/>
    </row>
    <row r="6" spans="1:15" ht="36.75" customHeight="1" thickBot="1" x14ac:dyDescent="0.25">
      <c r="A6" s="261"/>
      <c r="B6" s="262"/>
      <c r="C6" s="263"/>
      <c r="D6" s="264"/>
      <c r="E6" s="262"/>
      <c r="F6" s="263"/>
      <c r="G6" s="264"/>
      <c r="H6" s="262"/>
      <c r="I6" s="263"/>
      <c r="J6" s="264"/>
      <c r="K6" s="262"/>
      <c r="L6" s="263"/>
      <c r="M6" s="264"/>
      <c r="N6" s="262"/>
      <c r="O6" s="265"/>
    </row>
    <row r="7" spans="1:15" ht="63.75" customHeight="1" thickBot="1" x14ac:dyDescent="0.25">
      <c r="A7" s="243" t="s">
        <v>3</v>
      </c>
      <c r="B7" s="244"/>
      <c r="C7" s="244"/>
      <c r="D7" s="244"/>
      <c r="E7" s="244"/>
      <c r="F7" s="244"/>
      <c r="G7" s="244"/>
      <c r="H7" s="244"/>
      <c r="I7" s="244"/>
      <c r="J7" s="244"/>
      <c r="K7" s="244"/>
      <c r="L7" s="244"/>
      <c r="M7" s="244"/>
      <c r="N7" s="244"/>
      <c r="O7" s="245"/>
    </row>
    <row r="8" spans="1:15" ht="51" customHeight="1" x14ac:dyDescent="0.2">
      <c r="A8" s="246"/>
      <c r="B8" s="247"/>
      <c r="C8" s="3" t="s">
        <v>4</v>
      </c>
      <c r="D8" s="3" t="s">
        <v>5</v>
      </c>
      <c r="E8" s="3" t="s">
        <v>6</v>
      </c>
      <c r="F8" s="3" t="s">
        <v>7</v>
      </c>
      <c r="G8" s="3" t="s">
        <v>8</v>
      </c>
      <c r="H8" s="3" t="s">
        <v>9</v>
      </c>
      <c r="I8" s="3" t="s">
        <v>10</v>
      </c>
      <c r="J8" s="3" t="s">
        <v>11</v>
      </c>
      <c r="K8" s="3" t="s">
        <v>12</v>
      </c>
      <c r="L8" s="3" t="s">
        <v>13</v>
      </c>
      <c r="M8" s="3" t="s">
        <v>14</v>
      </c>
      <c r="N8" s="3" t="s">
        <v>15</v>
      </c>
      <c r="O8" s="19" t="s">
        <v>16</v>
      </c>
    </row>
    <row r="9" spans="1:15" ht="24" customHeight="1" thickBot="1" x14ac:dyDescent="0.25">
      <c r="A9" s="239">
        <v>2025</v>
      </c>
      <c r="B9" s="240"/>
      <c r="C9" s="51"/>
      <c r="D9" s="51"/>
      <c r="E9" s="51"/>
      <c r="F9" s="4"/>
      <c r="G9" s="51"/>
      <c r="H9" s="4"/>
      <c r="I9" s="4"/>
      <c r="J9" s="51"/>
      <c r="K9" s="51"/>
      <c r="L9" s="4"/>
      <c r="M9" s="51"/>
      <c r="N9" s="4"/>
      <c r="O9" s="20"/>
    </row>
    <row r="10" spans="1:15" ht="23.5" customHeight="1" thickBot="1" x14ac:dyDescent="0.25">
      <c r="A10" s="239">
        <v>2026</v>
      </c>
      <c r="B10" s="240"/>
      <c r="C10" s="52"/>
      <c r="D10" s="52"/>
      <c r="E10" s="52"/>
      <c r="F10" s="5"/>
      <c r="G10" s="52"/>
      <c r="H10" s="5"/>
      <c r="I10" s="5"/>
      <c r="J10" s="52"/>
      <c r="K10" s="52"/>
      <c r="L10" s="5"/>
      <c r="M10" s="52"/>
      <c r="N10" s="5"/>
      <c r="O10" s="21"/>
    </row>
    <row r="11" spans="1:15" ht="27" customHeight="1" thickBot="1" x14ac:dyDescent="0.25">
      <c r="A11" s="239">
        <v>2027</v>
      </c>
      <c r="B11" s="240"/>
      <c r="C11" s="51"/>
      <c r="D11" s="51"/>
      <c r="E11" s="51"/>
      <c r="F11" s="4"/>
      <c r="G11" s="51"/>
      <c r="H11" s="4"/>
      <c r="I11" s="4"/>
      <c r="J11" s="51"/>
      <c r="K11" s="51"/>
      <c r="L11" s="4"/>
      <c r="M11" s="51"/>
      <c r="N11" s="4"/>
      <c r="O11" s="20"/>
    </row>
    <row r="12" spans="1:15" ht="23.5" customHeight="1" thickBot="1" x14ac:dyDescent="0.25">
      <c r="A12" s="239">
        <v>2028</v>
      </c>
      <c r="B12" s="240"/>
      <c r="C12" s="52"/>
      <c r="D12" s="52"/>
      <c r="E12" s="52"/>
      <c r="F12" s="5"/>
      <c r="G12" s="52"/>
      <c r="H12" s="5"/>
      <c r="I12" s="5"/>
      <c r="J12" s="52"/>
      <c r="K12" s="52"/>
      <c r="L12" s="5"/>
      <c r="M12" s="52"/>
      <c r="N12" s="5"/>
      <c r="O12" s="21"/>
    </row>
    <row r="13" spans="1:15" ht="25" thickBot="1" x14ac:dyDescent="0.25">
      <c r="A13" s="239">
        <v>2029</v>
      </c>
      <c r="B13" s="240"/>
      <c r="C13" s="53"/>
      <c r="D13" s="53"/>
      <c r="E13" s="53"/>
      <c r="F13" s="22"/>
      <c r="G13" s="53"/>
      <c r="H13" s="22"/>
      <c r="I13" s="22"/>
      <c r="J13" s="53"/>
      <c r="K13" s="53"/>
      <c r="L13" s="22"/>
      <c r="M13" s="53"/>
      <c r="N13" s="22"/>
      <c r="O13" s="23"/>
    </row>
    <row r="14" spans="1:15" ht="75" customHeight="1" thickBot="1" x14ac:dyDescent="0.25">
      <c r="A14" s="163"/>
      <c r="B14" s="163"/>
      <c r="C14" s="163"/>
      <c r="D14" s="163"/>
      <c r="E14" s="163"/>
      <c r="F14" s="163"/>
      <c r="G14" s="163"/>
      <c r="H14" s="163"/>
      <c r="I14" s="163"/>
      <c r="J14" s="163"/>
      <c r="K14" s="163"/>
      <c r="L14" s="163"/>
      <c r="M14" s="163"/>
      <c r="N14" s="163"/>
      <c r="O14" s="163"/>
    </row>
    <row r="15" spans="1:15" ht="37" x14ac:dyDescent="0.2">
      <c r="A15" s="249" t="s">
        <v>86</v>
      </c>
      <c r="B15" s="250"/>
      <c r="C15" s="250"/>
      <c r="D15" s="250"/>
      <c r="E15" s="250"/>
      <c r="F15" s="250"/>
      <c r="G15" s="250"/>
      <c r="H15" s="250"/>
      <c r="I15" s="250"/>
      <c r="J15" s="250"/>
      <c r="K15" s="250"/>
      <c r="L15" s="250"/>
      <c r="M15" s="250"/>
      <c r="N15" s="250"/>
      <c r="O15" s="251"/>
    </row>
    <row r="16" spans="1:15" ht="48" customHeight="1" x14ac:dyDescent="0.2">
      <c r="A16" s="146" t="s">
        <v>132</v>
      </c>
      <c r="B16" s="147"/>
      <c r="C16" s="147"/>
      <c r="D16" s="147"/>
      <c r="E16" s="147"/>
      <c r="F16" s="147"/>
      <c r="G16" s="147"/>
      <c r="H16" s="147"/>
      <c r="I16" s="147"/>
      <c r="J16" s="147"/>
      <c r="K16" s="147"/>
      <c r="L16" s="147"/>
      <c r="M16" s="147"/>
      <c r="N16" s="147"/>
      <c r="O16" s="148"/>
    </row>
    <row r="17" spans="1:15" x14ac:dyDescent="0.2">
      <c r="A17" s="246"/>
      <c r="B17" s="163"/>
      <c r="C17" s="163"/>
      <c r="D17" s="163"/>
      <c r="E17" s="163"/>
      <c r="F17" s="163"/>
      <c r="G17" s="163"/>
      <c r="H17" s="163"/>
      <c r="I17" s="163"/>
      <c r="J17" s="163"/>
      <c r="K17" s="163"/>
      <c r="L17" s="163"/>
      <c r="M17" s="163"/>
      <c r="N17" s="163"/>
      <c r="O17" s="248"/>
    </row>
    <row r="18" spans="1:15" ht="34" x14ac:dyDescent="0.2">
      <c r="A18" s="243" t="s">
        <v>2</v>
      </c>
      <c r="B18" s="244"/>
      <c r="C18" s="244"/>
      <c r="D18" s="244"/>
      <c r="E18" s="244"/>
      <c r="F18" s="244"/>
      <c r="G18" s="244"/>
      <c r="H18" s="244"/>
      <c r="I18" s="244"/>
      <c r="J18" s="244"/>
      <c r="K18" s="244"/>
      <c r="L18" s="244"/>
      <c r="M18" s="244"/>
      <c r="N18" s="244"/>
      <c r="O18" s="245"/>
    </row>
    <row r="19" spans="1:15" ht="27" thickBot="1" x14ac:dyDescent="0.25">
      <c r="A19" s="255">
        <v>2025</v>
      </c>
      <c r="B19" s="256"/>
      <c r="C19" s="257"/>
      <c r="D19" s="255">
        <v>2026</v>
      </c>
      <c r="E19" s="256"/>
      <c r="F19" s="257"/>
      <c r="G19" s="255">
        <v>2027</v>
      </c>
      <c r="H19" s="256"/>
      <c r="I19" s="257"/>
      <c r="J19" s="255">
        <v>2028</v>
      </c>
      <c r="K19" s="256"/>
      <c r="L19" s="257"/>
      <c r="M19" s="255">
        <v>2029</v>
      </c>
      <c r="N19" s="256"/>
      <c r="O19" s="257"/>
    </row>
    <row r="20" spans="1:15" ht="27" thickBot="1" x14ac:dyDescent="0.25">
      <c r="A20" s="261"/>
      <c r="B20" s="262"/>
      <c r="C20" s="263"/>
      <c r="D20" s="264"/>
      <c r="E20" s="262"/>
      <c r="F20" s="263"/>
      <c r="G20" s="264"/>
      <c r="H20" s="262"/>
      <c r="I20" s="263"/>
      <c r="J20" s="264"/>
      <c r="K20" s="262"/>
      <c r="L20" s="263"/>
      <c r="M20" s="264"/>
      <c r="N20" s="262"/>
      <c r="O20" s="265"/>
    </row>
    <row r="21" spans="1:15" ht="35" thickBot="1" x14ac:dyDescent="0.25">
      <c r="A21" s="243" t="s">
        <v>3</v>
      </c>
      <c r="B21" s="244"/>
      <c r="C21" s="244"/>
      <c r="D21" s="244"/>
      <c r="E21" s="244"/>
      <c r="F21" s="244"/>
      <c r="G21" s="244"/>
      <c r="H21" s="244"/>
      <c r="I21" s="244"/>
      <c r="J21" s="244"/>
      <c r="K21" s="244"/>
      <c r="L21" s="244"/>
      <c r="M21" s="244"/>
      <c r="N21" s="244"/>
      <c r="O21" s="245"/>
    </row>
    <row r="22" spans="1:15" ht="60" x14ac:dyDescent="0.2">
      <c r="A22" s="246"/>
      <c r="B22" s="247"/>
      <c r="C22" s="3" t="s">
        <v>4</v>
      </c>
      <c r="D22" s="3" t="s">
        <v>5</v>
      </c>
      <c r="E22" s="3" t="s">
        <v>6</v>
      </c>
      <c r="F22" s="3" t="s">
        <v>7</v>
      </c>
      <c r="G22" s="3" t="s">
        <v>8</v>
      </c>
      <c r="H22" s="3" t="s">
        <v>9</v>
      </c>
      <c r="I22" s="3" t="s">
        <v>10</v>
      </c>
      <c r="J22" s="3" t="s">
        <v>11</v>
      </c>
      <c r="K22" s="3" t="s">
        <v>12</v>
      </c>
      <c r="L22" s="3" t="s">
        <v>13</v>
      </c>
      <c r="M22" s="3" t="s">
        <v>14</v>
      </c>
      <c r="N22" s="3" t="s">
        <v>15</v>
      </c>
      <c r="O22" s="19" t="s">
        <v>16</v>
      </c>
    </row>
    <row r="23" spans="1:15" ht="23.5" customHeight="1" x14ac:dyDescent="0.2">
      <c r="A23" s="239">
        <v>2025</v>
      </c>
      <c r="B23" s="240"/>
      <c r="C23" s="51"/>
      <c r="D23" s="51"/>
      <c r="E23" s="51"/>
      <c r="F23" s="4"/>
      <c r="G23" s="51"/>
      <c r="H23" s="4"/>
      <c r="I23" s="4"/>
      <c r="J23" s="51"/>
      <c r="K23" s="51"/>
      <c r="L23" s="4"/>
      <c r="M23" s="51"/>
      <c r="N23" s="4"/>
      <c r="O23" s="20"/>
    </row>
    <row r="24" spans="1:15" ht="23.5" customHeight="1" thickBot="1" x14ac:dyDescent="0.25">
      <c r="A24" s="241">
        <v>2026</v>
      </c>
      <c r="B24" s="242"/>
      <c r="C24" s="52"/>
      <c r="D24" s="52"/>
      <c r="E24" s="52"/>
      <c r="F24" s="5"/>
      <c r="G24" s="52"/>
      <c r="H24" s="5"/>
      <c r="I24" s="5"/>
      <c r="J24" s="52"/>
      <c r="K24" s="52"/>
      <c r="L24" s="5"/>
      <c r="M24" s="52"/>
      <c r="N24" s="5"/>
      <c r="O24" s="21"/>
    </row>
    <row r="25" spans="1:15" ht="23.5" customHeight="1" thickBot="1" x14ac:dyDescent="0.25">
      <c r="A25" s="239">
        <v>2027</v>
      </c>
      <c r="B25" s="240"/>
      <c r="C25" s="51"/>
      <c r="D25" s="51"/>
      <c r="E25" s="51"/>
      <c r="F25" s="4"/>
      <c r="G25" s="51"/>
      <c r="H25" s="4"/>
      <c r="I25" s="4"/>
      <c r="J25" s="51"/>
      <c r="K25" s="51"/>
      <c r="L25" s="4"/>
      <c r="M25" s="51"/>
      <c r="N25" s="4"/>
      <c r="O25" s="20"/>
    </row>
    <row r="26" spans="1:15" ht="23.5" customHeight="1" thickBot="1" x14ac:dyDescent="0.25">
      <c r="A26" s="241">
        <v>2028</v>
      </c>
      <c r="B26" s="242"/>
      <c r="C26" s="52"/>
      <c r="D26" s="52"/>
      <c r="E26" s="52"/>
      <c r="F26" s="5"/>
      <c r="G26" s="52"/>
      <c r="H26" s="5"/>
      <c r="I26" s="5"/>
      <c r="J26" s="52"/>
      <c r="K26" s="52"/>
      <c r="L26" s="5"/>
      <c r="M26" s="52"/>
      <c r="N26" s="5"/>
      <c r="O26" s="21"/>
    </row>
    <row r="27" spans="1:15" ht="25" thickBot="1" x14ac:dyDescent="0.25">
      <c r="A27" s="239">
        <v>2029</v>
      </c>
      <c r="B27" s="240"/>
      <c r="C27" s="53"/>
      <c r="D27" s="53"/>
      <c r="E27" s="53"/>
      <c r="F27" s="22"/>
      <c r="G27" s="53"/>
      <c r="H27" s="22"/>
      <c r="I27" s="22"/>
      <c r="J27" s="53"/>
      <c r="K27" s="53"/>
      <c r="L27" s="22"/>
      <c r="M27" s="53"/>
      <c r="N27" s="22"/>
      <c r="O27" s="23"/>
    </row>
    <row r="28" spans="1:15" ht="65" customHeight="1" thickBot="1" x14ac:dyDescent="0.25">
      <c r="A28" s="163"/>
      <c r="B28" s="163"/>
      <c r="C28" s="163"/>
      <c r="D28" s="163"/>
      <c r="E28" s="163"/>
      <c r="F28" s="163"/>
      <c r="G28" s="163"/>
      <c r="H28" s="163"/>
      <c r="I28" s="163"/>
      <c r="J28" s="163"/>
      <c r="K28" s="163"/>
      <c r="L28" s="163"/>
      <c r="M28" s="163"/>
      <c r="N28" s="163"/>
      <c r="O28" s="163"/>
    </row>
    <row r="29" spans="1:15" ht="37" x14ac:dyDescent="0.2">
      <c r="A29" s="249" t="s">
        <v>87</v>
      </c>
      <c r="B29" s="250"/>
      <c r="C29" s="250"/>
      <c r="D29" s="250"/>
      <c r="E29" s="250"/>
      <c r="F29" s="250"/>
      <c r="G29" s="250"/>
      <c r="H29" s="250"/>
      <c r="I29" s="250"/>
      <c r="J29" s="250"/>
      <c r="K29" s="250"/>
      <c r="L29" s="250"/>
      <c r="M29" s="250"/>
      <c r="N29" s="250"/>
      <c r="O29" s="251"/>
    </row>
    <row r="30" spans="1:15" ht="41" customHeight="1" x14ac:dyDescent="0.2">
      <c r="A30" s="146" t="s">
        <v>131</v>
      </c>
      <c r="B30" s="147"/>
      <c r="C30" s="147"/>
      <c r="D30" s="147"/>
      <c r="E30" s="147"/>
      <c r="F30" s="147"/>
      <c r="G30" s="147"/>
      <c r="H30" s="147"/>
      <c r="I30" s="147"/>
      <c r="J30" s="147"/>
      <c r="K30" s="147"/>
      <c r="L30" s="147"/>
      <c r="M30" s="147"/>
      <c r="N30" s="147"/>
      <c r="O30" s="148"/>
    </row>
    <row r="31" spans="1:15" x14ac:dyDescent="0.2">
      <c r="A31" s="246"/>
      <c r="B31" s="163"/>
      <c r="C31" s="163"/>
      <c r="D31" s="163"/>
      <c r="E31" s="163"/>
      <c r="F31" s="163"/>
      <c r="G31" s="163"/>
      <c r="H31" s="163"/>
      <c r="I31" s="163"/>
      <c r="J31" s="163"/>
      <c r="K31" s="163"/>
      <c r="L31" s="163"/>
      <c r="M31" s="163"/>
      <c r="N31" s="163"/>
      <c r="O31" s="248"/>
    </row>
    <row r="32" spans="1:15" ht="34" x14ac:dyDescent="0.2">
      <c r="A32" s="243" t="s">
        <v>2</v>
      </c>
      <c r="B32" s="244"/>
      <c r="C32" s="244"/>
      <c r="D32" s="244"/>
      <c r="E32" s="244"/>
      <c r="F32" s="244"/>
      <c r="G32" s="244"/>
      <c r="H32" s="244"/>
      <c r="I32" s="244"/>
      <c r="J32" s="244"/>
      <c r="K32" s="244"/>
      <c r="L32" s="244"/>
      <c r="M32" s="244"/>
      <c r="N32" s="244"/>
      <c r="O32" s="245"/>
    </row>
    <row r="33" spans="1:15" ht="27" thickBot="1" x14ac:dyDescent="0.25">
      <c r="A33" s="255">
        <v>2025</v>
      </c>
      <c r="B33" s="256"/>
      <c r="C33" s="257"/>
      <c r="D33" s="256">
        <v>2026</v>
      </c>
      <c r="E33" s="256"/>
      <c r="F33" s="257"/>
      <c r="G33" s="255">
        <v>2027</v>
      </c>
      <c r="H33" s="256"/>
      <c r="I33" s="257"/>
      <c r="J33" s="256">
        <v>2028</v>
      </c>
      <c r="K33" s="256"/>
      <c r="L33" s="257"/>
      <c r="M33" s="255">
        <v>2029</v>
      </c>
      <c r="N33" s="256"/>
      <c r="O33" s="257"/>
    </row>
    <row r="34" spans="1:15" ht="27" thickBot="1" x14ac:dyDescent="0.25">
      <c r="A34" s="261"/>
      <c r="B34" s="262"/>
      <c r="C34" s="263"/>
      <c r="D34" s="264"/>
      <c r="E34" s="262"/>
      <c r="F34" s="263"/>
      <c r="G34" s="264"/>
      <c r="H34" s="262"/>
      <c r="I34" s="263"/>
      <c r="J34" s="264"/>
      <c r="K34" s="262"/>
      <c r="L34" s="263"/>
      <c r="M34" s="264"/>
      <c r="N34" s="262"/>
      <c r="O34" s="265"/>
    </row>
    <row r="35" spans="1:15" ht="35" thickBot="1" x14ac:dyDescent="0.25">
      <c r="A35" s="243" t="s">
        <v>3</v>
      </c>
      <c r="B35" s="244"/>
      <c r="C35" s="244"/>
      <c r="D35" s="244"/>
      <c r="E35" s="244"/>
      <c r="F35" s="244"/>
      <c r="G35" s="244"/>
      <c r="H35" s="244"/>
      <c r="I35" s="244"/>
      <c r="J35" s="244"/>
      <c r="K35" s="244"/>
      <c r="L35" s="244"/>
      <c r="M35" s="244"/>
      <c r="N35" s="244"/>
      <c r="O35" s="245"/>
    </row>
    <row r="36" spans="1:15" ht="60" x14ac:dyDescent="0.2">
      <c r="A36" s="246"/>
      <c r="B36" s="247"/>
      <c r="C36" s="3" t="s">
        <v>4</v>
      </c>
      <c r="D36" s="3" t="s">
        <v>5</v>
      </c>
      <c r="E36" s="3" t="s">
        <v>6</v>
      </c>
      <c r="F36" s="3" t="s">
        <v>7</v>
      </c>
      <c r="G36" s="3" t="s">
        <v>8</v>
      </c>
      <c r="H36" s="3" t="s">
        <v>9</v>
      </c>
      <c r="I36" s="3" t="s">
        <v>10</v>
      </c>
      <c r="J36" s="3" t="s">
        <v>11</v>
      </c>
      <c r="K36" s="3" t="s">
        <v>12</v>
      </c>
      <c r="L36" s="3" t="s">
        <v>13</v>
      </c>
      <c r="M36" s="3" t="s">
        <v>14</v>
      </c>
      <c r="N36" s="3" t="s">
        <v>15</v>
      </c>
      <c r="O36" s="19" t="s">
        <v>16</v>
      </c>
    </row>
    <row r="37" spans="1:15" ht="23.5" customHeight="1" x14ac:dyDescent="0.2">
      <c r="A37" s="239">
        <v>2025</v>
      </c>
      <c r="B37" s="240"/>
      <c r="C37" s="51"/>
      <c r="D37" s="51"/>
      <c r="E37" s="51"/>
      <c r="F37" s="4"/>
      <c r="G37" s="51"/>
      <c r="H37" s="4"/>
      <c r="I37" s="4"/>
      <c r="J37" s="51"/>
      <c r="K37" s="51"/>
      <c r="L37" s="4"/>
      <c r="M37" s="51"/>
      <c r="N37" s="4"/>
      <c r="O37" s="20"/>
    </row>
    <row r="38" spans="1:15" ht="23.5" customHeight="1" thickBot="1" x14ac:dyDescent="0.25">
      <c r="A38" s="241">
        <v>2026</v>
      </c>
      <c r="B38" s="242"/>
      <c r="C38" s="52"/>
      <c r="D38" s="52"/>
      <c r="E38" s="52"/>
      <c r="F38" s="5"/>
      <c r="G38" s="52"/>
      <c r="H38" s="5"/>
      <c r="I38" s="5"/>
      <c r="J38" s="52"/>
      <c r="K38" s="52"/>
      <c r="L38" s="5"/>
      <c r="M38" s="52"/>
      <c r="N38" s="5"/>
      <c r="O38" s="21"/>
    </row>
    <row r="39" spans="1:15" ht="23.5" customHeight="1" thickBot="1" x14ac:dyDescent="0.25">
      <c r="A39" s="239">
        <v>2027</v>
      </c>
      <c r="B39" s="240"/>
      <c r="C39" s="51"/>
      <c r="D39" s="51"/>
      <c r="E39" s="51"/>
      <c r="F39" s="4"/>
      <c r="G39" s="51"/>
      <c r="H39" s="4"/>
      <c r="I39" s="4"/>
      <c r="J39" s="51"/>
      <c r="K39" s="51"/>
      <c r="L39" s="4"/>
      <c r="M39" s="51"/>
      <c r="N39" s="4"/>
      <c r="O39" s="20"/>
    </row>
    <row r="40" spans="1:15" ht="23.5" customHeight="1" thickBot="1" x14ac:dyDescent="0.25">
      <c r="A40" s="241">
        <v>2028</v>
      </c>
      <c r="B40" s="242"/>
      <c r="C40" s="52"/>
      <c r="D40" s="52"/>
      <c r="E40" s="52"/>
      <c r="F40" s="5"/>
      <c r="G40" s="52"/>
      <c r="H40" s="5"/>
      <c r="I40" s="5"/>
      <c r="J40" s="52"/>
      <c r="K40" s="52"/>
      <c r="L40" s="5"/>
      <c r="M40" s="52"/>
      <c r="N40" s="5"/>
      <c r="O40" s="21"/>
    </row>
    <row r="41" spans="1:15" ht="25" thickBot="1" x14ac:dyDescent="0.25">
      <c r="A41" s="239">
        <v>2029</v>
      </c>
      <c r="B41" s="240"/>
      <c r="C41" s="53"/>
      <c r="D41" s="53"/>
      <c r="E41" s="53"/>
      <c r="F41" s="22"/>
      <c r="G41" s="53"/>
      <c r="H41" s="22"/>
      <c r="I41" s="22"/>
      <c r="J41" s="53"/>
      <c r="K41" s="53"/>
      <c r="L41" s="22"/>
      <c r="M41" s="53"/>
      <c r="N41" s="22"/>
      <c r="O41" s="23"/>
    </row>
  </sheetData>
  <sheetProtection sheet="1" objects="1" scenarios="1" selectLockedCells="1" selectUnlockedCells="1"/>
  <mergeCells count="66">
    <mergeCell ref="J6:L6"/>
    <mergeCell ref="M6:O6"/>
    <mergeCell ref="A13:B13"/>
    <mergeCell ref="A18:O18"/>
    <mergeCell ref="A25:B25"/>
    <mergeCell ref="A11:B11"/>
    <mergeCell ref="A12:B12"/>
    <mergeCell ref="A24:B24"/>
    <mergeCell ref="A7:O7"/>
    <mergeCell ref="J20:L20"/>
    <mergeCell ref="M20:O20"/>
    <mergeCell ref="A23:B23"/>
    <mergeCell ref="A14:O14"/>
    <mergeCell ref="A15:O15"/>
    <mergeCell ref="A16:O16"/>
    <mergeCell ref="A17:O17"/>
    <mergeCell ref="A1:O1"/>
    <mergeCell ref="P1:P1048576"/>
    <mergeCell ref="A2:O2"/>
    <mergeCell ref="A3:O3"/>
    <mergeCell ref="A4:O4"/>
    <mergeCell ref="A5:C5"/>
    <mergeCell ref="D5:F5"/>
    <mergeCell ref="G5:I5"/>
    <mergeCell ref="J5:L5"/>
    <mergeCell ref="M5:O5"/>
    <mergeCell ref="A6:C6"/>
    <mergeCell ref="D6:F6"/>
    <mergeCell ref="G6:I6"/>
    <mergeCell ref="A8:B8"/>
    <mergeCell ref="A9:B9"/>
    <mergeCell ref="A10:B10"/>
    <mergeCell ref="G33:I33"/>
    <mergeCell ref="J33:L33"/>
    <mergeCell ref="M33:O33"/>
    <mergeCell ref="A34:C34"/>
    <mergeCell ref="D34:F34"/>
    <mergeCell ref="G34:I34"/>
    <mergeCell ref="J34:L34"/>
    <mergeCell ref="M34:O34"/>
    <mergeCell ref="A19:C19"/>
    <mergeCell ref="D19:F19"/>
    <mergeCell ref="G19:I19"/>
    <mergeCell ref="J19:L19"/>
    <mergeCell ref="M19:O19"/>
    <mergeCell ref="A20:C20"/>
    <mergeCell ref="D20:F20"/>
    <mergeCell ref="G20:I20"/>
    <mergeCell ref="A21:O21"/>
    <mergeCell ref="A22:B22"/>
    <mergeCell ref="A26:B26"/>
    <mergeCell ref="A27:B27"/>
    <mergeCell ref="A41:B41"/>
    <mergeCell ref="A36:B36"/>
    <mergeCell ref="A37:B37"/>
    <mergeCell ref="A38:B38"/>
    <mergeCell ref="A39:B39"/>
    <mergeCell ref="A40:B40"/>
    <mergeCell ref="A31:O31"/>
    <mergeCell ref="A28:O28"/>
    <mergeCell ref="A29:O29"/>
    <mergeCell ref="A30:O30"/>
    <mergeCell ref="A35:O35"/>
    <mergeCell ref="A32:O32"/>
    <mergeCell ref="A33:C33"/>
    <mergeCell ref="D33:F33"/>
  </mergeCells>
  <pageMargins left="0.7" right="0.7" top="0.75" bottom="0.75" header="0.3" footer="0.3"/>
  <pageSetup scale="4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04DE-8B84-47C6-B8DB-8B12A2398D4E}">
  <dimension ref="A1:P79"/>
  <sheetViews>
    <sheetView zoomScaleNormal="100" workbookViewId="0">
      <selection activeCell="S59" sqref="S59"/>
    </sheetView>
  </sheetViews>
  <sheetFormatPr baseColWidth="10" defaultColWidth="8.6640625" defaultRowHeight="15" x14ac:dyDescent="0.2"/>
  <cols>
    <col min="1" max="1" width="15.5" bestFit="1" customWidth="1"/>
    <col min="2" max="15" width="12.1640625" customWidth="1"/>
    <col min="16" max="16" width="9.1640625" style="163"/>
  </cols>
  <sheetData>
    <row r="1" spans="1:15" ht="71.25" customHeight="1" x14ac:dyDescent="0.2">
      <c r="A1" s="249" t="s">
        <v>84</v>
      </c>
      <c r="B1" s="250"/>
      <c r="C1" s="250"/>
      <c r="D1" s="250"/>
      <c r="E1" s="250"/>
      <c r="F1" s="250"/>
      <c r="G1" s="250"/>
      <c r="H1" s="250"/>
      <c r="I1" s="250"/>
      <c r="J1" s="250"/>
      <c r="K1" s="250"/>
      <c r="L1" s="250"/>
      <c r="M1" s="250"/>
      <c r="N1" s="250"/>
      <c r="O1" s="251"/>
    </row>
    <row r="2" spans="1:15" ht="59.25" customHeight="1" x14ac:dyDescent="0.2">
      <c r="A2" s="252" t="s">
        <v>130</v>
      </c>
      <c r="B2" s="253"/>
      <c r="C2" s="253"/>
      <c r="D2" s="253"/>
      <c r="E2" s="253"/>
      <c r="F2" s="253"/>
      <c r="G2" s="253"/>
      <c r="H2" s="253"/>
      <c r="I2" s="253"/>
      <c r="J2" s="253"/>
      <c r="K2" s="253"/>
      <c r="L2" s="253"/>
      <c r="M2" s="253"/>
      <c r="N2" s="253"/>
      <c r="O2" s="254"/>
    </row>
    <row r="3" spans="1:15" x14ac:dyDescent="0.2">
      <c r="A3" s="246"/>
      <c r="B3" s="163"/>
      <c r="C3" s="163"/>
      <c r="D3" s="163"/>
      <c r="E3" s="163"/>
      <c r="F3" s="163"/>
      <c r="G3" s="163"/>
      <c r="H3" s="163"/>
      <c r="I3" s="163"/>
      <c r="J3" s="163"/>
      <c r="K3" s="163"/>
      <c r="L3" s="163"/>
      <c r="M3" s="163"/>
      <c r="N3" s="163"/>
      <c r="O3" s="248"/>
    </row>
    <row r="4" spans="1:15" ht="33" customHeight="1" x14ac:dyDescent="0.2">
      <c r="A4" s="243" t="s">
        <v>2</v>
      </c>
      <c r="B4" s="244"/>
      <c r="C4" s="244"/>
      <c r="D4" s="244"/>
      <c r="E4" s="244"/>
      <c r="F4" s="244"/>
      <c r="G4" s="244"/>
      <c r="H4" s="244"/>
      <c r="I4" s="244"/>
      <c r="J4" s="244"/>
      <c r="K4" s="244"/>
      <c r="L4" s="244"/>
      <c r="M4" s="244"/>
      <c r="N4" s="244"/>
      <c r="O4" s="245"/>
    </row>
    <row r="5" spans="1:15" ht="27" thickBot="1" x14ac:dyDescent="0.25">
      <c r="A5" s="255">
        <v>2025</v>
      </c>
      <c r="B5" s="256"/>
      <c r="C5" s="257"/>
      <c r="D5" s="255">
        <v>2026</v>
      </c>
      <c r="E5" s="256"/>
      <c r="F5" s="257"/>
      <c r="G5" s="255">
        <v>2027</v>
      </c>
      <c r="H5" s="256"/>
      <c r="I5" s="257"/>
      <c r="J5" s="255">
        <v>2028</v>
      </c>
      <c r="K5" s="256"/>
      <c r="L5" s="257"/>
      <c r="M5" s="255">
        <v>2029</v>
      </c>
      <c r="N5" s="256"/>
      <c r="O5" s="257"/>
    </row>
    <row r="6" spans="1:15" ht="36.75" customHeight="1" thickBot="1" x14ac:dyDescent="0.25">
      <c r="A6" s="258">
        <v>0.95</v>
      </c>
      <c r="B6" s="259"/>
      <c r="C6" s="260"/>
      <c r="D6" s="258">
        <v>0.96</v>
      </c>
      <c r="E6" s="259"/>
      <c r="F6" s="260"/>
      <c r="G6" s="258">
        <v>0.97</v>
      </c>
      <c r="H6" s="259"/>
      <c r="I6" s="260"/>
      <c r="J6" s="258">
        <v>0.98</v>
      </c>
      <c r="K6" s="259"/>
      <c r="L6" s="260"/>
      <c r="M6" s="258">
        <v>1</v>
      </c>
      <c r="N6" s="259"/>
      <c r="O6" s="260"/>
    </row>
    <row r="7" spans="1:15" x14ac:dyDescent="0.2">
      <c r="A7" s="246"/>
      <c r="B7" s="163"/>
      <c r="C7" s="163"/>
      <c r="D7" s="163"/>
      <c r="E7" s="163"/>
      <c r="F7" s="163"/>
      <c r="G7" s="163"/>
      <c r="H7" s="163"/>
      <c r="I7" s="163"/>
      <c r="J7" s="163"/>
      <c r="K7" s="163"/>
      <c r="L7" s="163"/>
      <c r="M7" s="163"/>
      <c r="N7" s="163"/>
      <c r="O7" s="248"/>
    </row>
    <row r="8" spans="1:15" ht="39.75" customHeight="1" thickBot="1" x14ac:dyDescent="0.25">
      <c r="A8" s="243" t="s">
        <v>3</v>
      </c>
      <c r="B8" s="244"/>
      <c r="C8" s="244"/>
      <c r="D8" s="244"/>
      <c r="E8" s="244"/>
      <c r="F8" s="244"/>
      <c r="G8" s="244"/>
      <c r="H8" s="244"/>
      <c r="I8" s="244"/>
      <c r="J8" s="244"/>
      <c r="K8" s="244"/>
      <c r="L8" s="244"/>
      <c r="M8" s="244"/>
      <c r="N8" s="244"/>
      <c r="O8" s="245"/>
    </row>
    <row r="9" spans="1:15" ht="62" thickTop="1" thickBot="1" x14ac:dyDescent="0.25">
      <c r="A9" s="246"/>
      <c r="B9" s="247"/>
      <c r="C9" s="3" t="s">
        <v>4</v>
      </c>
      <c r="D9" s="3" t="s">
        <v>5</v>
      </c>
      <c r="E9" s="3" t="s">
        <v>6</v>
      </c>
      <c r="F9" s="3" t="s">
        <v>7</v>
      </c>
      <c r="G9" s="3" t="s">
        <v>8</v>
      </c>
      <c r="H9" s="3" t="s">
        <v>9</v>
      </c>
      <c r="I9" s="3" t="s">
        <v>10</v>
      </c>
      <c r="J9" s="3" t="s">
        <v>11</v>
      </c>
      <c r="K9" s="3" t="s">
        <v>12</v>
      </c>
      <c r="L9" s="3" t="s">
        <v>13</v>
      </c>
      <c r="M9" s="3" t="s">
        <v>14</v>
      </c>
      <c r="N9" s="3" t="s">
        <v>15</v>
      </c>
      <c r="O9" s="19" t="s">
        <v>16</v>
      </c>
    </row>
    <row r="10" spans="1:15" ht="26" thickBot="1" x14ac:dyDescent="0.25">
      <c r="A10" s="239">
        <v>2025</v>
      </c>
      <c r="B10" s="240"/>
      <c r="C10" s="51">
        <v>0.95</v>
      </c>
      <c r="D10" s="51">
        <v>0.95</v>
      </c>
      <c r="E10" s="51">
        <v>0.95</v>
      </c>
      <c r="F10" s="51" t="s">
        <v>17</v>
      </c>
      <c r="G10" s="51" t="s">
        <v>17</v>
      </c>
      <c r="H10" s="51" t="s">
        <v>17</v>
      </c>
      <c r="I10" s="51" t="s">
        <v>17</v>
      </c>
      <c r="J10" s="51">
        <v>0.95</v>
      </c>
      <c r="K10" s="51">
        <v>0.95</v>
      </c>
      <c r="L10" s="51">
        <v>0.95</v>
      </c>
      <c r="M10" s="51">
        <v>0.95</v>
      </c>
      <c r="N10" s="51">
        <v>0.95</v>
      </c>
      <c r="O10" s="51">
        <v>0.95</v>
      </c>
    </row>
    <row r="11" spans="1:15" ht="26" thickBot="1" x14ac:dyDescent="0.25">
      <c r="A11" s="241">
        <v>2026</v>
      </c>
      <c r="B11" s="242"/>
      <c r="C11" s="52">
        <v>0.96</v>
      </c>
      <c r="D11" s="52">
        <v>0.96</v>
      </c>
      <c r="E11" s="52">
        <v>0.96</v>
      </c>
      <c r="F11" s="51" t="s">
        <v>17</v>
      </c>
      <c r="G11" s="51" t="s">
        <v>17</v>
      </c>
      <c r="H11" s="51" t="s">
        <v>17</v>
      </c>
      <c r="I11" s="51" t="s">
        <v>17</v>
      </c>
      <c r="J11" s="52">
        <v>0.96</v>
      </c>
      <c r="K11" s="52">
        <v>0.96</v>
      </c>
      <c r="L11" s="52">
        <v>0.96</v>
      </c>
      <c r="M11" s="52">
        <v>0.96</v>
      </c>
      <c r="N11" s="52">
        <v>0.96</v>
      </c>
      <c r="O11" s="52">
        <v>0.96</v>
      </c>
    </row>
    <row r="12" spans="1:15" ht="26" thickBot="1" x14ac:dyDescent="0.25">
      <c r="A12" s="239">
        <v>2027</v>
      </c>
      <c r="B12" s="240"/>
      <c r="C12" s="51">
        <v>0.97</v>
      </c>
      <c r="D12" s="51">
        <v>0.97</v>
      </c>
      <c r="E12" s="51">
        <v>0.97</v>
      </c>
      <c r="F12" s="51" t="s">
        <v>17</v>
      </c>
      <c r="G12" s="51" t="s">
        <v>17</v>
      </c>
      <c r="H12" s="51" t="s">
        <v>17</v>
      </c>
      <c r="I12" s="51" t="s">
        <v>17</v>
      </c>
      <c r="J12" s="51">
        <v>0.97</v>
      </c>
      <c r="K12" s="51">
        <v>0.97</v>
      </c>
      <c r="L12" s="51">
        <v>0.97</v>
      </c>
      <c r="M12" s="51">
        <v>0.97</v>
      </c>
      <c r="N12" s="51">
        <v>0.97</v>
      </c>
      <c r="O12" s="51">
        <v>0.97</v>
      </c>
    </row>
    <row r="13" spans="1:15" ht="26" thickBot="1" x14ac:dyDescent="0.25">
      <c r="A13" s="241">
        <v>2028</v>
      </c>
      <c r="B13" s="242"/>
      <c r="C13" s="52">
        <v>0.98</v>
      </c>
      <c r="D13" s="52">
        <v>0.98</v>
      </c>
      <c r="E13" s="52">
        <v>0.98</v>
      </c>
      <c r="F13" s="51" t="s">
        <v>17</v>
      </c>
      <c r="G13" s="51" t="s">
        <v>17</v>
      </c>
      <c r="H13" s="51" t="s">
        <v>17</v>
      </c>
      <c r="I13" s="51" t="s">
        <v>17</v>
      </c>
      <c r="J13" s="52">
        <v>0.98</v>
      </c>
      <c r="K13" s="52">
        <v>0.98</v>
      </c>
      <c r="L13" s="52">
        <v>0.98</v>
      </c>
      <c r="M13" s="52">
        <v>0.98</v>
      </c>
      <c r="N13" s="52">
        <v>0.98</v>
      </c>
      <c r="O13" s="52">
        <v>0.98</v>
      </c>
    </row>
    <row r="14" spans="1:15" ht="26" thickBot="1" x14ac:dyDescent="0.25">
      <c r="A14" s="239">
        <v>2029</v>
      </c>
      <c r="B14" s="240"/>
      <c r="C14" s="51">
        <v>1</v>
      </c>
      <c r="D14" s="51">
        <v>1</v>
      </c>
      <c r="E14" s="51">
        <v>1</v>
      </c>
      <c r="F14" s="51" t="s">
        <v>17</v>
      </c>
      <c r="G14" s="51" t="s">
        <v>17</v>
      </c>
      <c r="H14" s="51" t="s">
        <v>17</v>
      </c>
      <c r="I14" s="51" t="s">
        <v>17</v>
      </c>
      <c r="J14" s="51">
        <v>1</v>
      </c>
      <c r="K14" s="51">
        <v>1</v>
      </c>
      <c r="L14" s="51">
        <v>1</v>
      </c>
      <c r="M14" s="51">
        <v>1</v>
      </c>
      <c r="N14" s="51">
        <v>1</v>
      </c>
      <c r="O14" s="51">
        <v>1</v>
      </c>
    </row>
    <row r="15" spans="1:15" ht="51" customHeight="1" thickBot="1" x14ac:dyDescent="0.25">
      <c r="A15" s="272"/>
      <c r="B15" s="272"/>
      <c r="C15" s="272"/>
      <c r="D15" s="272"/>
      <c r="E15" s="272"/>
      <c r="F15" s="272"/>
      <c r="G15" s="272"/>
      <c r="H15" s="272"/>
      <c r="I15" s="272"/>
      <c r="J15" s="272"/>
      <c r="K15" s="272"/>
      <c r="L15" s="272"/>
      <c r="M15" s="272"/>
      <c r="N15" s="272"/>
      <c r="O15" s="272"/>
    </row>
    <row r="16" spans="1:15" ht="63" customHeight="1" x14ac:dyDescent="0.2">
      <c r="A16" s="249" t="s">
        <v>85</v>
      </c>
      <c r="B16" s="250"/>
      <c r="C16" s="250"/>
      <c r="D16" s="250"/>
      <c r="E16" s="250"/>
      <c r="F16" s="250"/>
      <c r="G16" s="250"/>
      <c r="H16" s="250"/>
      <c r="I16" s="250"/>
      <c r="J16" s="250"/>
      <c r="K16" s="250"/>
      <c r="L16" s="250"/>
      <c r="M16" s="250"/>
      <c r="N16" s="250"/>
      <c r="O16" s="251"/>
    </row>
    <row r="17" spans="1:15" ht="50.25" customHeight="1" x14ac:dyDescent="0.2">
      <c r="A17" s="146" t="s">
        <v>133</v>
      </c>
      <c r="B17" s="147"/>
      <c r="C17" s="147"/>
      <c r="D17" s="147"/>
      <c r="E17" s="147"/>
      <c r="F17" s="147"/>
      <c r="G17" s="147"/>
      <c r="H17" s="147"/>
      <c r="I17" s="147"/>
      <c r="J17" s="147"/>
      <c r="K17" s="147"/>
      <c r="L17" s="147"/>
      <c r="M17" s="147"/>
      <c r="N17" s="147"/>
      <c r="O17" s="148"/>
    </row>
    <row r="18" spans="1:15" ht="14.5" customHeight="1" x14ac:dyDescent="0.2">
      <c r="A18" s="246"/>
      <c r="B18" s="163"/>
      <c r="C18" s="163"/>
      <c r="D18" s="163"/>
      <c r="E18" s="163"/>
      <c r="F18" s="163"/>
      <c r="G18" s="163"/>
      <c r="H18" s="163"/>
      <c r="I18" s="163"/>
      <c r="J18" s="163"/>
      <c r="K18" s="163"/>
      <c r="L18" s="163"/>
      <c r="M18" s="163"/>
      <c r="N18" s="163"/>
      <c r="O18" s="248"/>
    </row>
    <row r="19" spans="1:15" ht="33.75" customHeight="1" x14ac:dyDescent="0.2">
      <c r="A19" s="243" t="s">
        <v>2</v>
      </c>
      <c r="B19" s="244"/>
      <c r="C19" s="244"/>
      <c r="D19" s="244"/>
      <c r="E19" s="244"/>
      <c r="F19" s="244"/>
      <c r="G19" s="244"/>
      <c r="H19" s="244"/>
      <c r="I19" s="244"/>
      <c r="J19" s="244"/>
      <c r="K19" s="244"/>
      <c r="L19" s="244"/>
      <c r="M19" s="244"/>
      <c r="N19" s="244"/>
      <c r="O19" s="245"/>
    </row>
    <row r="20" spans="1:15" ht="26.5" customHeight="1" thickBot="1" x14ac:dyDescent="0.25">
      <c r="A20" s="255">
        <v>2025</v>
      </c>
      <c r="B20" s="256"/>
      <c r="C20" s="257"/>
      <c r="D20" s="255">
        <v>2026</v>
      </c>
      <c r="E20" s="256"/>
      <c r="F20" s="257"/>
      <c r="G20" s="255">
        <v>2027</v>
      </c>
      <c r="H20" s="256"/>
      <c r="I20" s="257"/>
      <c r="J20" s="255">
        <v>2028</v>
      </c>
      <c r="K20" s="256"/>
      <c r="L20" s="257"/>
      <c r="M20" s="255">
        <v>2029</v>
      </c>
      <c r="N20" s="256"/>
      <c r="O20" s="257"/>
    </row>
    <row r="21" spans="1:15" ht="26.5" customHeight="1" thickBot="1" x14ac:dyDescent="0.25">
      <c r="A21" s="261"/>
      <c r="B21" s="262"/>
      <c r="C21" s="263"/>
      <c r="D21" s="264"/>
      <c r="E21" s="262"/>
      <c r="F21" s="263"/>
      <c r="G21" s="264"/>
      <c r="H21" s="262"/>
      <c r="I21" s="263"/>
      <c r="J21" s="264"/>
      <c r="K21" s="262"/>
      <c r="L21" s="263"/>
      <c r="M21" s="264"/>
      <c r="N21" s="262"/>
      <c r="O21" s="265"/>
    </row>
    <row r="22" spans="1:15" ht="34.25" customHeight="1" thickBot="1" x14ac:dyDescent="0.25">
      <c r="A22" s="243" t="s">
        <v>3</v>
      </c>
      <c r="B22" s="244"/>
      <c r="C22" s="244"/>
      <c r="D22" s="244"/>
      <c r="E22" s="244"/>
      <c r="F22" s="244"/>
      <c r="G22" s="244"/>
      <c r="H22" s="244"/>
      <c r="I22" s="244"/>
      <c r="J22" s="244"/>
      <c r="K22" s="244"/>
      <c r="L22" s="244"/>
      <c r="M22" s="244"/>
      <c r="N22" s="244"/>
      <c r="O22" s="245"/>
    </row>
    <row r="23" spans="1:15" ht="34.5" customHeight="1" thickTop="1" thickBot="1" x14ac:dyDescent="0.25">
      <c r="A23" s="246"/>
      <c r="B23" s="247"/>
      <c r="C23" s="3" t="s">
        <v>4</v>
      </c>
      <c r="D23" s="3" t="s">
        <v>5</v>
      </c>
      <c r="E23" s="3" t="s">
        <v>6</v>
      </c>
      <c r="F23" s="3" t="s">
        <v>7</v>
      </c>
      <c r="G23" s="3" t="s">
        <v>8</v>
      </c>
      <c r="H23" s="3" t="s">
        <v>9</v>
      </c>
      <c r="I23" s="3" t="s">
        <v>10</v>
      </c>
      <c r="J23" s="3" t="s">
        <v>11</v>
      </c>
      <c r="K23" s="3" t="s">
        <v>12</v>
      </c>
      <c r="L23" s="3" t="s">
        <v>13</v>
      </c>
      <c r="M23" s="3" t="s">
        <v>14</v>
      </c>
      <c r="N23" s="3" t="s">
        <v>15</v>
      </c>
      <c r="O23" s="19" t="s">
        <v>16</v>
      </c>
    </row>
    <row r="24" spans="1:15" ht="24" customHeight="1" thickBot="1" x14ac:dyDescent="0.25">
      <c r="A24" s="239">
        <v>2025</v>
      </c>
      <c r="B24" s="240"/>
      <c r="C24" s="51"/>
      <c r="D24" s="51"/>
      <c r="E24" s="51"/>
      <c r="F24" s="4"/>
      <c r="G24" s="51"/>
      <c r="H24" s="4"/>
      <c r="I24" s="4"/>
      <c r="J24" s="51"/>
      <c r="K24" s="51"/>
      <c r="L24" s="4"/>
      <c r="M24" s="51"/>
      <c r="N24" s="4"/>
      <c r="O24" s="20"/>
    </row>
    <row r="25" spans="1:15" ht="24" customHeight="1" thickBot="1" x14ac:dyDescent="0.25">
      <c r="A25" s="239">
        <v>2026</v>
      </c>
      <c r="B25" s="240"/>
      <c r="C25" s="52"/>
      <c r="D25" s="52"/>
      <c r="E25" s="52"/>
      <c r="F25" s="5"/>
      <c r="G25" s="52"/>
      <c r="H25" s="5"/>
      <c r="I25" s="5"/>
      <c r="J25" s="52"/>
      <c r="K25" s="52"/>
      <c r="L25" s="5"/>
      <c r="M25" s="52"/>
      <c r="N25" s="5"/>
      <c r="O25" s="21"/>
    </row>
    <row r="26" spans="1:15" ht="24" customHeight="1" thickBot="1" x14ac:dyDescent="0.25">
      <c r="A26" s="239">
        <v>2027</v>
      </c>
      <c r="B26" s="240"/>
      <c r="C26" s="51"/>
      <c r="D26" s="51"/>
      <c r="E26" s="51"/>
      <c r="F26" s="4"/>
      <c r="G26" s="51"/>
      <c r="H26" s="4"/>
      <c r="I26" s="4"/>
      <c r="J26" s="51"/>
      <c r="K26" s="51"/>
      <c r="L26" s="4"/>
      <c r="M26" s="51"/>
      <c r="N26" s="4"/>
      <c r="O26" s="20"/>
    </row>
    <row r="27" spans="1:15" ht="24" customHeight="1" thickBot="1" x14ac:dyDescent="0.25">
      <c r="A27" s="239">
        <v>2028</v>
      </c>
      <c r="B27" s="240"/>
      <c r="C27" s="52"/>
      <c r="D27" s="52"/>
      <c r="E27" s="52"/>
      <c r="F27" s="5"/>
      <c r="G27" s="52"/>
      <c r="H27" s="5"/>
      <c r="I27" s="5"/>
      <c r="J27" s="52"/>
      <c r="K27" s="52"/>
      <c r="L27" s="5"/>
      <c r="M27" s="52"/>
      <c r="N27" s="5"/>
      <c r="O27" s="21"/>
    </row>
    <row r="28" spans="1:15" ht="24" customHeight="1" thickBot="1" x14ac:dyDescent="0.25">
      <c r="A28" s="239">
        <v>2029</v>
      </c>
      <c r="B28" s="240"/>
      <c r="C28" s="53"/>
      <c r="D28" s="53"/>
      <c r="E28" s="53"/>
      <c r="F28" s="22"/>
      <c r="G28" s="53"/>
      <c r="H28" s="22"/>
      <c r="I28" s="22"/>
      <c r="J28" s="53"/>
      <c r="K28" s="53"/>
      <c r="L28" s="22"/>
      <c r="M28" s="53"/>
      <c r="N28" s="22"/>
      <c r="O28" s="23"/>
    </row>
    <row r="29" spans="1:15" ht="53.25" customHeight="1" thickBot="1" x14ac:dyDescent="0.25">
      <c r="A29" s="163"/>
      <c r="B29" s="163"/>
      <c r="C29" s="163"/>
      <c r="D29" s="163"/>
      <c r="E29" s="163"/>
      <c r="F29" s="163"/>
      <c r="G29" s="163"/>
      <c r="H29" s="163"/>
      <c r="I29" s="163"/>
      <c r="J29" s="163"/>
      <c r="K29" s="163"/>
      <c r="L29" s="163"/>
      <c r="M29" s="163"/>
      <c r="N29" s="163"/>
      <c r="O29" s="163"/>
    </row>
    <row r="30" spans="1:15" ht="48" customHeight="1" x14ac:dyDescent="0.2">
      <c r="A30" s="249" t="s">
        <v>86</v>
      </c>
      <c r="B30" s="250"/>
      <c r="C30" s="250"/>
      <c r="D30" s="250"/>
      <c r="E30" s="250"/>
      <c r="F30" s="250"/>
      <c r="G30" s="250"/>
      <c r="H30" s="250"/>
      <c r="I30" s="250"/>
      <c r="J30" s="250"/>
      <c r="K30" s="250"/>
      <c r="L30" s="250"/>
      <c r="M30" s="250"/>
      <c r="N30" s="250"/>
      <c r="O30" s="251"/>
    </row>
    <row r="31" spans="1:15" ht="63" customHeight="1" x14ac:dyDescent="0.2">
      <c r="A31" s="146" t="s">
        <v>132</v>
      </c>
      <c r="B31" s="147"/>
      <c r="C31" s="147"/>
      <c r="D31" s="147"/>
      <c r="E31" s="147"/>
      <c r="F31" s="147"/>
      <c r="G31" s="147"/>
      <c r="H31" s="147"/>
      <c r="I31" s="147"/>
      <c r="J31" s="147"/>
      <c r="K31" s="147"/>
      <c r="L31" s="147"/>
      <c r="M31" s="147"/>
      <c r="N31" s="147"/>
      <c r="O31" s="148"/>
    </row>
    <row r="32" spans="1:15" ht="48" customHeight="1" x14ac:dyDescent="0.2">
      <c r="A32" s="246"/>
      <c r="B32" s="163"/>
      <c r="C32" s="163"/>
      <c r="D32" s="163"/>
      <c r="E32" s="163"/>
      <c r="F32" s="163"/>
      <c r="G32" s="163"/>
      <c r="H32" s="163"/>
      <c r="I32" s="163"/>
      <c r="J32" s="163"/>
      <c r="K32" s="163"/>
      <c r="L32" s="163"/>
      <c r="M32" s="163"/>
      <c r="N32" s="163"/>
      <c r="O32" s="248"/>
    </row>
    <row r="33" spans="1:15" ht="33.5" customHeight="1" x14ac:dyDescent="0.2">
      <c r="A33" s="243" t="s">
        <v>2</v>
      </c>
      <c r="B33" s="244"/>
      <c r="C33" s="244"/>
      <c r="D33" s="244"/>
      <c r="E33" s="244"/>
      <c r="F33" s="244"/>
      <c r="G33" s="244"/>
      <c r="H33" s="244"/>
      <c r="I33" s="244"/>
      <c r="J33" s="244"/>
      <c r="K33" s="244"/>
      <c r="L33" s="244"/>
      <c r="M33" s="244"/>
      <c r="N33" s="244"/>
      <c r="O33" s="245"/>
    </row>
    <row r="34" spans="1:15" ht="26.5" customHeight="1" thickBot="1" x14ac:dyDescent="0.25">
      <c r="A34" s="255">
        <v>2025</v>
      </c>
      <c r="B34" s="256"/>
      <c r="C34" s="257"/>
      <c r="D34" s="255">
        <v>2026</v>
      </c>
      <c r="E34" s="256"/>
      <c r="F34" s="257"/>
      <c r="G34" s="255">
        <v>2027</v>
      </c>
      <c r="H34" s="256"/>
      <c r="I34" s="257"/>
      <c r="J34" s="255">
        <v>2028</v>
      </c>
      <c r="K34" s="256"/>
      <c r="L34" s="257"/>
      <c r="M34" s="255">
        <v>2029</v>
      </c>
      <c r="N34" s="256"/>
      <c r="O34" s="257"/>
    </row>
    <row r="35" spans="1:15" ht="26.5" customHeight="1" thickBot="1" x14ac:dyDescent="0.25">
      <c r="A35" s="261"/>
      <c r="B35" s="262"/>
      <c r="C35" s="263"/>
      <c r="D35" s="264"/>
      <c r="E35" s="262"/>
      <c r="F35" s="263"/>
      <c r="G35" s="264"/>
      <c r="H35" s="262"/>
      <c r="I35" s="263"/>
      <c r="J35" s="264"/>
      <c r="K35" s="262"/>
      <c r="L35" s="263"/>
      <c r="M35" s="264"/>
      <c r="N35" s="262"/>
      <c r="O35" s="265"/>
    </row>
    <row r="36" spans="1:15" ht="34.25" customHeight="1" thickBot="1" x14ac:dyDescent="0.25">
      <c r="A36" s="243" t="s">
        <v>3</v>
      </c>
      <c r="B36" s="244"/>
      <c r="C36" s="244"/>
      <c r="D36" s="244"/>
      <c r="E36" s="244"/>
      <c r="F36" s="244"/>
      <c r="G36" s="244"/>
      <c r="H36" s="244"/>
      <c r="I36" s="244"/>
      <c r="J36" s="244"/>
      <c r="K36" s="244"/>
      <c r="L36" s="244"/>
      <c r="M36" s="244"/>
      <c r="N36" s="244"/>
      <c r="O36" s="245"/>
    </row>
    <row r="37" spans="1:15" ht="55.25" customHeight="1" thickTop="1" thickBot="1" x14ac:dyDescent="0.25">
      <c r="A37" s="246"/>
      <c r="B37" s="247"/>
      <c r="C37" s="3" t="s">
        <v>4</v>
      </c>
      <c r="D37" s="3" t="s">
        <v>5</v>
      </c>
      <c r="E37" s="3" t="s">
        <v>6</v>
      </c>
      <c r="F37" s="3" t="s">
        <v>7</v>
      </c>
      <c r="G37" s="3" t="s">
        <v>8</v>
      </c>
      <c r="H37" s="3" t="s">
        <v>9</v>
      </c>
      <c r="I37" s="3" t="s">
        <v>10</v>
      </c>
      <c r="J37" s="3" t="s">
        <v>11</v>
      </c>
      <c r="K37" s="3" t="s">
        <v>12</v>
      </c>
      <c r="L37" s="3" t="s">
        <v>13</v>
      </c>
      <c r="M37" s="3" t="s">
        <v>14</v>
      </c>
      <c r="N37" s="3" t="s">
        <v>15</v>
      </c>
      <c r="O37" s="19" t="s">
        <v>16</v>
      </c>
    </row>
    <row r="38" spans="1:15" ht="24" customHeight="1" thickBot="1" x14ac:dyDescent="0.25">
      <c r="A38" s="239">
        <v>2025</v>
      </c>
      <c r="B38" s="240"/>
      <c r="C38" s="51"/>
      <c r="D38" s="51"/>
      <c r="E38" s="51"/>
      <c r="F38" s="4"/>
      <c r="G38" s="51"/>
      <c r="H38" s="4"/>
      <c r="I38" s="4"/>
      <c r="J38" s="51"/>
      <c r="K38" s="51"/>
      <c r="L38" s="4"/>
      <c r="M38" s="51"/>
      <c r="N38" s="4"/>
      <c r="O38" s="20"/>
    </row>
    <row r="39" spans="1:15" ht="24" customHeight="1" thickBot="1" x14ac:dyDescent="0.25">
      <c r="A39" s="241">
        <v>2026</v>
      </c>
      <c r="B39" s="242"/>
      <c r="C39" s="52"/>
      <c r="D39" s="52"/>
      <c r="E39" s="52"/>
      <c r="F39" s="5"/>
      <c r="G39" s="52"/>
      <c r="H39" s="5"/>
      <c r="I39" s="5"/>
      <c r="J39" s="52"/>
      <c r="K39" s="52"/>
      <c r="L39" s="5"/>
      <c r="M39" s="52"/>
      <c r="N39" s="5"/>
      <c r="O39" s="21"/>
    </row>
    <row r="40" spans="1:15" ht="24" customHeight="1" thickBot="1" x14ac:dyDescent="0.25">
      <c r="A40" s="239">
        <v>2027</v>
      </c>
      <c r="B40" s="240"/>
      <c r="C40" s="51"/>
      <c r="D40" s="51"/>
      <c r="E40" s="51"/>
      <c r="F40" s="4"/>
      <c r="G40" s="51"/>
      <c r="H40" s="4"/>
      <c r="I40" s="4"/>
      <c r="J40" s="51"/>
      <c r="K40" s="51"/>
      <c r="L40" s="4"/>
      <c r="M40" s="51"/>
      <c r="N40" s="4"/>
      <c r="O40" s="20"/>
    </row>
    <row r="41" spans="1:15" ht="24" customHeight="1" thickBot="1" x14ac:dyDescent="0.25">
      <c r="A41" s="241">
        <v>2028</v>
      </c>
      <c r="B41" s="242"/>
      <c r="C41" s="52"/>
      <c r="D41" s="52"/>
      <c r="E41" s="52"/>
      <c r="F41" s="5"/>
      <c r="G41" s="52"/>
      <c r="H41" s="5"/>
      <c r="I41" s="5"/>
      <c r="J41" s="52"/>
      <c r="K41" s="52"/>
      <c r="L41" s="5"/>
      <c r="M41" s="52"/>
      <c r="N41" s="5"/>
      <c r="O41" s="21"/>
    </row>
    <row r="42" spans="1:15" ht="24" customHeight="1" thickBot="1" x14ac:dyDescent="0.25">
      <c r="A42" s="239">
        <v>2029</v>
      </c>
      <c r="B42" s="240"/>
      <c r="C42" s="53"/>
      <c r="D42" s="53"/>
      <c r="E42" s="53"/>
      <c r="F42" s="22"/>
      <c r="G42" s="53"/>
      <c r="H42" s="22"/>
      <c r="I42" s="22"/>
      <c r="J42" s="53"/>
      <c r="K42" s="53"/>
      <c r="L42" s="22"/>
      <c r="M42" s="53"/>
      <c r="N42" s="22"/>
      <c r="O42" s="23"/>
    </row>
    <row r="43" spans="1:15" ht="29.25" customHeight="1" thickBot="1" x14ac:dyDescent="0.25">
      <c r="A43" s="163"/>
      <c r="B43" s="163"/>
      <c r="C43" s="163"/>
      <c r="D43" s="163"/>
      <c r="E43" s="163"/>
      <c r="F43" s="163"/>
      <c r="G43" s="163"/>
      <c r="H43" s="163"/>
      <c r="I43" s="163"/>
      <c r="J43" s="163"/>
      <c r="K43" s="163"/>
      <c r="L43" s="163"/>
      <c r="M43" s="163"/>
      <c r="N43" s="163"/>
      <c r="O43" s="163"/>
    </row>
    <row r="44" spans="1:15" ht="36.5" customHeight="1" x14ac:dyDescent="0.2">
      <c r="A44" s="249" t="s">
        <v>87</v>
      </c>
      <c r="B44" s="250"/>
      <c r="C44" s="250"/>
      <c r="D44" s="250"/>
      <c r="E44" s="250"/>
      <c r="F44" s="250"/>
      <c r="G44" s="250"/>
      <c r="H44" s="250"/>
      <c r="I44" s="250"/>
      <c r="J44" s="250"/>
      <c r="K44" s="250"/>
      <c r="L44" s="250"/>
      <c r="M44" s="250"/>
      <c r="N44" s="250"/>
      <c r="O44" s="251"/>
    </row>
    <row r="45" spans="1:15" ht="57.75" customHeight="1" x14ac:dyDescent="0.2">
      <c r="A45" s="146" t="s">
        <v>131</v>
      </c>
      <c r="B45" s="147"/>
      <c r="C45" s="147"/>
      <c r="D45" s="147"/>
      <c r="E45" s="147"/>
      <c r="F45" s="147"/>
      <c r="G45" s="147"/>
      <c r="H45" s="147"/>
      <c r="I45" s="147"/>
      <c r="J45" s="147"/>
      <c r="K45" s="147"/>
      <c r="L45" s="147"/>
      <c r="M45" s="147"/>
      <c r="N45" s="147"/>
      <c r="O45" s="148"/>
    </row>
    <row r="46" spans="1:15" ht="8.25" customHeight="1" x14ac:dyDescent="0.2">
      <c r="A46" s="246"/>
      <c r="B46" s="163"/>
      <c r="C46" s="163"/>
      <c r="D46" s="163"/>
      <c r="E46" s="163"/>
      <c r="F46" s="163"/>
      <c r="G46" s="163"/>
      <c r="H46" s="163"/>
      <c r="I46" s="163"/>
      <c r="J46" s="163"/>
      <c r="K46" s="163"/>
      <c r="L46" s="163"/>
      <c r="M46" s="163"/>
      <c r="N46" s="163"/>
      <c r="O46" s="248"/>
    </row>
    <row r="47" spans="1:15" ht="52.5" customHeight="1" x14ac:dyDescent="0.2">
      <c r="A47" s="243" t="s">
        <v>2</v>
      </c>
      <c r="B47" s="244"/>
      <c r="C47" s="244"/>
      <c r="D47" s="244"/>
      <c r="E47" s="244"/>
      <c r="F47" s="244"/>
      <c r="G47" s="244"/>
      <c r="H47" s="244"/>
      <c r="I47" s="244"/>
      <c r="J47" s="244"/>
      <c r="K47" s="244"/>
      <c r="L47" s="244"/>
      <c r="M47" s="244"/>
      <c r="N47" s="244"/>
      <c r="O47" s="245"/>
    </row>
    <row r="48" spans="1:15" ht="26.5" customHeight="1" thickBot="1" x14ac:dyDescent="0.25">
      <c r="A48" s="255">
        <v>2025</v>
      </c>
      <c r="B48" s="256"/>
      <c r="C48" s="257"/>
      <c r="D48" s="256">
        <v>2026</v>
      </c>
      <c r="E48" s="256"/>
      <c r="F48" s="257"/>
      <c r="G48" s="255">
        <v>2027</v>
      </c>
      <c r="H48" s="256"/>
      <c r="I48" s="257"/>
      <c r="J48" s="256">
        <v>2028</v>
      </c>
      <c r="K48" s="256"/>
      <c r="L48" s="257"/>
      <c r="M48" s="255">
        <v>2029</v>
      </c>
      <c r="N48" s="256"/>
      <c r="O48" s="257"/>
    </row>
    <row r="49" spans="1:15" ht="26.5" customHeight="1" thickBot="1" x14ac:dyDescent="0.25">
      <c r="A49" s="261"/>
      <c r="B49" s="262"/>
      <c r="C49" s="263"/>
      <c r="D49" s="264"/>
      <c r="E49" s="262"/>
      <c r="F49" s="263"/>
      <c r="G49" s="264"/>
      <c r="H49" s="262"/>
      <c r="I49" s="263"/>
      <c r="J49" s="264"/>
      <c r="K49" s="262"/>
      <c r="L49" s="263"/>
      <c r="M49" s="264"/>
      <c r="N49" s="262"/>
      <c r="O49" s="265"/>
    </row>
    <row r="50" spans="1:15" ht="34.25" customHeight="1" thickBot="1" x14ac:dyDescent="0.25">
      <c r="A50" s="243" t="s">
        <v>3</v>
      </c>
      <c r="B50" s="244"/>
      <c r="C50" s="244"/>
      <c r="D50" s="244"/>
      <c r="E50" s="244"/>
      <c r="F50" s="244"/>
      <c r="G50" s="244"/>
      <c r="H50" s="244"/>
      <c r="I50" s="244"/>
      <c r="J50" s="244"/>
      <c r="K50" s="244"/>
      <c r="L50" s="244"/>
      <c r="M50" s="244"/>
      <c r="N50" s="244"/>
      <c r="O50" s="245"/>
    </row>
    <row r="51" spans="1:15" ht="55.25" customHeight="1" thickTop="1" thickBot="1" x14ac:dyDescent="0.25">
      <c r="A51" s="246"/>
      <c r="B51" s="247"/>
      <c r="C51" s="3" t="s">
        <v>4</v>
      </c>
      <c r="D51" s="3" t="s">
        <v>5</v>
      </c>
      <c r="E51" s="3" t="s">
        <v>6</v>
      </c>
      <c r="F51" s="3" t="s">
        <v>7</v>
      </c>
      <c r="G51" s="3" t="s">
        <v>8</v>
      </c>
      <c r="H51" s="3" t="s">
        <v>9</v>
      </c>
      <c r="I51" s="3" t="s">
        <v>10</v>
      </c>
      <c r="J51" s="3" t="s">
        <v>11</v>
      </c>
      <c r="K51" s="3" t="s">
        <v>12</v>
      </c>
      <c r="L51" s="3" t="s">
        <v>13</v>
      </c>
      <c r="M51" s="3" t="s">
        <v>14</v>
      </c>
      <c r="N51" s="3" t="s">
        <v>15</v>
      </c>
      <c r="O51" s="19" t="s">
        <v>16</v>
      </c>
    </row>
    <row r="52" spans="1:15" ht="24" customHeight="1" thickBot="1" x14ac:dyDescent="0.25">
      <c r="A52" s="239">
        <v>2025</v>
      </c>
      <c r="B52" s="240"/>
      <c r="C52" s="51"/>
      <c r="D52" s="51"/>
      <c r="E52" s="51"/>
      <c r="F52" s="4"/>
      <c r="G52" s="51"/>
      <c r="H52" s="4"/>
      <c r="I52" s="4"/>
      <c r="J52" s="51"/>
      <c r="K52" s="51"/>
      <c r="L52" s="4"/>
      <c r="M52" s="51"/>
      <c r="N52" s="4"/>
      <c r="O52" s="20"/>
    </row>
    <row r="53" spans="1:15" ht="24" customHeight="1" thickBot="1" x14ac:dyDescent="0.25">
      <c r="A53" s="241">
        <v>2026</v>
      </c>
      <c r="B53" s="242"/>
      <c r="C53" s="52"/>
      <c r="D53" s="52"/>
      <c r="E53" s="52"/>
      <c r="F53" s="5"/>
      <c r="G53" s="52"/>
      <c r="H53" s="5"/>
      <c r="I53" s="5"/>
      <c r="J53" s="52"/>
      <c r="K53" s="52"/>
      <c r="L53" s="5"/>
      <c r="M53" s="52"/>
      <c r="N53" s="5"/>
      <c r="O53" s="21"/>
    </row>
    <row r="54" spans="1:15" ht="24" customHeight="1" thickBot="1" x14ac:dyDescent="0.25">
      <c r="A54" s="239">
        <v>2027</v>
      </c>
      <c r="B54" s="240"/>
      <c r="C54" s="51"/>
      <c r="D54" s="51"/>
      <c r="E54" s="51"/>
      <c r="F54" s="4"/>
      <c r="G54" s="51"/>
      <c r="H54" s="4"/>
      <c r="I54" s="4"/>
      <c r="J54" s="51"/>
      <c r="K54" s="51"/>
      <c r="L54" s="4"/>
      <c r="M54" s="51"/>
      <c r="N54" s="4"/>
      <c r="O54" s="20"/>
    </row>
    <row r="55" spans="1:15" ht="24" customHeight="1" thickBot="1" x14ac:dyDescent="0.25">
      <c r="A55" s="241">
        <v>2028</v>
      </c>
      <c r="B55" s="242"/>
      <c r="C55" s="52"/>
      <c r="D55" s="52"/>
      <c r="E55" s="52"/>
      <c r="F55" s="5"/>
      <c r="G55" s="52"/>
      <c r="H55" s="5"/>
      <c r="I55" s="5"/>
      <c r="J55" s="52"/>
      <c r="K55" s="52"/>
      <c r="L55" s="5"/>
      <c r="M55" s="52"/>
      <c r="N55" s="5"/>
      <c r="O55" s="21"/>
    </row>
    <row r="56" spans="1:15" ht="24" customHeight="1" thickBot="1" x14ac:dyDescent="0.25">
      <c r="A56" s="239">
        <v>2029</v>
      </c>
      <c r="B56" s="240"/>
      <c r="C56" s="53"/>
      <c r="D56" s="53"/>
      <c r="E56" s="53"/>
      <c r="F56" s="22"/>
      <c r="G56" s="53"/>
      <c r="H56" s="22"/>
      <c r="I56" s="22"/>
      <c r="J56" s="53"/>
      <c r="K56" s="53"/>
      <c r="L56" s="22"/>
      <c r="M56" s="53"/>
      <c r="N56" s="22"/>
      <c r="O56" s="23"/>
    </row>
    <row r="57" spans="1:15" ht="48.75" customHeight="1" thickBot="1" x14ac:dyDescent="0.25">
      <c r="A57" s="163"/>
      <c r="B57" s="163"/>
      <c r="C57" s="163"/>
      <c r="D57" s="163"/>
      <c r="E57" s="163"/>
      <c r="F57" s="163"/>
      <c r="G57" s="163"/>
      <c r="H57" s="163"/>
      <c r="I57" s="163"/>
      <c r="J57" s="163"/>
      <c r="K57" s="163"/>
      <c r="L57" s="163"/>
      <c r="M57" s="163"/>
      <c r="N57" s="163"/>
      <c r="O57" s="163"/>
    </row>
    <row r="58" spans="1:15" ht="53.25" customHeight="1" x14ac:dyDescent="0.2">
      <c r="A58" s="269" t="s">
        <v>88</v>
      </c>
      <c r="B58" s="270"/>
      <c r="C58" s="270"/>
      <c r="D58" s="270"/>
      <c r="E58" s="270"/>
      <c r="F58" s="270"/>
      <c r="G58" s="270"/>
      <c r="H58" s="270"/>
      <c r="I58" s="270"/>
      <c r="J58" s="270"/>
      <c r="K58" s="270"/>
      <c r="L58" s="270"/>
      <c r="M58" s="270"/>
      <c r="N58" s="270"/>
      <c r="O58" s="271"/>
    </row>
    <row r="59" spans="1:15" ht="294.75" customHeight="1" x14ac:dyDescent="0.2">
      <c r="A59" s="266" t="s">
        <v>134</v>
      </c>
      <c r="B59" s="267"/>
      <c r="C59" s="267"/>
      <c r="D59" s="267"/>
      <c r="E59" s="267"/>
      <c r="F59" s="267"/>
      <c r="G59" s="267"/>
      <c r="H59" s="267"/>
      <c r="I59" s="267"/>
      <c r="J59" s="267"/>
      <c r="K59" s="267"/>
      <c r="L59" s="267"/>
      <c r="M59" s="267"/>
      <c r="N59" s="267"/>
      <c r="O59" s="268"/>
    </row>
    <row r="79" spans="1:1" x14ac:dyDescent="0.2">
      <c r="A79" s="58"/>
    </row>
  </sheetData>
  <sheetProtection sheet="1" objects="1" scenarios="1" selectLockedCells="1" selectUnlockedCells="1"/>
  <mergeCells count="92">
    <mergeCell ref="D48:F48"/>
    <mergeCell ref="G48:I48"/>
    <mergeCell ref="J48:L48"/>
    <mergeCell ref="M48:O48"/>
    <mergeCell ref="A49:C49"/>
    <mergeCell ref="D49:F49"/>
    <mergeCell ref="G49:I49"/>
    <mergeCell ref="J49:L49"/>
    <mergeCell ref="M49:O49"/>
    <mergeCell ref="A48:C48"/>
    <mergeCell ref="G34:I34"/>
    <mergeCell ref="J34:L34"/>
    <mergeCell ref="M34:O34"/>
    <mergeCell ref="A36:O36"/>
    <mergeCell ref="A37:B37"/>
    <mergeCell ref="A34:C34"/>
    <mergeCell ref="D34:F34"/>
    <mergeCell ref="A35:C35"/>
    <mergeCell ref="D35:F35"/>
    <mergeCell ref="G35:I35"/>
    <mergeCell ref="J35:L35"/>
    <mergeCell ref="M35:O35"/>
    <mergeCell ref="A12:B12"/>
    <mergeCell ref="A13:B13"/>
    <mergeCell ref="A14:B14"/>
    <mergeCell ref="A15:O15"/>
    <mergeCell ref="A7:O7"/>
    <mergeCell ref="A8:O8"/>
    <mergeCell ref="A9:B9"/>
    <mergeCell ref="A10:B10"/>
    <mergeCell ref="A11:B11"/>
    <mergeCell ref="A6:C6"/>
    <mergeCell ref="D6:F6"/>
    <mergeCell ref="G6:I6"/>
    <mergeCell ref="J6:L6"/>
    <mergeCell ref="M6:O6"/>
    <mergeCell ref="A1:O1"/>
    <mergeCell ref="A2:O2"/>
    <mergeCell ref="A3:O3"/>
    <mergeCell ref="A4:O4"/>
    <mergeCell ref="A5:C5"/>
    <mergeCell ref="D5:F5"/>
    <mergeCell ref="G5:I5"/>
    <mergeCell ref="J5:L5"/>
    <mergeCell ref="M5:O5"/>
    <mergeCell ref="A22:O22"/>
    <mergeCell ref="A16:O16"/>
    <mergeCell ref="P1:P1048576"/>
    <mergeCell ref="A17:O17"/>
    <mergeCell ref="A18:O18"/>
    <mergeCell ref="A19:O19"/>
    <mergeCell ref="A20:C20"/>
    <mergeCell ref="D20:F20"/>
    <mergeCell ref="G20:I20"/>
    <mergeCell ref="J20:L20"/>
    <mergeCell ref="M20:O20"/>
    <mergeCell ref="A21:C21"/>
    <mergeCell ref="D21:F21"/>
    <mergeCell ref="G21:I21"/>
    <mergeCell ref="J21:L21"/>
    <mergeCell ref="M21:O21"/>
    <mergeCell ref="A30:O30"/>
    <mergeCell ref="A31:O31"/>
    <mergeCell ref="A32:O32"/>
    <mergeCell ref="A33:O33"/>
    <mergeCell ref="A23:B23"/>
    <mergeCell ref="A29:O29"/>
    <mergeCell ref="A24:B24"/>
    <mergeCell ref="A25:B25"/>
    <mergeCell ref="A26:B26"/>
    <mergeCell ref="A27:B27"/>
    <mergeCell ref="A28:B28"/>
    <mergeCell ref="A46:O46"/>
    <mergeCell ref="A47:O47"/>
    <mergeCell ref="A38:B38"/>
    <mergeCell ref="A43:O43"/>
    <mergeCell ref="A44:O44"/>
    <mergeCell ref="A39:B39"/>
    <mergeCell ref="A40:B40"/>
    <mergeCell ref="A41:B41"/>
    <mergeCell ref="A42:B42"/>
    <mergeCell ref="A45:O45"/>
    <mergeCell ref="A50:O50"/>
    <mergeCell ref="A51:B51"/>
    <mergeCell ref="A52:B52"/>
    <mergeCell ref="A57:O57"/>
    <mergeCell ref="A58:O58"/>
    <mergeCell ref="A59:O59"/>
    <mergeCell ref="A54:B54"/>
    <mergeCell ref="A55:B55"/>
    <mergeCell ref="A56:B56"/>
    <mergeCell ref="A53:B5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CBEB0-4DBF-4627-91A3-A6021ADEF52A}">
  <dimension ref="A1:D15"/>
  <sheetViews>
    <sheetView zoomScale="70" zoomScaleNormal="70" workbookViewId="0">
      <selection activeCell="B4" sqref="B4"/>
    </sheetView>
  </sheetViews>
  <sheetFormatPr baseColWidth="10" defaultColWidth="8.6640625" defaultRowHeight="15" x14ac:dyDescent="0.2"/>
  <cols>
    <col min="1" max="1" width="18.6640625" customWidth="1"/>
    <col min="2" max="4" width="72.5" customWidth="1"/>
  </cols>
  <sheetData>
    <row r="1" spans="1:4" ht="52.5" customHeight="1" thickTop="1" thickBot="1" x14ac:dyDescent="0.25">
      <c r="A1" s="273" t="s">
        <v>89</v>
      </c>
      <c r="B1" s="274"/>
      <c r="C1" s="274"/>
      <c r="D1" s="275"/>
    </row>
    <row r="2" spans="1:4" ht="46.5" customHeight="1" thickTop="1" thickBot="1" x14ac:dyDescent="0.25">
      <c r="A2" s="27" t="s">
        <v>90</v>
      </c>
      <c r="B2" s="28" t="s">
        <v>91</v>
      </c>
      <c r="C2" s="28" t="s">
        <v>92</v>
      </c>
      <c r="D2" s="29" t="s">
        <v>93</v>
      </c>
    </row>
    <row r="3" spans="1:4" ht="57.75" customHeight="1" thickBot="1" x14ac:dyDescent="0.25">
      <c r="A3" s="30" t="s">
        <v>94</v>
      </c>
      <c r="B3" s="44"/>
      <c r="C3" s="44"/>
      <c r="D3" s="6"/>
    </row>
    <row r="4" spans="1:4" ht="57.75" customHeight="1" thickBot="1" x14ac:dyDescent="0.25">
      <c r="A4" s="31" t="s">
        <v>95</v>
      </c>
      <c r="B4" s="45"/>
      <c r="C4" s="45"/>
      <c r="D4" s="7"/>
    </row>
    <row r="5" spans="1:4" ht="57.75" customHeight="1" thickBot="1" x14ac:dyDescent="0.25">
      <c r="A5" s="30" t="s">
        <v>96</v>
      </c>
      <c r="B5" s="44"/>
      <c r="C5" s="8"/>
      <c r="D5" s="46"/>
    </row>
    <row r="6" spans="1:4" ht="57.75" customHeight="1" thickBot="1" x14ac:dyDescent="0.25">
      <c r="A6" s="32" t="s">
        <v>97</v>
      </c>
      <c r="B6" s="47"/>
      <c r="C6" s="47"/>
      <c r="D6" s="9"/>
    </row>
    <row r="7" spans="1:4" ht="57.75" customHeight="1" thickBot="1" x14ac:dyDescent="0.25">
      <c r="A7" s="30" t="s">
        <v>98</v>
      </c>
      <c r="B7" s="44"/>
      <c r="C7" s="8"/>
      <c r="D7" s="6"/>
    </row>
    <row r="8" spans="1:4" ht="57.75" customHeight="1" thickBot="1" x14ac:dyDescent="0.25">
      <c r="A8" s="31" t="s">
        <v>99</v>
      </c>
      <c r="B8" s="45"/>
      <c r="C8" s="10"/>
      <c r="D8" s="7"/>
    </row>
    <row r="9" spans="1:4" ht="57.75" customHeight="1" thickBot="1" x14ac:dyDescent="0.25">
      <c r="A9" s="30" t="s">
        <v>100</v>
      </c>
      <c r="B9" s="44"/>
      <c r="C9" s="44"/>
      <c r="D9" s="6"/>
    </row>
    <row r="10" spans="1:4" ht="57.75" customHeight="1" thickBot="1" x14ac:dyDescent="0.25">
      <c r="A10" s="32" t="s">
        <v>101</v>
      </c>
      <c r="B10" s="11"/>
      <c r="C10" s="47"/>
      <c r="D10" s="9"/>
    </row>
    <row r="11" spans="1:4" ht="57.75" customHeight="1" thickBot="1" x14ac:dyDescent="0.25">
      <c r="A11" s="30" t="s">
        <v>102</v>
      </c>
      <c r="B11" s="44"/>
      <c r="C11" s="8"/>
      <c r="D11" s="6"/>
    </row>
    <row r="12" spans="1:4" ht="57.75" customHeight="1" thickBot="1" x14ac:dyDescent="0.25">
      <c r="A12" s="32" t="s">
        <v>103</v>
      </c>
      <c r="B12" s="47"/>
      <c r="C12" s="47"/>
      <c r="D12" s="9"/>
    </row>
    <row r="13" spans="1:4" ht="57.75" customHeight="1" thickBot="1" x14ac:dyDescent="0.25">
      <c r="A13" s="33" t="s">
        <v>104</v>
      </c>
      <c r="B13" s="48"/>
      <c r="C13" s="12"/>
      <c r="D13" s="49"/>
    </row>
    <row r="14" spans="1:4" ht="57.75" customHeight="1" thickBot="1" x14ac:dyDescent="0.25">
      <c r="A14" s="34" t="s">
        <v>105</v>
      </c>
      <c r="B14" s="13"/>
      <c r="C14" s="13"/>
      <c r="D14" s="50"/>
    </row>
    <row r="15" spans="1:4" ht="16" thickTop="1" x14ac:dyDescent="0.2"/>
  </sheetData>
  <mergeCells count="1">
    <mergeCell ref="A1:D1"/>
  </mergeCells>
  <pageMargins left="0.7" right="0.7" top="0.75" bottom="0.75" header="0.3" footer="0.3"/>
  <pageSetup paperSize="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394F-83C6-4D4C-9575-54BA4E6069E9}">
  <dimension ref="A1:O23"/>
  <sheetViews>
    <sheetView zoomScale="80" zoomScaleNormal="80" workbookViewId="0">
      <selection activeCell="X13" sqref="X13"/>
    </sheetView>
  </sheetViews>
  <sheetFormatPr baseColWidth="10" defaultColWidth="8.6640625" defaultRowHeight="15" x14ac:dyDescent="0.2"/>
  <cols>
    <col min="1" max="15" width="11.33203125" customWidth="1"/>
  </cols>
  <sheetData>
    <row r="1" spans="1:15" ht="37" x14ac:dyDescent="0.2">
      <c r="A1" s="290" t="s">
        <v>106</v>
      </c>
      <c r="B1" s="291"/>
      <c r="C1" s="291"/>
      <c r="D1" s="291"/>
      <c r="E1" s="291"/>
      <c r="F1" s="291"/>
      <c r="G1" s="291"/>
      <c r="H1" s="291"/>
      <c r="I1" s="291"/>
      <c r="J1" s="291"/>
      <c r="K1" s="291"/>
      <c r="L1" s="291"/>
      <c r="M1" s="291"/>
      <c r="N1" s="291"/>
      <c r="O1" s="292"/>
    </row>
    <row r="2" spans="1:15" ht="57" customHeight="1" x14ac:dyDescent="0.2">
      <c r="A2" s="299" t="s">
        <v>107</v>
      </c>
      <c r="B2" s="300"/>
      <c r="C2" s="300"/>
      <c r="D2" s="300"/>
      <c r="E2" s="300"/>
      <c r="F2" s="300"/>
      <c r="G2" s="300"/>
      <c r="H2" s="300"/>
      <c r="I2" s="300"/>
      <c r="J2" s="300"/>
      <c r="K2" s="300"/>
      <c r="L2" s="300"/>
      <c r="M2" s="301" t="s">
        <v>108</v>
      </c>
      <c r="N2" s="302"/>
      <c r="O2" s="303"/>
    </row>
    <row r="3" spans="1:15" x14ac:dyDescent="0.2">
      <c r="A3" s="246"/>
      <c r="B3" s="163"/>
      <c r="C3" s="163"/>
      <c r="D3" s="163"/>
      <c r="E3" s="163"/>
      <c r="F3" s="163"/>
      <c r="G3" s="163"/>
      <c r="H3" s="163"/>
      <c r="I3" s="163"/>
      <c r="J3" s="163"/>
      <c r="K3" s="163"/>
      <c r="L3" s="163"/>
      <c r="M3" s="163"/>
      <c r="N3" s="163"/>
      <c r="O3" s="248"/>
    </row>
    <row r="4" spans="1:15" ht="34" x14ac:dyDescent="0.2">
      <c r="A4" s="278" t="s">
        <v>109</v>
      </c>
      <c r="B4" s="279"/>
      <c r="C4" s="279"/>
      <c r="D4" s="279"/>
      <c r="E4" s="279"/>
      <c r="F4" s="279"/>
      <c r="G4" s="279"/>
      <c r="H4" s="279"/>
      <c r="I4" s="279"/>
      <c r="J4" s="279"/>
      <c r="K4" s="279"/>
      <c r="L4" s="279"/>
      <c r="M4" s="279"/>
      <c r="N4" s="279"/>
      <c r="O4" s="280"/>
    </row>
    <row r="5" spans="1:15" ht="50.25" customHeight="1" thickBot="1" x14ac:dyDescent="0.25">
      <c r="A5" s="304" t="s">
        <v>110</v>
      </c>
      <c r="B5" s="305"/>
      <c r="C5" s="305"/>
      <c r="D5" s="305"/>
      <c r="E5" s="305"/>
      <c r="F5" s="305"/>
      <c r="G5" s="305"/>
      <c r="H5" s="305"/>
      <c r="I5" s="305"/>
      <c r="J5" s="305"/>
      <c r="K5" s="305"/>
      <c r="L5" s="305"/>
      <c r="M5" s="305"/>
      <c r="N5" s="305"/>
      <c r="O5" s="306"/>
    </row>
    <row r="6" spans="1:15" ht="188.25" customHeight="1" x14ac:dyDescent="0.2">
      <c r="A6" s="307" t="s">
        <v>111</v>
      </c>
      <c r="B6" s="308"/>
      <c r="C6" s="308"/>
      <c r="D6" s="308"/>
      <c r="E6" s="308"/>
      <c r="F6" s="308"/>
      <c r="G6" s="308"/>
      <c r="H6" s="308"/>
      <c r="I6" s="308"/>
      <c r="J6" s="308"/>
      <c r="K6" s="308"/>
      <c r="L6" s="308"/>
      <c r="M6" s="308"/>
      <c r="N6" s="308"/>
      <c r="O6" s="309"/>
    </row>
    <row r="7" spans="1:15" x14ac:dyDescent="0.2">
      <c r="A7" s="246"/>
      <c r="B7" s="163"/>
      <c r="C7" s="163"/>
      <c r="D7" s="163"/>
      <c r="E7" s="163"/>
      <c r="F7" s="163"/>
      <c r="G7" s="163"/>
      <c r="H7" s="163"/>
      <c r="I7" s="163"/>
      <c r="J7" s="163"/>
      <c r="K7" s="163"/>
      <c r="L7" s="163"/>
      <c r="M7" s="163"/>
      <c r="N7" s="163"/>
      <c r="O7" s="248"/>
    </row>
    <row r="8" spans="1:15" ht="35" thickBot="1" x14ac:dyDescent="0.25">
      <c r="A8" s="278" t="s">
        <v>112</v>
      </c>
      <c r="B8" s="279"/>
      <c r="C8" s="279"/>
      <c r="D8" s="279"/>
      <c r="E8" s="279"/>
      <c r="F8" s="279"/>
      <c r="G8" s="279"/>
      <c r="H8" s="279"/>
      <c r="I8" s="279"/>
      <c r="J8" s="279"/>
      <c r="K8" s="279"/>
      <c r="L8" s="279"/>
      <c r="M8" s="279"/>
      <c r="N8" s="279"/>
      <c r="O8" s="280"/>
    </row>
    <row r="9" spans="1:15" s="14" customFormat="1" ht="32" thickTop="1" thickBot="1" x14ac:dyDescent="0.25">
      <c r="A9" s="293"/>
      <c r="B9" s="294"/>
      <c r="C9" s="15" t="s">
        <v>4</v>
      </c>
      <c r="D9" s="15" t="s">
        <v>5</v>
      </c>
      <c r="E9" s="15" t="s">
        <v>6</v>
      </c>
      <c r="F9" s="15" t="s">
        <v>7</v>
      </c>
      <c r="G9" s="15" t="s">
        <v>8</v>
      </c>
      <c r="H9" s="15" t="s">
        <v>9</v>
      </c>
      <c r="I9" s="15" t="s">
        <v>10</v>
      </c>
      <c r="J9" s="15" t="s">
        <v>11</v>
      </c>
      <c r="K9" s="15" t="s">
        <v>12</v>
      </c>
      <c r="L9" s="15" t="s">
        <v>13</v>
      </c>
      <c r="M9" s="15" t="s">
        <v>14</v>
      </c>
      <c r="N9" s="15" t="s">
        <v>15</v>
      </c>
      <c r="O9" s="24" t="s">
        <v>16</v>
      </c>
    </row>
    <row r="10" spans="1:15" ht="26" thickBot="1" x14ac:dyDescent="0.25">
      <c r="A10" s="295" t="s">
        <v>113</v>
      </c>
      <c r="B10" s="296"/>
      <c r="C10" s="16" t="s">
        <v>114</v>
      </c>
      <c r="D10" s="16" t="s">
        <v>114</v>
      </c>
      <c r="E10" s="16" t="s">
        <v>114</v>
      </c>
      <c r="F10" s="16" t="s">
        <v>114</v>
      </c>
      <c r="G10" s="16" t="s">
        <v>114</v>
      </c>
      <c r="H10" s="16" t="s">
        <v>114</v>
      </c>
      <c r="I10" s="16" t="s">
        <v>114</v>
      </c>
      <c r="J10" s="16" t="s">
        <v>114</v>
      </c>
      <c r="K10" s="16" t="s">
        <v>114</v>
      </c>
      <c r="L10" s="16" t="s">
        <v>114</v>
      </c>
      <c r="M10" s="16" t="s">
        <v>114</v>
      </c>
      <c r="N10" s="16" t="s">
        <v>114</v>
      </c>
      <c r="O10" s="25" t="s">
        <v>114</v>
      </c>
    </row>
    <row r="11" spans="1:15" ht="26" thickBot="1" x14ac:dyDescent="0.25">
      <c r="A11" s="297" t="s">
        <v>115</v>
      </c>
      <c r="B11" s="298"/>
      <c r="C11" s="17" t="s">
        <v>114</v>
      </c>
      <c r="D11" s="17" t="s">
        <v>114</v>
      </c>
      <c r="E11" s="17" t="s">
        <v>114</v>
      </c>
      <c r="F11" s="17" t="s">
        <v>114</v>
      </c>
      <c r="G11" s="17" t="s">
        <v>114</v>
      </c>
      <c r="H11" s="17" t="s">
        <v>114</v>
      </c>
      <c r="I11" s="17" t="s">
        <v>114</v>
      </c>
      <c r="J11" s="17" t="s">
        <v>114</v>
      </c>
      <c r="K11" s="17" t="s">
        <v>114</v>
      </c>
      <c r="L11" s="17" t="s">
        <v>114</v>
      </c>
      <c r="M11" s="17" t="s">
        <v>114</v>
      </c>
      <c r="N11" s="17" t="s">
        <v>114</v>
      </c>
      <c r="O11" s="26" t="s">
        <v>114</v>
      </c>
    </row>
    <row r="12" spans="1:15" x14ac:dyDescent="0.2">
      <c r="A12" s="246"/>
      <c r="B12" s="163"/>
      <c r="C12" s="163"/>
      <c r="D12" s="163"/>
      <c r="E12" s="163"/>
      <c r="F12" s="163"/>
      <c r="G12" s="163"/>
      <c r="H12" s="163"/>
      <c r="I12" s="163"/>
      <c r="J12" s="163"/>
      <c r="K12" s="163"/>
      <c r="L12" s="163"/>
      <c r="M12" s="163"/>
      <c r="N12" s="163"/>
      <c r="O12" s="248"/>
    </row>
    <row r="13" spans="1:15" ht="34" x14ac:dyDescent="0.2">
      <c r="A13" s="278" t="s">
        <v>116</v>
      </c>
      <c r="B13" s="279"/>
      <c r="C13" s="279"/>
      <c r="D13" s="279"/>
      <c r="E13" s="279"/>
      <c r="F13" s="279"/>
      <c r="G13" s="279"/>
      <c r="H13" s="279"/>
      <c r="I13" s="279"/>
      <c r="J13" s="279"/>
      <c r="K13" s="279"/>
      <c r="L13" s="279"/>
      <c r="M13" s="279"/>
      <c r="N13" s="279"/>
      <c r="O13" s="280"/>
    </row>
    <row r="14" spans="1:15" ht="57" customHeight="1" x14ac:dyDescent="0.2">
      <c r="A14" s="276" t="s">
        <v>117</v>
      </c>
      <c r="B14" s="277"/>
      <c r="C14" s="277"/>
      <c r="D14" s="277"/>
      <c r="E14" s="277"/>
      <c r="F14" s="277"/>
      <c r="G14" s="277"/>
      <c r="H14" s="277"/>
      <c r="I14" s="277"/>
      <c r="J14" s="277"/>
      <c r="K14" s="277"/>
      <c r="L14" s="277"/>
      <c r="M14" s="284" t="s">
        <v>118</v>
      </c>
      <c r="N14" s="284"/>
      <c r="O14" s="285"/>
    </row>
    <row r="15" spans="1:15" ht="57" customHeight="1" x14ac:dyDescent="0.2">
      <c r="A15" s="276" t="s">
        <v>119</v>
      </c>
      <c r="B15" s="277"/>
      <c r="C15" s="277"/>
      <c r="D15" s="277"/>
      <c r="E15" s="277"/>
      <c r="F15" s="277"/>
      <c r="G15" s="277"/>
      <c r="H15" s="277"/>
      <c r="I15" s="277"/>
      <c r="J15" s="277"/>
      <c r="K15" s="277"/>
      <c r="L15" s="277"/>
      <c r="M15" s="286" t="s">
        <v>118</v>
      </c>
      <c r="N15" s="286"/>
      <c r="O15" s="287"/>
    </row>
    <row r="16" spans="1:15" ht="57" customHeight="1" x14ac:dyDescent="0.2">
      <c r="A16" s="276" t="s">
        <v>120</v>
      </c>
      <c r="B16" s="277"/>
      <c r="C16" s="277"/>
      <c r="D16" s="277"/>
      <c r="E16" s="277"/>
      <c r="F16" s="277"/>
      <c r="G16" s="277"/>
      <c r="H16" s="277"/>
      <c r="I16" s="277"/>
      <c r="J16" s="277"/>
      <c r="K16" s="277"/>
      <c r="L16" s="277"/>
      <c r="M16" s="288" t="s">
        <v>118</v>
      </c>
      <c r="N16" s="288"/>
      <c r="O16" s="289"/>
    </row>
    <row r="17" spans="1:15" ht="57" customHeight="1" x14ac:dyDescent="0.2">
      <c r="A17" s="276" t="s">
        <v>121</v>
      </c>
      <c r="B17" s="277"/>
      <c r="C17" s="277"/>
      <c r="D17" s="277"/>
      <c r="E17" s="277"/>
      <c r="F17" s="277"/>
      <c r="G17" s="277"/>
      <c r="H17" s="277"/>
      <c r="I17" s="277"/>
      <c r="J17" s="277"/>
      <c r="K17" s="277"/>
      <c r="L17" s="277"/>
      <c r="M17" s="284" t="s">
        <v>118</v>
      </c>
      <c r="N17" s="284"/>
      <c r="O17" s="285"/>
    </row>
    <row r="18" spans="1:15" ht="57" customHeight="1" x14ac:dyDescent="0.2">
      <c r="A18" s="276" t="s">
        <v>122</v>
      </c>
      <c r="B18" s="277"/>
      <c r="C18" s="277"/>
      <c r="D18" s="277"/>
      <c r="E18" s="277"/>
      <c r="F18" s="277"/>
      <c r="G18" s="277"/>
      <c r="H18" s="277"/>
      <c r="I18" s="277"/>
      <c r="J18" s="277"/>
      <c r="K18" s="277"/>
      <c r="L18" s="277"/>
      <c r="M18" s="286" t="s">
        <v>118</v>
      </c>
      <c r="N18" s="286"/>
      <c r="O18" s="287"/>
    </row>
    <row r="19" spans="1:15" ht="57" customHeight="1" x14ac:dyDescent="0.2">
      <c r="A19" s="276" t="s">
        <v>123</v>
      </c>
      <c r="B19" s="277"/>
      <c r="C19" s="277"/>
      <c r="D19" s="277"/>
      <c r="E19" s="277"/>
      <c r="F19" s="277"/>
      <c r="G19" s="277"/>
      <c r="H19" s="277"/>
      <c r="I19" s="277"/>
      <c r="J19" s="277"/>
      <c r="K19" s="277"/>
      <c r="L19" s="277"/>
      <c r="M19" s="284" t="s">
        <v>118</v>
      </c>
      <c r="N19" s="284"/>
      <c r="O19" s="285"/>
    </row>
    <row r="20" spans="1:15" ht="57" customHeight="1" x14ac:dyDescent="0.2">
      <c r="A20" s="276" t="s">
        <v>124</v>
      </c>
      <c r="B20" s="277"/>
      <c r="C20" s="277"/>
      <c r="D20" s="277"/>
      <c r="E20" s="277"/>
      <c r="F20" s="277"/>
      <c r="G20" s="277"/>
      <c r="H20" s="277"/>
      <c r="I20" s="277"/>
      <c r="J20" s="277"/>
      <c r="K20" s="277"/>
      <c r="L20" s="277"/>
      <c r="M20" s="284" t="s">
        <v>118</v>
      </c>
      <c r="N20" s="284"/>
      <c r="O20" s="285"/>
    </row>
    <row r="21" spans="1:15" x14ac:dyDescent="0.2">
      <c r="A21" s="246"/>
      <c r="B21" s="163"/>
      <c r="C21" s="163"/>
      <c r="D21" s="163"/>
      <c r="E21" s="163"/>
      <c r="F21" s="163"/>
      <c r="G21" s="163"/>
      <c r="H21" s="163"/>
      <c r="I21" s="163"/>
      <c r="J21" s="163"/>
      <c r="K21" s="163"/>
      <c r="L21" s="163"/>
      <c r="M21" s="163"/>
      <c r="N21" s="163"/>
      <c r="O21" s="248"/>
    </row>
    <row r="22" spans="1:15" ht="34" x14ac:dyDescent="0.2">
      <c r="A22" s="278" t="s">
        <v>125</v>
      </c>
      <c r="B22" s="279"/>
      <c r="C22" s="279"/>
      <c r="D22" s="279"/>
      <c r="E22" s="279"/>
      <c r="F22" s="279"/>
      <c r="G22" s="279"/>
      <c r="H22" s="279"/>
      <c r="I22" s="279"/>
      <c r="J22" s="279"/>
      <c r="K22" s="279"/>
      <c r="L22" s="279"/>
      <c r="M22" s="279"/>
      <c r="N22" s="279"/>
      <c r="O22" s="280"/>
    </row>
    <row r="23" spans="1:15" ht="183" customHeight="1" thickBot="1" x14ac:dyDescent="0.25">
      <c r="A23" s="281" t="s">
        <v>126</v>
      </c>
      <c r="B23" s="282"/>
      <c r="C23" s="282"/>
      <c r="D23" s="282"/>
      <c r="E23" s="282"/>
      <c r="F23" s="282"/>
      <c r="G23" s="282"/>
      <c r="H23" s="282"/>
      <c r="I23" s="282"/>
      <c r="J23" s="282"/>
      <c r="K23" s="282"/>
      <c r="L23" s="282"/>
      <c r="M23" s="282"/>
      <c r="N23" s="282"/>
      <c r="O23" s="283"/>
    </row>
  </sheetData>
  <mergeCells count="31">
    <mergeCell ref="A1:O1"/>
    <mergeCell ref="A3:O3"/>
    <mergeCell ref="A4:O4"/>
    <mergeCell ref="A12:O12"/>
    <mergeCell ref="A13:O13"/>
    <mergeCell ref="A8:O8"/>
    <mergeCell ref="A9:B9"/>
    <mergeCell ref="A10:B10"/>
    <mergeCell ref="A11:B11"/>
    <mergeCell ref="A2:L2"/>
    <mergeCell ref="M2:O2"/>
    <mergeCell ref="A5:O5"/>
    <mergeCell ref="A6:O6"/>
    <mergeCell ref="A7:O7"/>
    <mergeCell ref="A15:L15"/>
    <mergeCell ref="A16:L16"/>
    <mergeCell ref="A17:L17"/>
    <mergeCell ref="A18:L18"/>
    <mergeCell ref="M14:O14"/>
    <mergeCell ref="A14:L14"/>
    <mergeCell ref="M15:O15"/>
    <mergeCell ref="M16:O16"/>
    <mergeCell ref="M17:O17"/>
    <mergeCell ref="M18:O18"/>
    <mergeCell ref="A19:L19"/>
    <mergeCell ref="A20:L20"/>
    <mergeCell ref="A21:O21"/>
    <mergeCell ref="A22:O22"/>
    <mergeCell ref="A23:O23"/>
    <mergeCell ref="M19:O19"/>
    <mergeCell ref="M20:O20"/>
  </mergeCells>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A80782C3279A4CB7DAF83AE3A50856" ma:contentTypeVersion="6" ma:contentTypeDescription="Create a new document." ma:contentTypeScope="" ma:versionID="226f3c8e4c2c414cdeadc229040d6ad5">
  <xsd:schema xmlns:xsd="http://www.w3.org/2001/XMLSchema" xmlns:xs="http://www.w3.org/2001/XMLSchema" xmlns:p="http://schemas.microsoft.com/office/2006/metadata/properties" xmlns:ns2="a31ca1e4-0406-462c-b927-d931d586c024" xmlns:ns3="e3b1cd8e-acdc-4043-ac7f-07d2ec66bca8" targetNamespace="http://schemas.microsoft.com/office/2006/metadata/properties" ma:root="true" ma:fieldsID="fcbc060654ba5cf260d13578d6b9a415" ns2:_="" ns3:_="">
    <xsd:import namespace="a31ca1e4-0406-462c-b927-d931d586c024"/>
    <xsd:import namespace="e3b1cd8e-acdc-4043-ac7f-07d2ec66bc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ca1e4-0406-462c-b927-d931d586c0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b1cd8e-acdc-4043-ac7f-07d2ec66bc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3E607E-A440-4DC5-9367-BB673D158E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1ca1e4-0406-462c-b927-d931d586c024"/>
    <ds:schemaRef ds:uri="e3b1cd8e-acdc-4043-ac7f-07d2ec66b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6BBE64-02E5-4860-B568-1D9ABC0246A0}">
  <ds:schemaRefs>
    <ds:schemaRef ds:uri="http://purl.org/dc/elements/1.1/"/>
    <ds:schemaRef ds:uri="http://purl.org/dc/dcmitype/"/>
    <ds:schemaRef ds:uri="http://schemas.microsoft.com/office/2006/metadata/properties"/>
    <ds:schemaRef ds:uri="a31ca1e4-0406-462c-b927-d931d586c024"/>
    <ds:schemaRef ds:uri="http://purl.org/dc/terms/"/>
    <ds:schemaRef ds:uri="e3b1cd8e-acdc-4043-ac7f-07d2ec66bca8"/>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6A9D90C-F1F4-4F3C-B556-1F84966CD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EC Literacy Board Goal</vt:lpstr>
      <vt:lpstr>EC L District Progress Measures</vt:lpstr>
      <vt:lpstr>EC L Campus Plans</vt:lpstr>
      <vt:lpstr>EC Math Board Goal</vt:lpstr>
      <vt:lpstr>EC M District Progress Measures</vt:lpstr>
      <vt:lpstr>EC M Campus Plans</vt:lpstr>
      <vt:lpstr>Other District ProgressMeasures</vt:lpstr>
      <vt:lpstr>CCMR Board Goal</vt:lpstr>
      <vt:lpstr>CCMR District Progress Measures</vt:lpstr>
      <vt:lpstr>CCMR Campus Plan</vt:lpstr>
      <vt:lpstr>Monitoring Calendar</vt:lpstr>
      <vt:lpstr>Progress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Howard, Drew</dc:creator>
  <cp:keywords/>
  <dc:description/>
  <cp:lastModifiedBy>Almus, Kadir</cp:lastModifiedBy>
  <cp:revision/>
  <dcterms:created xsi:type="dcterms:W3CDTF">2019-09-02T16:18:57Z</dcterms:created>
  <dcterms:modified xsi:type="dcterms:W3CDTF">2024-08-16T16:38:05Z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0x010100F0A80782C3279A4CB7DAF83AE3A50856</vt:lpwstr>
  </property>
</Properties>
</file>