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ISA\DEBT TRANSPARENCY\"/>
    </mc:Choice>
  </mc:AlternateContent>
  <bookViews>
    <workbookView xWindow="0" yWindow="0" windowWidth="28800" windowHeight="12330"/>
  </bookViews>
  <sheets>
    <sheet name="Debt Transparency Title Page" sheetId="5" r:id="rId1"/>
    <sheet name="Approved Bond Authorizations" sheetId="1" r:id="rId2"/>
    <sheet name="Combined Principal &amp; Interest" sheetId="2" r:id="rId3"/>
    <sheet name="Bond Status" sheetId="3" r:id="rId4"/>
    <sheet name="General Obligation Bonds" sheetId="4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1" l="1"/>
  <c r="C8" i="3" l="1"/>
  <c r="G8" i="1"/>
  <c r="C27" i="3" l="1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G13" i="1"/>
  <c r="I13" i="1" s="1"/>
  <c r="G12" i="1"/>
  <c r="I12" i="1" s="1"/>
  <c r="G11" i="1"/>
  <c r="I11" i="1" s="1"/>
  <c r="G10" i="1"/>
  <c r="I10" i="1" s="1"/>
  <c r="G9" i="1"/>
  <c r="I9" i="1" s="1"/>
  <c r="I14" i="1" l="1"/>
  <c r="C28" i="3"/>
  <c r="J9" i="2" l="1"/>
  <c r="M9" i="2" s="1"/>
  <c r="J37" i="2"/>
  <c r="M37" i="2" s="1"/>
  <c r="J36" i="2"/>
  <c r="M36" i="2" s="1"/>
  <c r="J35" i="2"/>
  <c r="M35" i="2" s="1"/>
  <c r="J34" i="2"/>
  <c r="M34" i="2" s="1"/>
  <c r="J33" i="2"/>
  <c r="M33" i="2" s="1"/>
  <c r="J32" i="2"/>
  <c r="M32" i="2" s="1"/>
  <c r="J31" i="2"/>
  <c r="M31" i="2" s="1"/>
  <c r="J30" i="2"/>
  <c r="M30" i="2" s="1"/>
  <c r="J29" i="2"/>
  <c r="M29" i="2" s="1"/>
  <c r="J28" i="2"/>
  <c r="M28" i="2" s="1"/>
  <c r="J27" i="2"/>
  <c r="M27" i="2" s="1"/>
  <c r="J26" i="2"/>
  <c r="M26" i="2" s="1"/>
  <c r="J25" i="2"/>
  <c r="M25" i="2" s="1"/>
  <c r="J24" i="2"/>
  <c r="M24" i="2" s="1"/>
  <c r="J23" i="2"/>
  <c r="M23" i="2" s="1"/>
  <c r="J22" i="2"/>
  <c r="M22" i="2" s="1"/>
  <c r="J21" i="2"/>
  <c r="M21" i="2" s="1"/>
  <c r="J20" i="2"/>
  <c r="M20" i="2" s="1"/>
  <c r="J19" i="2"/>
  <c r="M19" i="2" s="1"/>
  <c r="J18" i="2"/>
  <c r="M18" i="2" s="1"/>
  <c r="J17" i="2"/>
  <c r="M17" i="2" s="1"/>
  <c r="J16" i="2"/>
  <c r="M16" i="2" s="1"/>
  <c r="J15" i="2"/>
  <c r="M15" i="2" s="1"/>
  <c r="J14" i="2"/>
  <c r="M14" i="2" s="1"/>
  <c r="J13" i="2"/>
  <c r="M13" i="2" s="1"/>
  <c r="J12" i="2"/>
  <c r="M12" i="2" s="1"/>
  <c r="J11" i="2"/>
  <c r="M11" i="2" s="1"/>
  <c r="J10" i="2"/>
  <c r="M10" i="2" s="1"/>
  <c r="G38" i="2"/>
  <c r="D38" i="2"/>
  <c r="J38" i="2" l="1"/>
  <c r="M38" i="2"/>
  <c r="L31" i="4"/>
  <c r="I31" i="4"/>
  <c r="D31" i="4"/>
  <c r="E31" i="4" s="1"/>
  <c r="R30" i="4"/>
  <c r="U30" i="4" s="1"/>
  <c r="E30" i="4"/>
  <c r="R29" i="4"/>
  <c r="U29" i="4" s="1"/>
  <c r="E29" i="4"/>
  <c r="R28" i="4"/>
  <c r="U28" i="4" s="1"/>
  <c r="E28" i="4"/>
  <c r="R27" i="4"/>
  <c r="U27" i="4" s="1"/>
  <c r="E27" i="4"/>
  <c r="R26" i="4"/>
  <c r="U26" i="4" s="1"/>
  <c r="E26" i="4"/>
  <c r="R25" i="4"/>
  <c r="U25" i="4" s="1"/>
  <c r="E25" i="4"/>
  <c r="R24" i="4"/>
  <c r="U24" i="4" s="1"/>
  <c r="E24" i="4"/>
  <c r="R23" i="4"/>
  <c r="U23" i="4" s="1"/>
  <c r="E23" i="4"/>
  <c r="R22" i="4"/>
  <c r="U22" i="4" s="1"/>
  <c r="E22" i="4"/>
  <c r="R21" i="4"/>
  <c r="U21" i="4" s="1"/>
  <c r="E21" i="4"/>
  <c r="R20" i="4"/>
  <c r="U20" i="4" s="1"/>
  <c r="E20" i="4"/>
  <c r="R19" i="4"/>
  <c r="U19" i="4" s="1"/>
  <c r="E19" i="4"/>
  <c r="R18" i="4"/>
  <c r="U18" i="4" s="1"/>
  <c r="E18" i="4"/>
  <c r="R17" i="4"/>
  <c r="U17" i="4" s="1"/>
  <c r="E17" i="4"/>
  <c r="R16" i="4"/>
  <c r="U16" i="4" s="1"/>
  <c r="E16" i="4"/>
  <c r="R15" i="4"/>
  <c r="U15" i="4" s="1"/>
  <c r="E15" i="4"/>
  <c r="R14" i="4"/>
  <c r="U14" i="4" s="1"/>
  <c r="E14" i="4"/>
  <c r="R13" i="4"/>
  <c r="U13" i="4" s="1"/>
  <c r="E13" i="4"/>
  <c r="R12" i="4"/>
  <c r="U12" i="4" s="1"/>
  <c r="E12" i="4"/>
  <c r="R11" i="4"/>
  <c r="U11" i="4" s="1"/>
  <c r="E11" i="4"/>
  <c r="R10" i="4"/>
  <c r="U10" i="4" s="1"/>
  <c r="E10" i="4"/>
  <c r="R9" i="4"/>
  <c r="U9" i="4" s="1"/>
  <c r="E9" i="4"/>
  <c r="R8" i="4"/>
  <c r="U8" i="4" s="1"/>
  <c r="E8" i="4"/>
  <c r="R31" i="4" l="1"/>
  <c r="U31" i="4"/>
  <c r="O31" i="4"/>
  <c r="G28" i="3" l="1"/>
  <c r="E28" i="3"/>
  <c r="G14" i="1" l="1"/>
</calcChain>
</file>

<file path=xl/sharedStrings.xml><?xml version="1.0" encoding="utf-8"?>
<sst xmlns="http://schemas.openxmlformats.org/spreadsheetml/2006/main" count="124" uniqueCount="78">
  <si>
    <t>Authorization</t>
  </si>
  <si>
    <t>Issued</t>
  </si>
  <si>
    <t>Unissued</t>
  </si>
  <si>
    <t>Purpose for which Debt Obligation was Authorized</t>
  </si>
  <si>
    <t>Total</t>
  </si>
  <si>
    <t>Current credit rating given by any nationally recognized credit rating organization to debt obligations of the political subdivision:</t>
  </si>
  <si>
    <t>Moody's Investors Service:</t>
  </si>
  <si>
    <t>Standard &amp; Poor's Rating Services:</t>
  </si>
  <si>
    <t>COMBINED PRINCIPAL AND INTEREST REQUIREMENT</t>
  </si>
  <si>
    <t xml:space="preserve">Principal </t>
  </si>
  <si>
    <t xml:space="preserve">     Value     </t>
  </si>
  <si>
    <t>At Maturity</t>
  </si>
  <si>
    <t>Interest</t>
  </si>
  <si>
    <t>Requirements</t>
  </si>
  <si>
    <t>$</t>
  </si>
  <si>
    <t>Totals</t>
  </si>
  <si>
    <t>Series</t>
  </si>
  <si>
    <t>Spent</t>
  </si>
  <si>
    <t>Unspent</t>
  </si>
  <si>
    <t>Note:  Does not include refundings. Total of spent and unspent amounts may differ
            from original issue amounts due to premiums, discounts, and interest earned.</t>
  </si>
  <si>
    <t>Amounts</t>
  </si>
  <si>
    <t>Outstanding</t>
  </si>
  <si>
    <t>Original</t>
  </si>
  <si>
    <t xml:space="preserve">Maturity </t>
  </si>
  <si>
    <t xml:space="preserve">Beginning </t>
  </si>
  <si>
    <t>Ending</t>
  </si>
  <si>
    <t>Debt Per Capita</t>
  </si>
  <si>
    <t>Issue</t>
  </si>
  <si>
    <t>Date</t>
  </si>
  <si>
    <t>Balance</t>
  </si>
  <si>
    <t>Additions</t>
  </si>
  <si>
    <t>Reductions</t>
  </si>
  <si>
    <t>(XXX,XXX)</t>
  </si>
  <si>
    <t>Total Authorization</t>
  </si>
  <si>
    <t>Amount</t>
  </si>
  <si>
    <t xml:space="preserve">APPROVED BOND AUTHORIZATIONS BY VOTERS </t>
  </si>
  <si>
    <t>Permanent School</t>
  </si>
  <si>
    <t>Fund Rating</t>
  </si>
  <si>
    <t>Underlying</t>
  </si>
  <si>
    <t>Credit Rating</t>
  </si>
  <si>
    <t xml:space="preserve">Fiscal </t>
  </si>
  <si>
    <t>Year Ending</t>
  </si>
  <si>
    <t>BOND STATUS BY SERIES</t>
  </si>
  <si>
    <t>XXX,XXX</t>
  </si>
  <si>
    <t>DEBT TRANSPARENCY REPORT</t>
  </si>
  <si>
    <t>Per Capita</t>
  </si>
  <si>
    <t>Other Information Per Government Code Section 140.008(b)(3):</t>
  </si>
  <si>
    <t>Fitch Ratings:</t>
  </si>
  <si>
    <t>Per Capita Information:</t>
  </si>
  <si>
    <t xml:space="preserve">Per Capita </t>
  </si>
  <si>
    <t>Year</t>
  </si>
  <si>
    <t>Source</t>
  </si>
  <si>
    <t>Repayment</t>
  </si>
  <si>
    <r>
      <t xml:space="preserve">  </t>
    </r>
    <r>
      <rPr>
        <b/>
        <i/>
        <sz val="11"/>
        <color theme="1"/>
        <rFont val="Calibri"/>
        <family val="2"/>
        <scheme val="minor"/>
      </rPr>
      <t>Repayment Source:</t>
    </r>
  </si>
  <si>
    <r>
      <rPr>
        <b/>
        <sz val="11"/>
        <color theme="1"/>
        <rFont val="Calibri"/>
        <family val="2"/>
        <scheme val="minor"/>
      </rPr>
      <t xml:space="preserve">  (a) Debt Service Fund</t>
    </r>
    <r>
      <rPr>
        <sz val="11"/>
        <color theme="1"/>
        <rFont val="Calibri"/>
        <family val="2"/>
        <scheme val="minor"/>
      </rPr>
      <t xml:space="preserve"> - accounts for the resources accumulated and payments made for principal and interest on long-term general obligation debt of governmental funds.  The primary</t>
    </r>
  </si>
  <si>
    <t xml:space="preserve">        revenue source is local ad valorem property taxes levied specifically for debt service. </t>
  </si>
  <si>
    <t>Through</t>
  </si>
  <si>
    <t>Maturity</t>
  </si>
  <si>
    <t xml:space="preserve">Total </t>
  </si>
  <si>
    <t>Proceeds</t>
  </si>
  <si>
    <t>Received</t>
  </si>
  <si>
    <r>
      <rPr>
        <b/>
        <sz val="11"/>
        <color theme="1"/>
        <rFont val="Calibri"/>
        <family val="2"/>
        <scheme val="minor"/>
      </rPr>
      <t xml:space="preserve">  (b)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General Fund</t>
    </r>
    <r>
      <rPr>
        <sz val="11"/>
        <color theme="1"/>
        <rFont val="Calibri"/>
        <family val="2"/>
        <scheme val="minor"/>
      </rPr>
      <t xml:space="preserve"> - accounts for revenues from local maintenance taxes (M&amp;O), other local sources, foundation entitlements, and other Foundation School Program sources.</t>
    </r>
  </si>
  <si>
    <t>Refunding of 2008 Unlimited Tax School Building Bond</t>
  </si>
  <si>
    <t>Debt Service</t>
  </si>
  <si>
    <t>SANTA ROSA INDEPENDENT SCHOOL DISTRICT</t>
  </si>
  <si>
    <t>Refunding of 2007 Unlimited Tax School Building Bond</t>
  </si>
  <si>
    <t>Santa Rosa Independent School District</t>
  </si>
  <si>
    <t>P.O. Box 368</t>
  </si>
  <si>
    <t>Santa Rosa, Texas 78593</t>
  </si>
  <si>
    <t>(956)636-9800</t>
  </si>
  <si>
    <t>cuevasm@srtx.org</t>
  </si>
  <si>
    <t>Series 2016 Refunding Bonds</t>
  </si>
  <si>
    <t>Series 2017 Refunding Bonds</t>
  </si>
  <si>
    <t>GENERAL OBLIGATION BONDS AS OF JUNE 30, 2020</t>
  </si>
  <si>
    <t>AS OF JUNE 30, 2020</t>
  </si>
  <si>
    <t>AAA</t>
  </si>
  <si>
    <t>N/R</t>
  </si>
  <si>
    <t>Texas 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</si>
</sst>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44" fontId="0" fillId="0" borderId="0" xfId="2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0" fillId="0" borderId="2" xfId="0" applyBorder="1"/>
    <xf numFmtId="165" fontId="0" fillId="0" borderId="2" xfId="1" applyNumberFormat="1" applyFont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/>
    <xf numFmtId="44" fontId="0" fillId="0" borderId="0" xfId="0" applyNumberFormat="1"/>
    <xf numFmtId="0" fontId="2" fillId="0" borderId="0" xfId="0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164" fontId="0" fillId="0" borderId="0" xfId="2" applyNumberFormat="1" applyFont="1"/>
    <xf numFmtId="164" fontId="0" fillId="0" borderId="0" xfId="0" applyNumberFormat="1"/>
    <xf numFmtId="165" fontId="0" fillId="0" borderId="0" xfId="1" applyNumberFormat="1" applyFont="1"/>
    <xf numFmtId="0" fontId="0" fillId="0" borderId="0" xfId="0" applyFill="1"/>
    <xf numFmtId="0" fontId="8" fillId="0" borderId="0" xfId="0" applyFont="1" applyAlignment="1">
      <alignment horizontal="left" indent="1"/>
    </xf>
    <xf numFmtId="164" fontId="0" fillId="0" borderId="4" xfId="0" applyNumberFormat="1" applyBorder="1"/>
    <xf numFmtId="0" fontId="2" fillId="0" borderId="0" xfId="0" applyFont="1" applyFill="1"/>
    <xf numFmtId="0" fontId="3" fillId="0" borderId="0" xfId="0" applyFont="1" applyFill="1"/>
    <xf numFmtId="0" fontId="5" fillId="0" borderId="0" xfId="3" applyFont="1" applyFill="1" applyAlignment="1">
      <alignment vertical="center"/>
    </xf>
    <xf numFmtId="0" fontId="7" fillId="0" borderId="0" xfId="4" applyFont="1" applyFill="1" applyAlignment="1">
      <alignment vertical="center"/>
    </xf>
    <xf numFmtId="41" fontId="7" fillId="0" borderId="0" xfId="4" applyNumberFormat="1" applyFont="1" applyFill="1" applyAlignment="1">
      <alignment vertical="center"/>
    </xf>
    <xf numFmtId="0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7" fillId="0" borderId="0" xfId="4" applyNumberFormat="1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0" fillId="0" borderId="0" xfId="0" applyAlignment="1">
      <alignment horizontal="left"/>
    </xf>
    <xf numFmtId="44" fontId="2" fillId="0" borderId="0" xfId="2" applyFont="1" applyBorder="1" applyAlignment="1">
      <alignment horizontal="center"/>
    </xf>
    <xf numFmtId="44" fontId="2" fillId="0" borderId="0" xfId="2" applyFont="1" applyAlignment="1">
      <alignment horizontal="center"/>
    </xf>
    <xf numFmtId="0" fontId="9" fillId="0" borderId="0" xfId="3" applyFont="1" applyFill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0" fontId="2" fillId="0" borderId="0" xfId="0" applyFont="1" applyBorder="1"/>
    <xf numFmtId="44" fontId="2" fillId="0" borderId="0" xfId="2" applyFont="1"/>
    <xf numFmtId="0" fontId="0" fillId="0" borderId="0" xfId="0" applyFont="1" applyFill="1"/>
    <xf numFmtId="0" fontId="13" fillId="0" borderId="0" xfId="4" applyFont="1" applyFill="1" applyAlignment="1">
      <alignment horizontal="center" vertical="center"/>
    </xf>
    <xf numFmtId="0" fontId="4" fillId="0" borderId="0" xfId="3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14" fillId="0" borderId="0" xfId="4" applyNumberFormat="1" applyFont="1" applyFill="1" applyAlignment="1">
      <alignment horizontal="right" vertical="center"/>
    </xf>
    <xf numFmtId="0" fontId="4" fillId="0" borderId="0" xfId="3" applyNumberFormat="1" applyFont="1" applyFill="1" applyAlignment="1">
      <alignment horizontal="right" vertical="center"/>
    </xf>
    <xf numFmtId="0" fontId="15" fillId="0" borderId="0" xfId="3" applyFont="1" applyFill="1" applyAlignment="1">
      <alignment horizontal="center" vertical="center"/>
    </xf>
    <xf numFmtId="0" fontId="13" fillId="0" borderId="0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0" fontId="14" fillId="0" borderId="0" xfId="4" applyFont="1" applyFill="1" applyAlignment="1" applyProtection="1">
      <alignment horizontal="center" vertical="center"/>
      <protection locked="0"/>
    </xf>
    <xf numFmtId="0" fontId="14" fillId="0" borderId="0" xfId="5" applyNumberFormat="1" applyFont="1" applyFill="1" applyAlignment="1" applyProtection="1">
      <alignment horizontal="right" vertical="center"/>
      <protection locked="0"/>
    </xf>
    <xf numFmtId="41" fontId="14" fillId="0" borderId="0" xfId="5" applyNumberFormat="1" applyFont="1" applyFill="1" applyAlignment="1" applyProtection="1">
      <alignment vertical="center"/>
      <protection locked="0"/>
    </xf>
    <xf numFmtId="0" fontId="14" fillId="0" borderId="0" xfId="5" applyNumberFormat="1" applyFont="1" applyFill="1" applyAlignment="1">
      <alignment horizontal="right" vertical="center"/>
    </xf>
    <xf numFmtId="41" fontId="14" fillId="0" borderId="0" xfId="5" applyNumberFormat="1" applyFont="1" applyFill="1" applyAlignment="1">
      <alignment vertical="center"/>
    </xf>
    <xf numFmtId="0" fontId="16" fillId="0" borderId="0" xfId="4" applyFont="1" applyFill="1" applyAlignment="1">
      <alignment horizontal="center" vertical="center"/>
    </xf>
    <xf numFmtId="0" fontId="15" fillId="0" borderId="0" xfId="3" applyFont="1" applyFill="1" applyAlignment="1">
      <alignment vertical="center"/>
    </xf>
    <xf numFmtId="0" fontId="13" fillId="0" borderId="0" xfId="4" applyNumberFormat="1" applyFont="1" applyFill="1" applyAlignment="1">
      <alignment horizontal="right" vertical="center"/>
    </xf>
    <xf numFmtId="41" fontId="13" fillId="0" borderId="4" xfId="4" applyNumberFormat="1" applyFont="1" applyFill="1" applyBorder="1" applyAlignment="1">
      <alignment vertical="center"/>
    </xf>
    <xf numFmtId="41" fontId="13" fillId="0" borderId="0" xfId="4" applyNumberFormat="1" applyFont="1" applyFill="1" applyBorder="1" applyAlignment="1">
      <alignment vertical="center"/>
    </xf>
    <xf numFmtId="41" fontId="14" fillId="0" borderId="0" xfId="4" applyNumberFormat="1" applyFont="1" applyFill="1" applyAlignment="1">
      <alignment horizontal="right" vertical="center"/>
    </xf>
    <xf numFmtId="41" fontId="14" fillId="0" borderId="0" xfId="4" applyNumberFormat="1" applyFont="1" applyFill="1" applyAlignment="1">
      <alignment vertical="center"/>
    </xf>
    <xf numFmtId="0" fontId="2" fillId="0" borderId="0" xfId="3" applyFont="1" applyFill="1" applyAlignment="1">
      <alignment vertical="center"/>
    </xf>
    <xf numFmtId="0" fontId="4" fillId="0" borderId="0" xfId="3" applyNumberFormat="1" applyFont="1" applyFill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vertical="center"/>
    </xf>
    <xf numFmtId="0" fontId="17" fillId="0" borderId="0" xfId="4" applyFont="1" applyFill="1" applyAlignment="1">
      <alignment vertical="center"/>
    </xf>
    <xf numFmtId="0" fontId="17" fillId="0" borderId="0" xfId="4" applyNumberFormat="1" applyFont="1" applyFill="1" applyAlignment="1">
      <alignment horizontal="center" vertical="center"/>
    </xf>
    <xf numFmtId="0" fontId="18" fillId="0" borderId="0" xfId="4" applyFont="1" applyFill="1" applyAlignment="1">
      <alignment horizontal="center" vertical="center" wrapText="1" shrinkToFit="1"/>
    </xf>
    <xf numFmtId="0" fontId="17" fillId="0" borderId="0" xfId="4" applyFont="1" applyFill="1" applyAlignment="1">
      <alignment horizontal="center" vertical="center"/>
    </xf>
    <xf numFmtId="0" fontId="18" fillId="0" borderId="0" xfId="4" applyFont="1" applyFill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/>
    </xf>
    <xf numFmtId="0" fontId="18" fillId="0" borderId="0" xfId="4" applyFont="1" applyFill="1" applyBorder="1" applyAlignment="1">
      <alignment horizontal="center" vertical="center"/>
    </xf>
    <xf numFmtId="0" fontId="18" fillId="0" borderId="1" xfId="4" applyFont="1" applyFill="1" applyBorder="1" applyAlignment="1">
      <alignment horizontal="center" vertical="center" wrapText="1" shrinkToFit="1"/>
    </xf>
    <xf numFmtId="0" fontId="18" fillId="0" borderId="0" xfId="4" applyFont="1" applyFill="1" applyBorder="1" applyAlignment="1">
      <alignment horizontal="center" vertical="center" wrapText="1" shrinkToFit="1"/>
    </xf>
    <xf numFmtId="0" fontId="18" fillId="0" borderId="1" xfId="4" applyFont="1" applyFill="1" applyBorder="1" applyAlignment="1">
      <alignment horizontal="center" vertical="center" wrapText="1"/>
    </xf>
    <xf numFmtId="0" fontId="17" fillId="0" borderId="0" xfId="4" applyFont="1" applyFill="1" applyAlignment="1">
      <alignment horizontal="left" vertical="center"/>
    </xf>
    <xf numFmtId="0" fontId="17" fillId="0" borderId="0" xfId="4" applyFont="1" applyFill="1" applyBorder="1" applyAlignment="1">
      <alignment horizontal="left" vertical="center"/>
    </xf>
    <xf numFmtId="41" fontId="17" fillId="0" borderId="0" xfId="4" applyNumberFormat="1" applyFont="1" applyFill="1" applyAlignment="1">
      <alignment vertical="center"/>
    </xf>
    <xf numFmtId="1" fontId="17" fillId="0" borderId="0" xfId="4" applyNumberFormat="1" applyFont="1" applyFill="1" applyBorder="1" applyAlignment="1">
      <alignment horizontal="center" vertical="center"/>
    </xf>
    <xf numFmtId="43" fontId="4" fillId="0" borderId="0" xfId="3" applyNumberFormat="1" applyFont="1" applyFill="1" applyAlignment="1">
      <alignment vertical="center"/>
    </xf>
    <xf numFmtId="0" fontId="19" fillId="0" borderId="0" xfId="4" applyFont="1" applyFill="1" applyAlignment="1">
      <alignment horizontal="left" vertical="center" indent="1"/>
    </xf>
    <xf numFmtId="0" fontId="19" fillId="0" borderId="0" xfId="4" applyFont="1" applyFill="1" applyAlignment="1">
      <alignment vertical="center"/>
    </xf>
    <xf numFmtId="164" fontId="18" fillId="0" borderId="4" xfId="2" applyNumberFormat="1" applyFont="1" applyFill="1" applyBorder="1" applyAlignment="1">
      <alignment vertical="center"/>
    </xf>
    <xf numFmtId="41" fontId="18" fillId="0" borderId="0" xfId="4" applyNumberFormat="1" applyFont="1" applyFill="1" applyBorder="1" applyAlignment="1">
      <alignment vertical="center"/>
    </xf>
    <xf numFmtId="0" fontId="18" fillId="0" borderId="0" xfId="4" applyNumberFormat="1" applyFont="1" applyFill="1" applyAlignment="1">
      <alignment horizontal="center" vertical="center"/>
    </xf>
    <xf numFmtId="41" fontId="18" fillId="0" borderId="4" xfId="4" applyNumberFormat="1" applyFont="1" applyFill="1" applyBorder="1" applyAlignment="1">
      <alignment vertical="center"/>
    </xf>
    <xf numFmtId="0" fontId="18" fillId="0" borderId="0" xfId="4" applyFont="1" applyFill="1" applyAlignment="1">
      <alignment horizontal="center" vertical="center"/>
    </xf>
    <xf numFmtId="43" fontId="18" fillId="0" borderId="4" xfId="1" applyFont="1" applyFill="1" applyBorder="1" applyAlignment="1">
      <alignment vertical="center"/>
    </xf>
    <xf numFmtId="0" fontId="3" fillId="0" borderId="0" xfId="3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3" fontId="1" fillId="0" borderId="2" xfId="1" applyFont="1" applyBorder="1" applyAlignment="1">
      <alignment horizontal="center"/>
    </xf>
    <xf numFmtId="0" fontId="0" fillId="0" borderId="2" xfId="1" applyNumberFormat="1" applyFont="1" applyBorder="1" applyAlignment="1">
      <alignment horizontal="center"/>
    </xf>
    <xf numFmtId="2" fontId="0" fillId="0" borderId="0" xfId="0" applyNumberFormat="1" applyFont="1" applyFill="1"/>
    <xf numFmtId="0" fontId="0" fillId="0" borderId="0" xfId="0" applyBorder="1"/>
    <xf numFmtId="165" fontId="2" fillId="0" borderId="3" xfId="1" applyNumberFormat="1" applyFont="1" applyBorder="1"/>
    <xf numFmtId="3" fontId="0" fillId="0" borderId="2" xfId="1" applyNumberFormat="1" applyFont="1" applyBorder="1" applyAlignment="1">
      <alignment horizontal="center"/>
    </xf>
    <xf numFmtId="44" fontId="0" fillId="0" borderId="2" xfId="2" applyFont="1" applyBorder="1" applyAlignment="1">
      <alignment horizontal="center"/>
    </xf>
    <xf numFmtId="14" fontId="17" fillId="0" borderId="0" xfId="4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2" fillId="0" borderId="0" xfId="6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/>
  </cellXfs>
  <cellStyles count="7">
    <cellStyle name="Comma" xfId="1" builtinId="3"/>
    <cellStyle name="Comma 2" xfId="5"/>
    <cellStyle name="Currency" xfId="2" builtinId="4"/>
    <cellStyle name="Hyperlink" xfId="6" builtinId="8"/>
    <cellStyle name="Normal" xfId="0" builtinId="0"/>
    <cellStyle name="Normal 2 2" xfId="4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evasm@srtx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K40"/>
  <sheetViews>
    <sheetView tabSelected="1" workbookViewId="0">
      <selection activeCell="A16" sqref="A16"/>
    </sheetView>
  </sheetViews>
  <sheetFormatPr defaultRowHeight="15" x14ac:dyDescent="0.25"/>
  <sheetData>
    <row r="13" spans="1:10" ht="21" x14ac:dyDescent="0.35">
      <c r="A13" s="108" t="s">
        <v>64</v>
      </c>
      <c r="B13" s="108"/>
      <c r="C13" s="108"/>
      <c r="D13" s="108"/>
      <c r="E13" s="108"/>
      <c r="F13" s="108"/>
      <c r="G13" s="108"/>
      <c r="H13" s="108"/>
      <c r="I13" s="108"/>
      <c r="J13" s="108"/>
    </row>
    <row r="14" spans="1:10" ht="21" x14ac:dyDescent="0.35">
      <c r="A14" s="109" t="s">
        <v>44</v>
      </c>
      <c r="B14" s="109"/>
      <c r="C14" s="109"/>
      <c r="D14" s="109"/>
      <c r="E14" s="109"/>
      <c r="F14" s="109"/>
      <c r="G14" s="109"/>
      <c r="H14" s="109"/>
      <c r="I14" s="109"/>
      <c r="J14" s="109"/>
    </row>
    <row r="15" spans="1:10" ht="21" x14ac:dyDescent="0.35">
      <c r="A15" s="109" t="s">
        <v>74</v>
      </c>
      <c r="B15" s="109"/>
      <c r="C15" s="109"/>
      <c r="D15" s="109"/>
      <c r="E15" s="109"/>
      <c r="F15" s="109"/>
      <c r="G15" s="109"/>
      <c r="H15" s="109"/>
      <c r="I15" s="109"/>
      <c r="J15" s="109"/>
    </row>
    <row r="36" spans="1:11" x14ac:dyDescent="0.25">
      <c r="A36" s="106" t="s">
        <v>66</v>
      </c>
      <c r="B36" s="106"/>
      <c r="C36" s="106"/>
      <c r="D36" s="106"/>
      <c r="E36" s="106"/>
      <c r="F36" s="106"/>
      <c r="G36" s="106"/>
      <c r="H36" s="106"/>
      <c r="I36" s="106"/>
      <c r="J36" s="106"/>
    </row>
    <row r="37" spans="1:11" x14ac:dyDescent="0.25">
      <c r="A37" s="106" t="s">
        <v>67</v>
      </c>
      <c r="B37" s="106"/>
      <c r="C37" s="106"/>
      <c r="D37" s="106"/>
      <c r="E37" s="106"/>
      <c r="F37" s="106"/>
      <c r="G37" s="106"/>
      <c r="H37" s="106"/>
      <c r="I37" s="106"/>
      <c r="J37" s="106"/>
      <c r="K37" s="40"/>
    </row>
    <row r="38" spans="1:11" x14ac:dyDescent="0.25">
      <c r="A38" s="106" t="s">
        <v>68</v>
      </c>
      <c r="B38" s="106"/>
      <c r="C38" s="106"/>
      <c r="D38" s="106"/>
      <c r="E38" s="106"/>
      <c r="F38" s="106"/>
      <c r="G38" s="106"/>
      <c r="H38" s="106"/>
      <c r="I38" s="106"/>
      <c r="J38" s="106"/>
    </row>
    <row r="39" spans="1:11" x14ac:dyDescent="0.25">
      <c r="A39" s="106" t="s">
        <v>69</v>
      </c>
      <c r="B39" s="106"/>
      <c r="C39" s="106"/>
      <c r="D39" s="106"/>
      <c r="E39" s="106"/>
      <c r="F39" s="106"/>
      <c r="G39" s="106"/>
      <c r="H39" s="106"/>
      <c r="I39" s="106"/>
      <c r="J39" s="106"/>
    </row>
    <row r="40" spans="1:11" x14ac:dyDescent="0.25">
      <c r="A40" s="107" t="s">
        <v>70</v>
      </c>
      <c r="B40" s="106"/>
      <c r="C40" s="106"/>
      <c r="D40" s="106"/>
      <c r="E40" s="106"/>
      <c r="F40" s="106"/>
      <c r="G40" s="106"/>
      <c r="H40" s="106"/>
      <c r="I40" s="106"/>
      <c r="J40" s="106"/>
    </row>
  </sheetData>
  <mergeCells count="8">
    <mergeCell ref="A38:J38"/>
    <mergeCell ref="A39:J39"/>
    <mergeCell ref="A40:J40"/>
    <mergeCell ref="A13:J13"/>
    <mergeCell ref="A14:J14"/>
    <mergeCell ref="A15:J15"/>
    <mergeCell ref="A36:J36"/>
    <mergeCell ref="A37:J37"/>
  </mergeCells>
  <hyperlinks>
    <hyperlink ref="A40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opLeftCell="A16" workbookViewId="0">
      <selection activeCell="E37" sqref="E37"/>
    </sheetView>
  </sheetViews>
  <sheetFormatPr defaultRowHeight="15" x14ac:dyDescent="0.25"/>
  <cols>
    <col min="1" max="1" width="15.42578125" customWidth="1"/>
    <col min="2" max="2" width="2" customWidth="1"/>
    <col min="3" max="3" width="18.85546875" customWidth="1"/>
    <col min="4" max="4" width="1.42578125" customWidth="1"/>
    <col min="5" max="5" width="18.85546875" customWidth="1"/>
    <col min="6" max="6" width="1.5703125" customWidth="1"/>
    <col min="7" max="7" width="18.85546875" style="2" customWidth="1"/>
    <col min="8" max="8" width="1.5703125" style="2" customWidth="1"/>
    <col min="9" max="9" width="18.85546875" style="2" customWidth="1"/>
    <col min="10" max="10" width="73.5703125" bestFit="1" customWidth="1"/>
    <col min="11" max="11" width="15.140625" customWidth="1"/>
  </cols>
  <sheetData>
    <row r="1" spans="1:11" x14ac:dyDescent="0.25">
      <c r="A1" s="1" t="s">
        <v>64</v>
      </c>
      <c r="B1" s="1"/>
    </row>
    <row r="2" spans="1:11" x14ac:dyDescent="0.25">
      <c r="A2" s="3" t="s">
        <v>35</v>
      </c>
      <c r="B2" s="3"/>
      <c r="C2" s="4"/>
      <c r="D2" s="4"/>
      <c r="E2" s="4"/>
      <c r="F2" s="4"/>
      <c r="G2" s="4"/>
      <c r="H2" s="4"/>
      <c r="I2" s="4"/>
      <c r="J2" s="5"/>
    </row>
    <row r="3" spans="1:11" x14ac:dyDescent="0.25">
      <c r="A3" s="3" t="s">
        <v>74</v>
      </c>
      <c r="B3" s="3"/>
      <c r="C3" s="4"/>
      <c r="D3" s="4"/>
      <c r="E3" s="4"/>
      <c r="F3" s="4"/>
      <c r="G3" s="4"/>
      <c r="H3" s="4"/>
      <c r="I3" s="4"/>
      <c r="J3" s="35"/>
    </row>
    <row r="4" spans="1:11" x14ac:dyDescent="0.25">
      <c r="A4" s="6"/>
      <c r="B4" s="6"/>
    </row>
    <row r="5" spans="1:11" x14ac:dyDescent="0.25">
      <c r="I5" s="36" t="s">
        <v>0</v>
      </c>
    </row>
    <row r="6" spans="1:11" x14ac:dyDescent="0.25">
      <c r="G6" s="36" t="s">
        <v>33</v>
      </c>
      <c r="H6" s="36"/>
      <c r="I6" s="38" t="s">
        <v>45</v>
      </c>
      <c r="K6" s="15" t="s">
        <v>52</v>
      </c>
    </row>
    <row r="7" spans="1:11" x14ac:dyDescent="0.25">
      <c r="A7" s="7" t="s">
        <v>0</v>
      </c>
      <c r="B7" s="7"/>
      <c r="C7" s="8" t="s">
        <v>1</v>
      </c>
      <c r="D7" s="8"/>
      <c r="E7" s="8" t="s">
        <v>2</v>
      </c>
      <c r="F7" s="8"/>
      <c r="G7" s="9" t="s">
        <v>34</v>
      </c>
      <c r="H7" s="9"/>
      <c r="I7" s="39" t="s">
        <v>32</v>
      </c>
      <c r="J7" s="7" t="s">
        <v>3</v>
      </c>
      <c r="K7" s="15" t="s">
        <v>51</v>
      </c>
    </row>
    <row r="8" spans="1:11" x14ac:dyDescent="0.25">
      <c r="A8" s="102">
        <v>3500000</v>
      </c>
      <c r="B8" s="98" t="s">
        <v>14</v>
      </c>
      <c r="C8" s="11">
        <v>3500000</v>
      </c>
      <c r="D8" s="11" t="s">
        <v>14</v>
      </c>
      <c r="E8" s="11">
        <v>0</v>
      </c>
      <c r="F8" s="11" t="s">
        <v>14</v>
      </c>
      <c r="G8" s="12">
        <f t="shared" ref="G8:G13" si="0">SUM(C8:E8)</f>
        <v>3500000</v>
      </c>
      <c r="H8" s="11" t="s">
        <v>14</v>
      </c>
      <c r="I8" s="97">
        <f>+G8/$E$36</f>
        <v>898.81869542886488</v>
      </c>
      <c r="J8" s="10" t="s">
        <v>62</v>
      </c>
      <c r="K8" s="103" t="s">
        <v>63</v>
      </c>
    </row>
    <row r="9" spans="1:11" x14ac:dyDescent="0.25">
      <c r="A9" s="102">
        <v>6400000</v>
      </c>
      <c r="B9" s="98"/>
      <c r="C9" s="11">
        <v>6400000</v>
      </c>
      <c r="D9" s="11"/>
      <c r="E9" s="11">
        <v>0</v>
      </c>
      <c r="F9" s="11"/>
      <c r="G9" s="12">
        <f t="shared" si="0"/>
        <v>6400000</v>
      </c>
      <c r="H9" s="12"/>
      <c r="I9" s="97">
        <f>+G9/$E$36</f>
        <v>1643.5541859270672</v>
      </c>
      <c r="J9" s="10" t="s">
        <v>65</v>
      </c>
      <c r="K9" s="11" t="s">
        <v>63</v>
      </c>
    </row>
    <row r="10" spans="1:11" x14ac:dyDescent="0.25">
      <c r="A10" s="98"/>
      <c r="B10" s="98"/>
      <c r="C10" s="11">
        <v>0</v>
      </c>
      <c r="D10" s="11"/>
      <c r="E10" s="11">
        <v>0</v>
      </c>
      <c r="F10" s="11"/>
      <c r="G10" s="12">
        <f t="shared" si="0"/>
        <v>0</v>
      </c>
      <c r="H10" s="12"/>
      <c r="I10" s="97">
        <f t="shared" ref="I10:I13" si="1">+G10/$E$36</f>
        <v>0</v>
      </c>
      <c r="J10" s="10"/>
      <c r="K10" s="12"/>
    </row>
    <row r="11" spans="1:11" x14ac:dyDescent="0.25">
      <c r="A11" s="11"/>
      <c r="B11" s="11"/>
      <c r="C11" s="11">
        <v>0</v>
      </c>
      <c r="D11" s="11"/>
      <c r="E11" s="11">
        <v>0</v>
      </c>
      <c r="F11" s="11"/>
      <c r="G11" s="12">
        <f t="shared" si="0"/>
        <v>0</v>
      </c>
      <c r="H11" s="12"/>
      <c r="I11" s="97">
        <f t="shared" si="1"/>
        <v>0</v>
      </c>
      <c r="J11" s="10"/>
      <c r="K11" s="12"/>
    </row>
    <row r="12" spans="1:11" x14ac:dyDescent="0.25">
      <c r="A12" s="11"/>
      <c r="B12" s="11"/>
      <c r="C12" s="11">
        <v>0</v>
      </c>
      <c r="D12" s="11"/>
      <c r="E12" s="11">
        <v>0</v>
      </c>
      <c r="F12" s="11"/>
      <c r="G12" s="12">
        <f t="shared" si="0"/>
        <v>0</v>
      </c>
      <c r="H12" s="12"/>
      <c r="I12" s="97">
        <f t="shared" si="1"/>
        <v>0</v>
      </c>
      <c r="J12" s="10"/>
      <c r="K12" s="12"/>
    </row>
    <row r="13" spans="1:11" x14ac:dyDescent="0.25">
      <c r="A13" s="13"/>
      <c r="B13" s="13"/>
      <c r="C13" s="11">
        <v>0</v>
      </c>
      <c r="D13" s="11"/>
      <c r="E13" s="11">
        <v>0</v>
      </c>
      <c r="F13" s="11"/>
      <c r="G13" s="12">
        <f t="shared" si="0"/>
        <v>0</v>
      </c>
      <c r="H13" s="12"/>
      <c r="I13" s="97">
        <f t="shared" si="1"/>
        <v>0</v>
      </c>
      <c r="J13" s="14"/>
      <c r="K13" s="12"/>
    </row>
    <row r="14" spans="1:11" ht="15.75" thickBot="1" x14ac:dyDescent="0.3">
      <c r="A14" s="15" t="s">
        <v>4</v>
      </c>
      <c r="B14" s="15"/>
      <c r="C14" s="15"/>
      <c r="D14" s="15"/>
      <c r="E14" s="15"/>
      <c r="F14" s="15" t="s">
        <v>14</v>
      </c>
      <c r="G14" s="101">
        <f>SUM(G8:G13)</f>
        <v>9900000</v>
      </c>
      <c r="H14" s="15" t="s">
        <v>14</v>
      </c>
      <c r="I14" s="101">
        <f>SUM(I8:I13)</f>
        <v>2542.3728813559319</v>
      </c>
    </row>
    <row r="15" spans="1:11" ht="15.75" thickTop="1" x14ac:dyDescent="0.25"/>
    <row r="16" spans="1:11" x14ac:dyDescent="0.25">
      <c r="A16" s="16"/>
      <c r="B16" s="16"/>
      <c r="C16" s="16"/>
      <c r="D16" s="16"/>
      <c r="E16" s="16"/>
      <c r="F16" s="100"/>
    </row>
    <row r="17" spans="1:10" x14ac:dyDescent="0.25">
      <c r="A17" s="43" t="s">
        <v>46</v>
      </c>
      <c r="B17" s="43"/>
      <c r="C17" s="43"/>
      <c r="D17" s="43"/>
      <c r="E17" s="43"/>
      <c r="F17" s="43"/>
      <c r="G17" s="44"/>
      <c r="H17" s="44"/>
    </row>
    <row r="18" spans="1:10" x14ac:dyDescent="0.25">
      <c r="A18" s="43" t="s">
        <v>53</v>
      </c>
      <c r="B18" s="43"/>
      <c r="C18" s="43"/>
      <c r="D18" s="43"/>
      <c r="E18" s="43"/>
      <c r="F18" s="43"/>
      <c r="G18" s="44"/>
      <c r="H18" s="44"/>
    </row>
    <row r="19" spans="1:10" x14ac:dyDescent="0.25">
      <c r="A19" s="41" t="s">
        <v>54</v>
      </c>
      <c r="B19" s="41"/>
      <c r="C19" s="41"/>
      <c r="D19" s="41"/>
      <c r="E19" s="41"/>
      <c r="F19" s="41"/>
      <c r="J19" s="41"/>
    </row>
    <row r="20" spans="1:10" x14ac:dyDescent="0.25">
      <c r="A20" s="42" t="s">
        <v>55</v>
      </c>
      <c r="B20" s="42"/>
      <c r="C20" s="41"/>
      <c r="D20" s="41"/>
      <c r="E20" s="41"/>
      <c r="F20" s="41"/>
      <c r="J20" s="41"/>
    </row>
    <row r="21" spans="1:10" x14ac:dyDescent="0.25">
      <c r="A21" s="41" t="s">
        <v>61</v>
      </c>
      <c r="B21" s="41"/>
      <c r="C21" s="41"/>
      <c r="D21" s="41"/>
      <c r="E21" s="41"/>
      <c r="F21" s="41"/>
    </row>
    <row r="23" spans="1:10" x14ac:dyDescent="0.25">
      <c r="A23" s="1" t="s">
        <v>5</v>
      </c>
      <c r="B23" s="1"/>
    </row>
    <row r="24" spans="1:10" x14ac:dyDescent="0.25">
      <c r="A24" s="1"/>
      <c r="B24" s="1"/>
    </row>
    <row r="25" spans="1:10" x14ac:dyDescent="0.25">
      <c r="A25" s="1"/>
      <c r="B25" s="1"/>
      <c r="E25" s="15" t="s">
        <v>36</v>
      </c>
      <c r="F25" s="15"/>
      <c r="G25" s="37" t="s">
        <v>38</v>
      </c>
      <c r="H25" s="37"/>
      <c r="I25" s="37"/>
    </row>
    <row r="26" spans="1:10" x14ac:dyDescent="0.25">
      <c r="E26" s="8" t="s">
        <v>37</v>
      </c>
      <c r="F26" s="8"/>
      <c r="G26" s="9" t="s">
        <v>39</v>
      </c>
      <c r="H26" s="36"/>
      <c r="I26" s="36"/>
    </row>
    <row r="27" spans="1:10" x14ac:dyDescent="0.25">
      <c r="A27" s="110" t="s">
        <v>6</v>
      </c>
      <c r="B27" s="110"/>
      <c r="C27" s="111"/>
      <c r="D27" s="96"/>
      <c r="E27" s="5"/>
      <c r="F27" s="96"/>
      <c r="G27" s="2" t="s">
        <v>76</v>
      </c>
    </row>
    <row r="28" spans="1:10" x14ac:dyDescent="0.25">
      <c r="A28" s="5"/>
      <c r="B28" s="95"/>
      <c r="C28" s="5"/>
      <c r="D28" s="96"/>
      <c r="E28" s="5"/>
      <c r="F28" s="96"/>
    </row>
    <row r="29" spans="1:10" x14ac:dyDescent="0.25">
      <c r="A29" s="111" t="s">
        <v>7</v>
      </c>
      <c r="B29" s="111"/>
      <c r="C29" s="111"/>
      <c r="D29" s="96"/>
      <c r="E29" s="105" t="s">
        <v>75</v>
      </c>
      <c r="F29" s="96"/>
      <c r="G29" s="2" t="s">
        <v>76</v>
      </c>
    </row>
    <row r="30" spans="1:10" x14ac:dyDescent="0.25">
      <c r="E30" s="5"/>
      <c r="F30" s="96"/>
    </row>
    <row r="31" spans="1:10" x14ac:dyDescent="0.25">
      <c r="A31" t="s">
        <v>47</v>
      </c>
      <c r="G31" s="2" t="s">
        <v>76</v>
      </c>
    </row>
    <row r="34" spans="1:6" x14ac:dyDescent="0.25">
      <c r="A34" s="1" t="s">
        <v>48</v>
      </c>
      <c r="B34" s="1"/>
    </row>
    <row r="36" spans="1:6" x14ac:dyDescent="0.25">
      <c r="A36" t="s">
        <v>49</v>
      </c>
      <c r="E36" s="22">
        <v>3894</v>
      </c>
      <c r="F36" s="22"/>
    </row>
    <row r="37" spans="1:6" x14ac:dyDescent="0.25">
      <c r="A37" t="s">
        <v>50</v>
      </c>
      <c r="E37">
        <v>2020</v>
      </c>
    </row>
    <row r="38" spans="1:6" x14ac:dyDescent="0.25">
      <c r="A38" t="s">
        <v>51</v>
      </c>
      <c r="E38" t="s">
        <v>77</v>
      </c>
    </row>
  </sheetData>
  <mergeCells count="2">
    <mergeCell ref="A27:C27"/>
    <mergeCell ref="A29:C29"/>
  </mergeCells>
  <pageMargins left="0.7" right="0.7" top="0.75" bottom="0.75" header="0.3" footer="0.3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>
      <selection activeCell="G11" sqref="G11"/>
    </sheetView>
  </sheetViews>
  <sheetFormatPr defaultColWidth="9.140625" defaultRowHeight="15" x14ac:dyDescent="0.25"/>
  <cols>
    <col min="1" max="1" width="17.140625" style="23" customWidth="1"/>
    <col min="2" max="2" width="9.140625" style="23"/>
    <col min="3" max="3" width="1.85546875" style="23" bestFit="1" customWidth="1"/>
    <col min="4" max="4" width="12" style="23" bestFit="1" customWidth="1"/>
    <col min="5" max="5" width="9.140625" style="23"/>
    <col min="6" max="6" width="1.85546875" style="23" bestFit="1" customWidth="1"/>
    <col min="7" max="7" width="12" style="23" bestFit="1" customWidth="1"/>
    <col min="8" max="8" width="9.140625" style="23"/>
    <col min="9" max="9" width="1.85546875" style="23" bestFit="1" customWidth="1"/>
    <col min="10" max="10" width="12" style="23" bestFit="1" customWidth="1"/>
    <col min="11" max="11" width="9.140625" style="23"/>
    <col min="12" max="12" width="1.85546875" style="23" customWidth="1"/>
    <col min="13" max="13" width="12.7109375" style="23" customWidth="1"/>
    <col min="14" max="16384" width="9.140625" style="23"/>
  </cols>
  <sheetData>
    <row r="1" spans="1:13" x14ac:dyDescent="0.25">
      <c r="A1" s="26" t="s">
        <v>64</v>
      </c>
    </row>
    <row r="2" spans="1:13" x14ac:dyDescent="0.25">
      <c r="A2" s="27" t="s">
        <v>8</v>
      </c>
    </row>
    <row r="3" spans="1:13" x14ac:dyDescent="0.25">
      <c r="A3" s="27" t="s">
        <v>74</v>
      </c>
    </row>
    <row r="4" spans="1:13" x14ac:dyDescent="0.25">
      <c r="A4" s="27"/>
    </row>
    <row r="5" spans="1:13" x14ac:dyDescent="0.25">
      <c r="A5" s="27"/>
      <c r="B5" s="45"/>
      <c r="C5" s="45"/>
      <c r="D5" s="45"/>
      <c r="E5" s="45"/>
      <c r="F5" s="45"/>
      <c r="G5" s="45"/>
      <c r="H5" s="45"/>
      <c r="I5" s="45"/>
      <c r="J5" s="46" t="s">
        <v>4</v>
      </c>
      <c r="K5" s="45"/>
      <c r="L5" s="45"/>
      <c r="M5" s="45"/>
    </row>
    <row r="6" spans="1:13" x14ac:dyDescent="0.25">
      <c r="A6" s="47"/>
      <c r="B6" s="48"/>
      <c r="C6" s="49"/>
      <c r="D6" s="46" t="s">
        <v>9</v>
      </c>
      <c r="E6" s="46"/>
      <c r="F6" s="50"/>
      <c r="G6" s="51" t="s">
        <v>12</v>
      </c>
      <c r="H6" s="47"/>
      <c r="I6" s="49"/>
      <c r="J6" s="51" t="s">
        <v>13</v>
      </c>
      <c r="K6" s="47"/>
      <c r="L6" s="45"/>
      <c r="M6" s="51" t="s">
        <v>21</v>
      </c>
    </row>
    <row r="7" spans="1:13" x14ac:dyDescent="0.25">
      <c r="A7" s="46" t="s">
        <v>40</v>
      </c>
      <c r="B7" s="48"/>
      <c r="C7" s="49"/>
      <c r="D7" s="52" t="s">
        <v>10</v>
      </c>
      <c r="E7" s="46"/>
      <c r="F7" s="50"/>
      <c r="G7" s="51" t="s">
        <v>56</v>
      </c>
      <c r="H7" s="47"/>
      <c r="I7" s="49"/>
      <c r="J7" s="46" t="s">
        <v>56</v>
      </c>
      <c r="K7" s="47"/>
      <c r="L7" s="45"/>
      <c r="M7" s="51" t="s">
        <v>26</v>
      </c>
    </row>
    <row r="8" spans="1:13" x14ac:dyDescent="0.25">
      <c r="A8" s="53" t="s">
        <v>41</v>
      </c>
      <c r="B8" s="47"/>
      <c r="C8" s="49"/>
      <c r="D8" s="53" t="s">
        <v>11</v>
      </c>
      <c r="E8" s="52"/>
      <c r="F8" s="49"/>
      <c r="G8" s="53" t="s">
        <v>57</v>
      </c>
      <c r="H8" s="52"/>
      <c r="I8" s="49"/>
      <c r="J8" s="53" t="s">
        <v>57</v>
      </c>
      <c r="K8" s="47"/>
      <c r="L8" s="45"/>
      <c r="M8" s="54" t="s">
        <v>32</v>
      </c>
    </row>
    <row r="9" spans="1:13" x14ac:dyDescent="0.25">
      <c r="A9" s="55">
        <v>2038</v>
      </c>
      <c r="B9" s="47"/>
      <c r="C9" s="56" t="s">
        <v>14</v>
      </c>
      <c r="D9" s="57">
        <v>3310000</v>
      </c>
      <c r="E9" s="57"/>
      <c r="F9" s="56" t="s">
        <v>14</v>
      </c>
      <c r="G9" s="57">
        <v>1370000</v>
      </c>
      <c r="H9" s="57"/>
      <c r="I9" s="58" t="s">
        <v>14</v>
      </c>
      <c r="J9" s="59">
        <f>SUM(D9:G9)</f>
        <v>4680000</v>
      </c>
      <c r="K9" s="47"/>
      <c r="L9" s="58" t="s">
        <v>14</v>
      </c>
      <c r="M9" s="99">
        <f>+J9/'Approved Bond Authorizations'!$E$36</f>
        <v>1201.8489984591679</v>
      </c>
    </row>
    <row r="10" spans="1:13" x14ac:dyDescent="0.25">
      <c r="A10" s="55">
        <v>2031</v>
      </c>
      <c r="B10" s="47"/>
      <c r="C10" s="56"/>
      <c r="D10" s="57">
        <v>5240000</v>
      </c>
      <c r="E10" s="57"/>
      <c r="F10" s="56"/>
      <c r="G10" s="57">
        <v>1170400</v>
      </c>
      <c r="H10" s="57"/>
      <c r="I10" s="58"/>
      <c r="J10" s="59">
        <f>SUM(D10:G10)</f>
        <v>6410400</v>
      </c>
      <c r="K10" s="47"/>
      <c r="L10" s="45"/>
      <c r="M10" s="99">
        <f>+J10/'Approved Bond Authorizations'!$E$36</f>
        <v>1646.2249614791988</v>
      </c>
    </row>
    <row r="11" spans="1:13" x14ac:dyDescent="0.25">
      <c r="A11" s="55"/>
      <c r="B11" s="47"/>
      <c r="C11" s="56"/>
      <c r="D11" s="57">
        <v>0</v>
      </c>
      <c r="E11" s="57"/>
      <c r="F11" s="56"/>
      <c r="G11" s="57">
        <v>0</v>
      </c>
      <c r="H11" s="57"/>
      <c r="I11" s="58"/>
      <c r="J11" s="59">
        <f t="shared" ref="J11:J37" si="0">SUM(D11:G11)</f>
        <v>0</v>
      </c>
      <c r="K11" s="47"/>
      <c r="L11" s="45"/>
      <c r="M11" s="99">
        <f>+J11/'Approved Bond Authorizations'!$E$36</f>
        <v>0</v>
      </c>
    </row>
    <row r="12" spans="1:13" x14ac:dyDescent="0.25">
      <c r="A12" s="55"/>
      <c r="B12" s="47"/>
      <c r="C12" s="56"/>
      <c r="D12" s="57">
        <v>0</v>
      </c>
      <c r="E12" s="57"/>
      <c r="F12" s="56"/>
      <c r="G12" s="57">
        <v>0</v>
      </c>
      <c r="H12" s="57"/>
      <c r="I12" s="58"/>
      <c r="J12" s="59">
        <f t="shared" si="0"/>
        <v>0</v>
      </c>
      <c r="K12" s="47"/>
      <c r="L12" s="45"/>
      <c r="M12" s="99">
        <f>+J12/'Approved Bond Authorizations'!$E$36</f>
        <v>0</v>
      </c>
    </row>
    <row r="13" spans="1:13" x14ac:dyDescent="0.25">
      <c r="A13" s="55"/>
      <c r="B13" s="47"/>
      <c r="C13" s="56"/>
      <c r="D13" s="57">
        <v>0</v>
      </c>
      <c r="E13" s="57"/>
      <c r="F13" s="56"/>
      <c r="G13" s="57">
        <v>0</v>
      </c>
      <c r="H13" s="57"/>
      <c r="I13" s="58"/>
      <c r="J13" s="59">
        <f t="shared" si="0"/>
        <v>0</v>
      </c>
      <c r="K13" s="47"/>
      <c r="L13" s="45"/>
      <c r="M13" s="99">
        <f>+J13/'Approved Bond Authorizations'!$E$36</f>
        <v>0</v>
      </c>
    </row>
    <row r="14" spans="1:13" x14ac:dyDescent="0.25">
      <c r="A14" s="55"/>
      <c r="B14" s="47"/>
      <c r="C14" s="56"/>
      <c r="D14" s="57">
        <v>0</v>
      </c>
      <c r="E14" s="57"/>
      <c r="F14" s="56"/>
      <c r="G14" s="57">
        <v>0</v>
      </c>
      <c r="H14" s="57"/>
      <c r="I14" s="58"/>
      <c r="J14" s="59">
        <f t="shared" si="0"/>
        <v>0</v>
      </c>
      <c r="K14" s="47"/>
      <c r="L14" s="45"/>
      <c r="M14" s="99">
        <f>+J14/'Approved Bond Authorizations'!$E$36</f>
        <v>0</v>
      </c>
    </row>
    <row r="15" spans="1:13" x14ac:dyDescent="0.25">
      <c r="A15" s="55"/>
      <c r="B15" s="47"/>
      <c r="C15" s="56"/>
      <c r="D15" s="57">
        <v>0</v>
      </c>
      <c r="E15" s="57"/>
      <c r="F15" s="56"/>
      <c r="G15" s="57">
        <v>0</v>
      </c>
      <c r="H15" s="57"/>
      <c r="I15" s="58"/>
      <c r="J15" s="59">
        <f t="shared" si="0"/>
        <v>0</v>
      </c>
      <c r="K15" s="47"/>
      <c r="L15" s="45"/>
      <c r="M15" s="99">
        <f>+J15/'Approved Bond Authorizations'!$E$36</f>
        <v>0</v>
      </c>
    </row>
    <row r="16" spans="1:13" x14ac:dyDescent="0.25">
      <c r="A16" s="55"/>
      <c r="B16" s="47"/>
      <c r="C16" s="56"/>
      <c r="D16" s="57">
        <v>0</v>
      </c>
      <c r="E16" s="57"/>
      <c r="F16" s="56"/>
      <c r="G16" s="57">
        <v>0</v>
      </c>
      <c r="H16" s="57"/>
      <c r="I16" s="58"/>
      <c r="J16" s="59">
        <f t="shared" si="0"/>
        <v>0</v>
      </c>
      <c r="K16" s="47"/>
      <c r="L16" s="45"/>
      <c r="M16" s="99">
        <f>+J16/'Approved Bond Authorizations'!$E$36</f>
        <v>0</v>
      </c>
    </row>
    <row r="17" spans="1:13" x14ac:dyDescent="0.25">
      <c r="A17" s="55"/>
      <c r="B17" s="47"/>
      <c r="C17" s="56"/>
      <c r="D17" s="57">
        <v>0</v>
      </c>
      <c r="E17" s="57"/>
      <c r="F17" s="56"/>
      <c r="G17" s="57">
        <v>0</v>
      </c>
      <c r="H17" s="57"/>
      <c r="I17" s="58"/>
      <c r="J17" s="59">
        <f t="shared" si="0"/>
        <v>0</v>
      </c>
      <c r="K17" s="47"/>
      <c r="L17" s="45"/>
      <c r="M17" s="99">
        <f>+J17/'Approved Bond Authorizations'!$E$36</f>
        <v>0</v>
      </c>
    </row>
    <row r="18" spans="1:13" x14ac:dyDescent="0.25">
      <c r="A18" s="55"/>
      <c r="B18" s="47"/>
      <c r="C18" s="56"/>
      <c r="D18" s="57">
        <v>0</v>
      </c>
      <c r="E18" s="57"/>
      <c r="F18" s="56"/>
      <c r="G18" s="57">
        <v>0</v>
      </c>
      <c r="H18" s="57"/>
      <c r="I18" s="58"/>
      <c r="J18" s="59">
        <f t="shared" si="0"/>
        <v>0</v>
      </c>
      <c r="K18" s="47"/>
      <c r="L18" s="45"/>
      <c r="M18" s="99">
        <f>+J18/'Approved Bond Authorizations'!$E$36</f>
        <v>0</v>
      </c>
    </row>
    <row r="19" spans="1:13" x14ac:dyDescent="0.25">
      <c r="A19" s="55"/>
      <c r="B19" s="47"/>
      <c r="C19" s="56"/>
      <c r="D19" s="57">
        <v>0</v>
      </c>
      <c r="E19" s="57"/>
      <c r="F19" s="56"/>
      <c r="G19" s="57">
        <v>0</v>
      </c>
      <c r="H19" s="57"/>
      <c r="I19" s="58"/>
      <c r="J19" s="59">
        <f t="shared" si="0"/>
        <v>0</v>
      </c>
      <c r="K19" s="47"/>
      <c r="L19" s="45"/>
      <c r="M19" s="99">
        <f>+J19/'Approved Bond Authorizations'!$E$36</f>
        <v>0</v>
      </c>
    </row>
    <row r="20" spans="1:13" x14ac:dyDescent="0.25">
      <c r="A20" s="55"/>
      <c r="B20" s="47"/>
      <c r="C20" s="56"/>
      <c r="D20" s="57">
        <v>0</v>
      </c>
      <c r="E20" s="57"/>
      <c r="F20" s="56"/>
      <c r="G20" s="57">
        <v>0</v>
      </c>
      <c r="H20" s="57"/>
      <c r="I20" s="58"/>
      <c r="J20" s="59">
        <f t="shared" si="0"/>
        <v>0</v>
      </c>
      <c r="K20" s="47"/>
      <c r="L20" s="45"/>
      <c r="M20" s="99">
        <f>+J20/'Approved Bond Authorizations'!$E$36</f>
        <v>0</v>
      </c>
    </row>
    <row r="21" spans="1:13" x14ac:dyDescent="0.25">
      <c r="A21" s="55"/>
      <c r="B21" s="47"/>
      <c r="C21" s="56"/>
      <c r="D21" s="57">
        <v>0</v>
      </c>
      <c r="E21" s="57"/>
      <c r="F21" s="56"/>
      <c r="G21" s="57">
        <v>0</v>
      </c>
      <c r="H21" s="57"/>
      <c r="I21" s="58"/>
      <c r="J21" s="59">
        <f t="shared" si="0"/>
        <v>0</v>
      </c>
      <c r="K21" s="47"/>
      <c r="L21" s="45"/>
      <c r="M21" s="99">
        <f>+J21/'Approved Bond Authorizations'!$E$36</f>
        <v>0</v>
      </c>
    </row>
    <row r="22" spans="1:13" x14ac:dyDescent="0.25">
      <c r="A22" s="55"/>
      <c r="B22" s="47"/>
      <c r="C22" s="56"/>
      <c r="D22" s="57">
        <v>0</v>
      </c>
      <c r="E22" s="57"/>
      <c r="F22" s="56"/>
      <c r="G22" s="57">
        <v>0</v>
      </c>
      <c r="H22" s="57"/>
      <c r="I22" s="58"/>
      <c r="J22" s="59">
        <f t="shared" si="0"/>
        <v>0</v>
      </c>
      <c r="K22" s="47"/>
      <c r="L22" s="45"/>
      <c r="M22" s="99">
        <f>+J22/'Approved Bond Authorizations'!$E$36</f>
        <v>0</v>
      </c>
    </row>
    <row r="23" spans="1:13" x14ac:dyDescent="0.25">
      <c r="A23" s="55"/>
      <c r="B23" s="47"/>
      <c r="C23" s="56"/>
      <c r="D23" s="57">
        <v>0</v>
      </c>
      <c r="E23" s="57"/>
      <c r="F23" s="56"/>
      <c r="G23" s="57">
        <v>0</v>
      </c>
      <c r="H23" s="57"/>
      <c r="I23" s="58"/>
      <c r="J23" s="59">
        <f t="shared" si="0"/>
        <v>0</v>
      </c>
      <c r="K23" s="47"/>
      <c r="L23" s="45"/>
      <c r="M23" s="99">
        <f>+J23/'Approved Bond Authorizations'!$E$36</f>
        <v>0</v>
      </c>
    </row>
    <row r="24" spans="1:13" x14ac:dyDescent="0.25">
      <c r="A24" s="55"/>
      <c r="B24" s="47"/>
      <c r="C24" s="56"/>
      <c r="D24" s="57">
        <v>0</v>
      </c>
      <c r="E24" s="57"/>
      <c r="F24" s="56"/>
      <c r="G24" s="57">
        <v>0</v>
      </c>
      <c r="H24" s="57"/>
      <c r="I24" s="58"/>
      <c r="J24" s="59">
        <f t="shared" si="0"/>
        <v>0</v>
      </c>
      <c r="K24" s="47"/>
      <c r="L24" s="45"/>
      <c r="M24" s="99">
        <f>+J24/'Approved Bond Authorizations'!$E$36</f>
        <v>0</v>
      </c>
    </row>
    <row r="25" spans="1:13" x14ac:dyDescent="0.25">
      <c r="A25" s="55"/>
      <c r="B25" s="47"/>
      <c r="C25" s="56"/>
      <c r="D25" s="57">
        <v>0</v>
      </c>
      <c r="E25" s="57"/>
      <c r="F25" s="56"/>
      <c r="G25" s="57">
        <v>0</v>
      </c>
      <c r="H25" s="57"/>
      <c r="I25" s="58"/>
      <c r="J25" s="59">
        <f t="shared" si="0"/>
        <v>0</v>
      </c>
      <c r="K25" s="47"/>
      <c r="L25" s="45"/>
      <c r="M25" s="99">
        <f>+J25/'Approved Bond Authorizations'!$E$36</f>
        <v>0</v>
      </c>
    </row>
    <row r="26" spans="1:13" x14ac:dyDescent="0.25">
      <c r="A26" s="55"/>
      <c r="B26" s="47"/>
      <c r="C26" s="56"/>
      <c r="D26" s="57">
        <v>0</v>
      </c>
      <c r="E26" s="57"/>
      <c r="F26" s="56"/>
      <c r="G26" s="57">
        <v>0</v>
      </c>
      <c r="H26" s="57"/>
      <c r="I26" s="58"/>
      <c r="J26" s="59">
        <f t="shared" si="0"/>
        <v>0</v>
      </c>
      <c r="K26" s="47"/>
      <c r="L26" s="45"/>
      <c r="M26" s="99">
        <f>+J26/'Approved Bond Authorizations'!$E$36</f>
        <v>0</v>
      </c>
    </row>
    <row r="27" spans="1:13" x14ac:dyDescent="0.25">
      <c r="A27" s="55"/>
      <c r="B27" s="47"/>
      <c r="C27" s="56"/>
      <c r="D27" s="57">
        <v>0</v>
      </c>
      <c r="E27" s="57"/>
      <c r="F27" s="56"/>
      <c r="G27" s="57">
        <v>0</v>
      </c>
      <c r="H27" s="57"/>
      <c r="I27" s="58"/>
      <c r="J27" s="59">
        <f t="shared" si="0"/>
        <v>0</v>
      </c>
      <c r="K27" s="47"/>
      <c r="L27" s="45"/>
      <c r="M27" s="99">
        <f>+J27/'Approved Bond Authorizations'!$E$36</f>
        <v>0</v>
      </c>
    </row>
    <row r="28" spans="1:13" x14ac:dyDescent="0.25">
      <c r="A28" s="55"/>
      <c r="B28" s="47"/>
      <c r="C28" s="56"/>
      <c r="D28" s="57">
        <v>0</v>
      </c>
      <c r="E28" s="57"/>
      <c r="F28" s="56"/>
      <c r="G28" s="57">
        <v>0</v>
      </c>
      <c r="H28" s="57"/>
      <c r="I28" s="58"/>
      <c r="J28" s="59">
        <f t="shared" si="0"/>
        <v>0</v>
      </c>
      <c r="K28" s="47"/>
      <c r="L28" s="45"/>
      <c r="M28" s="99">
        <f>+J28/'Approved Bond Authorizations'!$E$36</f>
        <v>0</v>
      </c>
    </row>
    <row r="29" spans="1:13" x14ac:dyDescent="0.25">
      <c r="A29" s="55"/>
      <c r="B29" s="47"/>
      <c r="C29" s="56"/>
      <c r="D29" s="57">
        <v>0</v>
      </c>
      <c r="E29" s="57"/>
      <c r="F29" s="56"/>
      <c r="G29" s="57">
        <v>0</v>
      </c>
      <c r="H29" s="57"/>
      <c r="I29" s="58"/>
      <c r="J29" s="59">
        <f t="shared" si="0"/>
        <v>0</v>
      </c>
      <c r="K29" s="47"/>
      <c r="L29" s="45"/>
      <c r="M29" s="99">
        <f>+J29/'Approved Bond Authorizations'!$E$36</f>
        <v>0</v>
      </c>
    </row>
    <row r="30" spans="1:13" x14ac:dyDescent="0.25">
      <c r="A30" s="55"/>
      <c r="B30" s="47"/>
      <c r="C30" s="56"/>
      <c r="D30" s="57">
        <v>0</v>
      </c>
      <c r="E30" s="57"/>
      <c r="F30" s="56"/>
      <c r="G30" s="57">
        <v>0</v>
      </c>
      <c r="H30" s="57"/>
      <c r="I30" s="58"/>
      <c r="J30" s="59">
        <f t="shared" si="0"/>
        <v>0</v>
      </c>
      <c r="K30" s="47"/>
      <c r="L30" s="45"/>
      <c r="M30" s="99">
        <f>+J30/'Approved Bond Authorizations'!$E$36</f>
        <v>0</v>
      </c>
    </row>
    <row r="31" spans="1:13" x14ac:dyDescent="0.25">
      <c r="A31" s="55"/>
      <c r="B31" s="47"/>
      <c r="C31" s="56"/>
      <c r="D31" s="57">
        <v>0</v>
      </c>
      <c r="E31" s="57"/>
      <c r="F31" s="56"/>
      <c r="G31" s="57">
        <v>0</v>
      </c>
      <c r="H31" s="57"/>
      <c r="I31" s="58"/>
      <c r="J31" s="59">
        <f t="shared" si="0"/>
        <v>0</v>
      </c>
      <c r="K31" s="47"/>
      <c r="L31" s="45"/>
      <c r="M31" s="99">
        <f>+J31/'Approved Bond Authorizations'!$E$36</f>
        <v>0</v>
      </c>
    </row>
    <row r="32" spans="1:13" x14ac:dyDescent="0.25">
      <c r="A32" s="55"/>
      <c r="B32" s="47"/>
      <c r="C32" s="56"/>
      <c r="D32" s="57">
        <v>0</v>
      </c>
      <c r="E32" s="57"/>
      <c r="F32" s="56"/>
      <c r="G32" s="57">
        <v>0</v>
      </c>
      <c r="H32" s="57"/>
      <c r="I32" s="58"/>
      <c r="J32" s="59">
        <f t="shared" si="0"/>
        <v>0</v>
      </c>
      <c r="K32" s="47"/>
      <c r="L32" s="45"/>
      <c r="M32" s="99">
        <f>+J32/'Approved Bond Authorizations'!$E$36</f>
        <v>0</v>
      </c>
    </row>
    <row r="33" spans="1:13" x14ac:dyDescent="0.25">
      <c r="A33" s="55"/>
      <c r="B33" s="47"/>
      <c r="C33" s="56"/>
      <c r="D33" s="57">
        <v>0</v>
      </c>
      <c r="E33" s="57"/>
      <c r="F33" s="56"/>
      <c r="G33" s="57">
        <v>0</v>
      </c>
      <c r="H33" s="57"/>
      <c r="I33" s="58"/>
      <c r="J33" s="59">
        <f t="shared" si="0"/>
        <v>0</v>
      </c>
      <c r="K33" s="47"/>
      <c r="L33" s="45"/>
      <c r="M33" s="99">
        <f>+J33/'Approved Bond Authorizations'!$E$36</f>
        <v>0</v>
      </c>
    </row>
    <row r="34" spans="1:13" x14ac:dyDescent="0.25">
      <c r="A34" s="55"/>
      <c r="B34" s="47"/>
      <c r="C34" s="56"/>
      <c r="D34" s="57">
        <v>0</v>
      </c>
      <c r="E34" s="57"/>
      <c r="F34" s="56"/>
      <c r="G34" s="57">
        <v>0</v>
      </c>
      <c r="H34" s="57"/>
      <c r="I34" s="58"/>
      <c r="J34" s="59">
        <f t="shared" si="0"/>
        <v>0</v>
      </c>
      <c r="K34" s="47"/>
      <c r="L34" s="45"/>
      <c r="M34" s="99">
        <f>+J34/'Approved Bond Authorizations'!$E$36</f>
        <v>0</v>
      </c>
    </row>
    <row r="35" spans="1:13" x14ac:dyDescent="0.25">
      <c r="A35" s="55"/>
      <c r="B35" s="47"/>
      <c r="C35" s="56"/>
      <c r="D35" s="57">
        <v>0</v>
      </c>
      <c r="E35" s="57"/>
      <c r="F35" s="56"/>
      <c r="G35" s="57">
        <v>0</v>
      </c>
      <c r="H35" s="57"/>
      <c r="I35" s="58"/>
      <c r="J35" s="59">
        <f t="shared" si="0"/>
        <v>0</v>
      </c>
      <c r="K35" s="47"/>
      <c r="L35" s="45"/>
      <c r="M35" s="99">
        <f>+J35/'Approved Bond Authorizations'!$E$36</f>
        <v>0</v>
      </c>
    </row>
    <row r="36" spans="1:13" x14ac:dyDescent="0.25">
      <c r="A36" s="55"/>
      <c r="B36" s="47"/>
      <c r="C36" s="56"/>
      <c r="D36" s="57">
        <v>0</v>
      </c>
      <c r="E36" s="57"/>
      <c r="F36" s="56"/>
      <c r="G36" s="57">
        <v>0</v>
      </c>
      <c r="H36" s="57"/>
      <c r="I36" s="58"/>
      <c r="J36" s="59">
        <f t="shared" si="0"/>
        <v>0</v>
      </c>
      <c r="K36" s="47"/>
      <c r="L36" s="45"/>
      <c r="M36" s="99">
        <f>+J36/'Approved Bond Authorizations'!$E$36</f>
        <v>0</v>
      </c>
    </row>
    <row r="37" spans="1:13" x14ac:dyDescent="0.25">
      <c r="A37" s="55"/>
      <c r="B37" s="47"/>
      <c r="C37" s="56"/>
      <c r="D37" s="57">
        <v>0</v>
      </c>
      <c r="E37" s="57"/>
      <c r="F37" s="56"/>
      <c r="G37" s="57">
        <v>0</v>
      </c>
      <c r="H37" s="57"/>
      <c r="I37" s="58"/>
      <c r="J37" s="59">
        <f t="shared" si="0"/>
        <v>0</v>
      </c>
      <c r="K37" s="47"/>
      <c r="L37" s="45"/>
      <c r="M37" s="99">
        <f>+J37/'Approved Bond Authorizations'!$E$36</f>
        <v>0</v>
      </c>
    </row>
    <row r="38" spans="1:13" ht="15.75" thickBot="1" x14ac:dyDescent="0.3">
      <c r="A38" s="60" t="s">
        <v>15</v>
      </c>
      <c r="B38" s="61"/>
      <c r="C38" s="62" t="s">
        <v>14</v>
      </c>
      <c r="D38" s="63">
        <f>SUM(D9:D37)</f>
        <v>8550000</v>
      </c>
      <c r="E38" s="64"/>
      <c r="F38" s="62" t="s">
        <v>14</v>
      </c>
      <c r="G38" s="63">
        <f>SUM(G9:G37)</f>
        <v>2540400</v>
      </c>
      <c r="H38" s="64"/>
      <c r="I38" s="62" t="s">
        <v>14</v>
      </c>
      <c r="J38" s="63">
        <f>SUM(J9:J37)</f>
        <v>11090400</v>
      </c>
      <c r="K38" s="61"/>
      <c r="L38" s="62" t="s">
        <v>14</v>
      </c>
      <c r="M38" s="63">
        <f>SUM(M9:M37)</f>
        <v>2848.0739599383669</v>
      </c>
    </row>
    <row r="39" spans="1:13" ht="15.75" thickTop="1" x14ac:dyDescent="0.25">
      <c r="A39" s="48"/>
      <c r="B39" s="47"/>
      <c r="C39" s="65"/>
      <c r="D39" s="47"/>
      <c r="E39" s="47"/>
      <c r="F39" s="49"/>
      <c r="G39" s="66"/>
      <c r="H39" s="66"/>
      <c r="I39" s="49"/>
      <c r="J39" s="66"/>
      <c r="K39" s="47"/>
      <c r="L39" s="45"/>
      <c r="M39" s="45"/>
    </row>
  </sheetData>
  <pageMargins left="0.7" right="0.7" top="0.75" bottom="0.75" header="0.3" footer="0.3"/>
  <pageSetup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selection activeCell="A8" sqref="A8:A9"/>
    </sheetView>
  </sheetViews>
  <sheetFormatPr defaultRowHeight="15" x14ac:dyDescent="0.25"/>
  <cols>
    <col min="1" max="1" width="23.28515625" customWidth="1"/>
    <col min="2" max="2" width="6.7109375" customWidth="1"/>
    <col min="3" max="3" width="18.140625" customWidth="1"/>
    <col min="4" max="4" width="6.7109375" customWidth="1"/>
    <col min="5" max="5" width="18.140625" bestFit="1" customWidth="1"/>
    <col min="6" max="6" width="6.7109375" customWidth="1"/>
    <col min="7" max="7" width="17.42578125" style="17" bestFit="1" customWidth="1"/>
    <col min="8" max="8" width="2.28515625" customWidth="1"/>
  </cols>
  <sheetData>
    <row r="1" spans="1:7" x14ac:dyDescent="0.25">
      <c r="A1" s="1" t="s">
        <v>64</v>
      </c>
      <c r="B1" s="1"/>
      <c r="C1" s="1"/>
    </row>
    <row r="2" spans="1:7" x14ac:dyDescent="0.25">
      <c r="A2" s="6" t="s">
        <v>42</v>
      </c>
      <c r="B2" s="6"/>
      <c r="C2" s="6"/>
    </row>
    <row r="3" spans="1:7" x14ac:dyDescent="0.25">
      <c r="A3" s="6" t="s">
        <v>74</v>
      </c>
      <c r="B3" s="6"/>
      <c r="C3" s="6"/>
    </row>
    <row r="4" spans="1:7" x14ac:dyDescent="0.25">
      <c r="A4" s="6"/>
      <c r="B4" s="6"/>
      <c r="C4" s="6"/>
    </row>
    <row r="5" spans="1:7" x14ac:dyDescent="0.25">
      <c r="A5" s="6"/>
      <c r="B5" s="6"/>
      <c r="C5" s="15" t="s">
        <v>58</v>
      </c>
    </row>
    <row r="6" spans="1:7" x14ac:dyDescent="0.25">
      <c r="C6" s="15" t="s">
        <v>59</v>
      </c>
    </row>
    <row r="7" spans="1:7" x14ac:dyDescent="0.25">
      <c r="A7" s="8" t="s">
        <v>16</v>
      </c>
      <c r="B7" s="18"/>
      <c r="C7" s="8" t="s">
        <v>60</v>
      </c>
      <c r="D7" s="18"/>
      <c r="E7" s="8" t="s">
        <v>17</v>
      </c>
      <c r="F7" s="18"/>
      <c r="G7" s="19" t="s">
        <v>18</v>
      </c>
    </row>
    <row r="8" spans="1:7" x14ac:dyDescent="0.25">
      <c r="A8" s="81"/>
      <c r="C8" s="20">
        <f>+E8+G8</f>
        <v>0</v>
      </c>
      <c r="E8" s="20">
        <v>0</v>
      </c>
      <c r="F8" s="21"/>
      <c r="G8" s="21">
        <v>0</v>
      </c>
    </row>
    <row r="9" spans="1:7" x14ac:dyDescent="0.25">
      <c r="A9" s="81"/>
      <c r="C9" s="22">
        <f>SUM(E9:G9)</f>
        <v>0</v>
      </c>
      <c r="E9" s="22">
        <v>0</v>
      </c>
      <c r="F9" s="22"/>
      <c r="G9" s="22">
        <v>0</v>
      </c>
    </row>
    <row r="10" spans="1:7" x14ac:dyDescent="0.25">
      <c r="C10" s="22">
        <f t="shared" ref="C10:C27" si="0">SUM(E10:G10)</f>
        <v>0</v>
      </c>
      <c r="E10" s="22">
        <v>0</v>
      </c>
      <c r="F10" s="22"/>
      <c r="G10" s="22">
        <v>0</v>
      </c>
    </row>
    <row r="11" spans="1:7" x14ac:dyDescent="0.25">
      <c r="C11" s="22">
        <f t="shared" si="0"/>
        <v>0</v>
      </c>
      <c r="E11" s="22">
        <v>0</v>
      </c>
      <c r="F11" s="22"/>
      <c r="G11" s="22">
        <v>0</v>
      </c>
    </row>
    <row r="12" spans="1:7" x14ac:dyDescent="0.25">
      <c r="C12" s="22">
        <f t="shared" si="0"/>
        <v>0</v>
      </c>
      <c r="E12" s="22">
        <v>0</v>
      </c>
      <c r="F12" s="22"/>
      <c r="G12" s="22">
        <v>0</v>
      </c>
    </row>
    <row r="13" spans="1:7" x14ac:dyDescent="0.25">
      <c r="C13" s="22">
        <f t="shared" si="0"/>
        <v>0</v>
      </c>
      <c r="E13" s="22">
        <v>0</v>
      </c>
      <c r="F13" s="22"/>
      <c r="G13" s="22">
        <v>0</v>
      </c>
    </row>
    <row r="14" spans="1:7" x14ac:dyDescent="0.25">
      <c r="C14" s="22">
        <f t="shared" si="0"/>
        <v>0</v>
      </c>
      <c r="E14" s="22">
        <v>0</v>
      </c>
      <c r="F14" s="22"/>
      <c r="G14" s="22">
        <v>0</v>
      </c>
    </row>
    <row r="15" spans="1:7" x14ac:dyDescent="0.25">
      <c r="C15" s="22">
        <f t="shared" si="0"/>
        <v>0</v>
      </c>
      <c r="E15" s="22">
        <v>0</v>
      </c>
      <c r="F15" s="22"/>
      <c r="G15" s="22">
        <v>0</v>
      </c>
    </row>
    <row r="16" spans="1:7" x14ac:dyDescent="0.25">
      <c r="C16" s="22">
        <f t="shared" si="0"/>
        <v>0</v>
      </c>
      <c r="E16" s="22">
        <v>0</v>
      </c>
      <c r="F16" s="22"/>
      <c r="G16" s="22">
        <v>0</v>
      </c>
    </row>
    <row r="17" spans="1:9" x14ac:dyDescent="0.25">
      <c r="C17" s="22">
        <f t="shared" si="0"/>
        <v>0</v>
      </c>
      <c r="E17" s="22">
        <v>0</v>
      </c>
      <c r="F17" s="22"/>
      <c r="G17" s="22">
        <v>0</v>
      </c>
    </row>
    <row r="18" spans="1:9" x14ac:dyDescent="0.25">
      <c r="C18" s="22">
        <f t="shared" si="0"/>
        <v>0</v>
      </c>
      <c r="E18" s="22">
        <v>0</v>
      </c>
      <c r="F18" s="22"/>
      <c r="G18" s="22">
        <v>0</v>
      </c>
    </row>
    <row r="19" spans="1:9" x14ac:dyDescent="0.25">
      <c r="C19" s="22">
        <f t="shared" si="0"/>
        <v>0</v>
      </c>
      <c r="E19" s="22">
        <v>0</v>
      </c>
      <c r="F19" s="22"/>
      <c r="G19" s="22">
        <v>0</v>
      </c>
    </row>
    <row r="20" spans="1:9" x14ac:dyDescent="0.25">
      <c r="C20" s="22">
        <f t="shared" si="0"/>
        <v>0</v>
      </c>
      <c r="E20" s="22">
        <v>0</v>
      </c>
      <c r="F20" s="22"/>
      <c r="G20" s="22">
        <v>0</v>
      </c>
    </row>
    <row r="21" spans="1:9" x14ac:dyDescent="0.25">
      <c r="C21" s="22">
        <f t="shared" si="0"/>
        <v>0</v>
      </c>
      <c r="E21" s="22">
        <v>0</v>
      </c>
      <c r="F21" s="22"/>
      <c r="G21" s="22">
        <v>0</v>
      </c>
    </row>
    <row r="22" spans="1:9" x14ac:dyDescent="0.25">
      <c r="C22" s="22">
        <f t="shared" si="0"/>
        <v>0</v>
      </c>
      <c r="E22" s="22">
        <v>0</v>
      </c>
      <c r="F22" s="22"/>
      <c r="G22" s="22">
        <v>0</v>
      </c>
    </row>
    <row r="23" spans="1:9" x14ac:dyDescent="0.25">
      <c r="A23" s="23"/>
      <c r="B23" s="23"/>
      <c r="C23" s="22">
        <f t="shared" si="0"/>
        <v>0</v>
      </c>
      <c r="E23" s="22">
        <v>0</v>
      </c>
      <c r="F23" s="22"/>
      <c r="G23" s="22">
        <v>0</v>
      </c>
    </row>
    <row r="24" spans="1:9" x14ac:dyDescent="0.25">
      <c r="A24" s="23"/>
      <c r="B24" s="23"/>
      <c r="C24" s="22">
        <f t="shared" si="0"/>
        <v>0</v>
      </c>
      <c r="E24" s="22">
        <v>0</v>
      </c>
      <c r="F24" s="22"/>
      <c r="G24" s="22">
        <v>0</v>
      </c>
    </row>
    <row r="25" spans="1:9" x14ac:dyDescent="0.25">
      <c r="C25" s="22">
        <f t="shared" si="0"/>
        <v>0</v>
      </c>
      <c r="E25" s="22">
        <v>0</v>
      </c>
      <c r="F25" s="22"/>
      <c r="G25" s="22">
        <v>0</v>
      </c>
    </row>
    <row r="26" spans="1:9" x14ac:dyDescent="0.25">
      <c r="C26" s="22">
        <f t="shared" si="0"/>
        <v>0</v>
      </c>
      <c r="E26" s="22">
        <v>0</v>
      </c>
      <c r="F26" s="22"/>
      <c r="G26" s="22">
        <v>0</v>
      </c>
    </row>
    <row r="27" spans="1:9" x14ac:dyDescent="0.25">
      <c r="C27" s="22">
        <f t="shared" si="0"/>
        <v>0</v>
      </c>
      <c r="E27" s="22">
        <v>0</v>
      </c>
      <c r="F27" s="22"/>
      <c r="G27" s="22">
        <v>0</v>
      </c>
    </row>
    <row r="28" spans="1:9" ht="15.75" thickBot="1" x14ac:dyDescent="0.3">
      <c r="A28" s="24" t="s">
        <v>15</v>
      </c>
      <c r="B28" s="24"/>
      <c r="C28" s="25">
        <f>SUM(C8:C27)</f>
        <v>0</v>
      </c>
      <c r="E28" s="25">
        <f>SUM(E8:E27)</f>
        <v>0</v>
      </c>
      <c r="F28" s="21"/>
      <c r="G28" s="25">
        <f>SUM(G8:G27)</f>
        <v>0</v>
      </c>
    </row>
    <row r="29" spans="1:9" ht="15.75" thickTop="1" x14ac:dyDescent="0.25"/>
    <row r="31" spans="1:9" x14ac:dyDescent="0.25">
      <c r="A31" s="16"/>
      <c r="B31" s="16"/>
      <c r="C31" s="16"/>
      <c r="D31" s="16"/>
      <c r="E31" s="16"/>
    </row>
    <row r="32" spans="1:9" ht="28.5" customHeight="1" x14ac:dyDescent="0.25">
      <c r="A32" s="112" t="s">
        <v>19</v>
      </c>
      <c r="B32" s="112"/>
      <c r="C32" s="112"/>
      <c r="D32" s="113"/>
      <c r="E32" s="113"/>
      <c r="F32" s="113"/>
      <c r="G32" s="113"/>
      <c r="H32" s="113"/>
      <c r="I32" s="113"/>
    </row>
  </sheetData>
  <mergeCells count="1">
    <mergeCell ref="A32:I32"/>
  </mergeCells>
  <pageMargins left="0.7" right="0.7" top="0.75" bottom="0.75" header="0.3" footer="0.3"/>
  <pageSetup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workbookViewId="0">
      <selection activeCell="A8" sqref="A8:A9"/>
    </sheetView>
  </sheetViews>
  <sheetFormatPr defaultColWidth="10.28515625" defaultRowHeight="12" x14ac:dyDescent="0.25"/>
  <cols>
    <col min="1" max="1" width="31" style="28" customWidth="1"/>
    <col min="2" max="2" width="1.140625" style="28" customWidth="1"/>
    <col min="3" max="3" width="1.140625" style="31" customWidth="1"/>
    <col min="4" max="4" width="14.5703125" style="28" bestFit="1" customWidth="1"/>
    <col min="5" max="5" width="1.140625" style="28" customWidth="1"/>
    <col min="6" max="6" width="9.42578125" style="28" bestFit="1" customWidth="1"/>
    <col min="7" max="7" width="1.5703125" style="28" customWidth="1"/>
    <col min="8" max="8" width="1.140625" style="31" customWidth="1"/>
    <col min="9" max="9" width="13.42578125" style="28" customWidth="1"/>
    <col min="10" max="10" width="1.5703125" style="28" customWidth="1"/>
    <col min="11" max="11" width="1.140625" style="32" customWidth="1"/>
    <col min="12" max="12" width="13.42578125" style="28" customWidth="1"/>
    <col min="13" max="13" width="1.5703125" style="28" customWidth="1"/>
    <col min="14" max="14" width="1.140625" style="31" customWidth="1"/>
    <col min="15" max="15" width="13.42578125" style="28" customWidth="1"/>
    <col min="16" max="16" width="1.5703125" style="28" customWidth="1"/>
    <col min="17" max="17" width="1.140625" style="31" customWidth="1"/>
    <col min="18" max="18" width="13.42578125" style="28" customWidth="1"/>
    <col min="19" max="20" width="1.42578125" style="28" customWidth="1"/>
    <col min="21" max="21" width="13.140625" style="28" bestFit="1" customWidth="1"/>
    <col min="22" max="16384" width="10.28515625" style="28"/>
  </cols>
  <sheetData>
    <row r="1" spans="1:21" ht="15" x14ac:dyDescent="0.25">
      <c r="A1" s="67" t="s">
        <v>64</v>
      </c>
      <c r="B1" s="47"/>
      <c r="C1" s="68"/>
      <c r="D1" s="47"/>
      <c r="E1" s="47"/>
      <c r="F1" s="47"/>
      <c r="G1" s="47"/>
      <c r="H1" s="68"/>
      <c r="I1" s="47"/>
      <c r="J1" s="47"/>
      <c r="K1" s="69"/>
      <c r="L1" s="47"/>
      <c r="M1" s="47"/>
      <c r="N1" s="68"/>
      <c r="O1" s="47"/>
      <c r="P1" s="47"/>
      <c r="Q1" s="68"/>
      <c r="R1" s="47"/>
      <c r="S1" s="47"/>
      <c r="T1" s="47"/>
      <c r="U1" s="47"/>
    </row>
    <row r="2" spans="1:21" ht="12.75" x14ac:dyDescent="0.25">
      <c r="A2" s="70" t="s">
        <v>73</v>
      </c>
      <c r="B2" s="47"/>
      <c r="C2" s="68"/>
      <c r="D2" s="47"/>
      <c r="E2" s="47"/>
      <c r="F2" s="47"/>
      <c r="G2" s="47"/>
      <c r="H2" s="68"/>
      <c r="I2" s="47"/>
      <c r="J2" s="47"/>
      <c r="K2" s="69"/>
      <c r="L2" s="47"/>
      <c r="M2" s="47"/>
      <c r="N2" s="68"/>
      <c r="O2" s="47"/>
      <c r="P2" s="47"/>
      <c r="Q2" s="68"/>
      <c r="R2" s="47"/>
      <c r="S2" s="47"/>
      <c r="T2" s="47"/>
      <c r="U2" s="47"/>
    </row>
    <row r="3" spans="1:21" ht="12.75" x14ac:dyDescent="0.25">
      <c r="A3" s="70"/>
      <c r="B3" s="47"/>
      <c r="C3" s="68"/>
      <c r="D3" s="47"/>
      <c r="E3" s="47"/>
      <c r="F3" s="47"/>
      <c r="G3" s="47"/>
      <c r="H3" s="68"/>
      <c r="I3" s="47"/>
      <c r="J3" s="47"/>
      <c r="K3" s="69"/>
      <c r="L3" s="47"/>
      <c r="M3" s="47"/>
      <c r="N3" s="68"/>
      <c r="O3" s="47"/>
      <c r="P3" s="47"/>
      <c r="Q3" s="68"/>
      <c r="R3" s="47"/>
      <c r="S3" s="47"/>
      <c r="T3" s="47"/>
      <c r="U3" s="47"/>
    </row>
    <row r="4" spans="1:21" x14ac:dyDescent="0.25">
      <c r="A4" s="47"/>
      <c r="B4" s="47"/>
      <c r="C4" s="68"/>
      <c r="D4" s="47"/>
      <c r="E4" s="47"/>
      <c r="F4" s="47"/>
      <c r="G4" s="47"/>
      <c r="H4" s="68"/>
      <c r="I4" s="47"/>
      <c r="J4" s="47"/>
      <c r="K4" s="69"/>
      <c r="L4" s="47"/>
      <c r="M4" s="47"/>
      <c r="N4" s="68"/>
      <c r="O4" s="47"/>
      <c r="P4" s="47"/>
      <c r="Q4" s="68"/>
      <c r="R4" s="47"/>
      <c r="S4" s="47"/>
      <c r="T4" s="47"/>
      <c r="U4" s="47"/>
    </row>
    <row r="5" spans="1:21" ht="12.75" x14ac:dyDescent="0.25">
      <c r="A5" s="71"/>
      <c r="B5" s="71"/>
      <c r="C5" s="72"/>
      <c r="D5" s="73" t="s">
        <v>20</v>
      </c>
      <c r="E5" s="73"/>
      <c r="F5" s="70"/>
      <c r="G5" s="71"/>
      <c r="H5" s="72"/>
      <c r="I5" s="70"/>
      <c r="J5" s="71"/>
      <c r="K5" s="74"/>
      <c r="L5" s="71"/>
      <c r="M5" s="71"/>
      <c r="N5" s="72"/>
      <c r="O5" s="71"/>
      <c r="P5" s="71"/>
      <c r="Q5" s="72"/>
      <c r="R5" s="70"/>
      <c r="S5" s="47"/>
      <c r="T5" s="47"/>
      <c r="U5" s="51" t="s">
        <v>21</v>
      </c>
    </row>
    <row r="6" spans="1:21" ht="12.75" x14ac:dyDescent="0.25">
      <c r="A6" s="71"/>
      <c r="B6" s="71"/>
      <c r="C6" s="72"/>
      <c r="D6" s="73" t="s">
        <v>22</v>
      </c>
      <c r="E6" s="73"/>
      <c r="F6" s="75" t="s">
        <v>23</v>
      </c>
      <c r="G6" s="71"/>
      <c r="H6" s="72"/>
      <c r="I6" s="75" t="s">
        <v>24</v>
      </c>
      <c r="J6" s="71"/>
      <c r="K6" s="74"/>
      <c r="L6" s="71"/>
      <c r="M6" s="71"/>
      <c r="N6" s="72"/>
      <c r="O6" s="71"/>
      <c r="P6" s="71"/>
      <c r="Q6" s="72"/>
      <c r="R6" s="75" t="s">
        <v>25</v>
      </c>
      <c r="S6" s="47"/>
      <c r="T6" s="47"/>
      <c r="U6" s="51" t="s">
        <v>26</v>
      </c>
    </row>
    <row r="7" spans="1:21" ht="12.75" x14ac:dyDescent="0.25">
      <c r="A7" s="76" t="s">
        <v>16</v>
      </c>
      <c r="B7" s="77"/>
      <c r="C7" s="72"/>
      <c r="D7" s="78" t="s">
        <v>27</v>
      </c>
      <c r="E7" s="79"/>
      <c r="F7" s="80" t="s">
        <v>28</v>
      </c>
      <c r="G7" s="77"/>
      <c r="H7" s="72"/>
      <c r="I7" s="80" t="s">
        <v>29</v>
      </c>
      <c r="J7" s="77"/>
      <c r="K7" s="74"/>
      <c r="L7" s="76" t="s">
        <v>30</v>
      </c>
      <c r="M7" s="77"/>
      <c r="N7" s="72"/>
      <c r="O7" s="76" t="s">
        <v>31</v>
      </c>
      <c r="P7" s="77"/>
      <c r="Q7" s="72"/>
      <c r="R7" s="80" t="s">
        <v>29</v>
      </c>
      <c r="S7" s="47"/>
      <c r="T7" s="47"/>
      <c r="U7" s="54" t="s">
        <v>43</v>
      </c>
    </row>
    <row r="8" spans="1:21" ht="12.75" x14ac:dyDescent="0.25">
      <c r="A8" s="81" t="s">
        <v>71</v>
      </c>
      <c r="B8" s="82"/>
      <c r="C8" s="72" t="s">
        <v>14</v>
      </c>
      <c r="D8" s="83">
        <v>3500000</v>
      </c>
      <c r="E8" s="83">
        <f t="shared" ref="E8:E31" si="0">SUM(D8)</f>
        <v>3500000</v>
      </c>
      <c r="F8" s="104">
        <v>50648</v>
      </c>
      <c r="G8" s="83"/>
      <c r="H8" s="72" t="s">
        <v>14</v>
      </c>
      <c r="I8" s="83">
        <v>3310000</v>
      </c>
      <c r="J8" s="83"/>
      <c r="K8" s="74" t="s">
        <v>14</v>
      </c>
      <c r="L8" s="83">
        <v>0</v>
      </c>
      <c r="M8" s="83"/>
      <c r="N8" s="72" t="s">
        <v>14</v>
      </c>
      <c r="O8" s="83">
        <v>0</v>
      </c>
      <c r="P8" s="83"/>
      <c r="Q8" s="72" t="s">
        <v>14</v>
      </c>
      <c r="R8" s="83">
        <f>SUM(I8+L8+O8)</f>
        <v>3310000</v>
      </c>
      <c r="S8" s="47"/>
      <c r="T8" s="72" t="s">
        <v>14</v>
      </c>
      <c r="U8" s="85">
        <f>+R8/'Approved Bond Authorizations'!$E$36</f>
        <v>850.02568053415507</v>
      </c>
    </row>
    <row r="9" spans="1:21" ht="12.75" x14ac:dyDescent="0.25">
      <c r="A9" s="81" t="s">
        <v>72</v>
      </c>
      <c r="B9" s="82"/>
      <c r="C9" s="72"/>
      <c r="D9" s="83">
        <v>6400000</v>
      </c>
      <c r="E9" s="83">
        <f t="shared" si="0"/>
        <v>6400000</v>
      </c>
      <c r="F9" s="104">
        <v>48091</v>
      </c>
      <c r="G9" s="83"/>
      <c r="H9" s="72"/>
      <c r="I9" s="83">
        <v>5240000</v>
      </c>
      <c r="J9" s="83"/>
      <c r="K9" s="74"/>
      <c r="L9" s="83">
        <v>0</v>
      </c>
      <c r="M9" s="83"/>
      <c r="N9" s="72"/>
      <c r="O9" s="83">
        <v>0</v>
      </c>
      <c r="P9" s="83"/>
      <c r="Q9" s="72"/>
      <c r="R9" s="83">
        <f t="shared" ref="R9:R30" si="1">SUM(I9+L9+O9)</f>
        <v>5240000</v>
      </c>
      <c r="S9" s="47"/>
      <c r="T9" s="47"/>
      <c r="U9" s="85">
        <f>+R9/'Approved Bond Authorizations'!$E$36</f>
        <v>1345.6599897277863</v>
      </c>
    </row>
    <row r="10" spans="1:21" ht="12.75" x14ac:dyDescent="0.25">
      <c r="A10" s="81"/>
      <c r="B10" s="82"/>
      <c r="C10" s="72"/>
      <c r="D10" s="83">
        <v>0</v>
      </c>
      <c r="E10" s="83">
        <f t="shared" si="0"/>
        <v>0</v>
      </c>
      <c r="F10" s="84"/>
      <c r="G10" s="83"/>
      <c r="H10" s="72"/>
      <c r="I10" s="83">
        <v>0</v>
      </c>
      <c r="J10" s="83"/>
      <c r="K10" s="74"/>
      <c r="L10" s="83">
        <v>0</v>
      </c>
      <c r="M10" s="83"/>
      <c r="N10" s="72"/>
      <c r="O10" s="83">
        <v>0</v>
      </c>
      <c r="P10" s="83"/>
      <c r="Q10" s="72"/>
      <c r="R10" s="83">
        <f t="shared" si="1"/>
        <v>0</v>
      </c>
      <c r="S10" s="47"/>
      <c r="T10" s="47"/>
      <c r="U10" s="85">
        <f>+R10/'Approved Bond Authorizations'!$E$36</f>
        <v>0</v>
      </c>
    </row>
    <row r="11" spans="1:21" ht="12.75" x14ac:dyDescent="0.25">
      <c r="A11" s="81"/>
      <c r="B11" s="82"/>
      <c r="C11" s="72"/>
      <c r="D11" s="83">
        <v>0</v>
      </c>
      <c r="E11" s="83">
        <f t="shared" si="0"/>
        <v>0</v>
      </c>
      <c r="F11" s="84"/>
      <c r="G11" s="83"/>
      <c r="H11" s="72"/>
      <c r="I11" s="83">
        <v>0</v>
      </c>
      <c r="J11" s="83"/>
      <c r="K11" s="74"/>
      <c r="L11" s="83">
        <v>0</v>
      </c>
      <c r="M11" s="83"/>
      <c r="N11" s="72"/>
      <c r="O11" s="83">
        <v>0</v>
      </c>
      <c r="P11" s="83"/>
      <c r="Q11" s="72"/>
      <c r="R11" s="83">
        <f t="shared" si="1"/>
        <v>0</v>
      </c>
      <c r="S11" s="47"/>
      <c r="T11" s="47"/>
      <c r="U11" s="85">
        <f>+R11/'Approved Bond Authorizations'!$E$36</f>
        <v>0</v>
      </c>
    </row>
    <row r="12" spans="1:21" ht="12.75" x14ac:dyDescent="0.25">
      <c r="A12" s="81"/>
      <c r="B12" s="82"/>
      <c r="C12" s="72"/>
      <c r="D12" s="83">
        <v>0</v>
      </c>
      <c r="E12" s="83">
        <f t="shared" si="0"/>
        <v>0</v>
      </c>
      <c r="F12" s="84"/>
      <c r="G12" s="83"/>
      <c r="H12" s="72"/>
      <c r="I12" s="83">
        <v>0</v>
      </c>
      <c r="J12" s="83"/>
      <c r="K12" s="74"/>
      <c r="L12" s="83">
        <v>0</v>
      </c>
      <c r="M12" s="83"/>
      <c r="N12" s="72"/>
      <c r="O12" s="83">
        <v>0</v>
      </c>
      <c r="P12" s="83"/>
      <c r="Q12" s="72"/>
      <c r="R12" s="83">
        <f t="shared" si="1"/>
        <v>0</v>
      </c>
      <c r="S12" s="47"/>
      <c r="T12" s="47"/>
      <c r="U12" s="85">
        <f>+R12/'Approved Bond Authorizations'!$E$36</f>
        <v>0</v>
      </c>
    </row>
    <row r="13" spans="1:21" ht="12.75" x14ac:dyDescent="0.25">
      <c r="A13" s="81"/>
      <c r="B13" s="81"/>
      <c r="C13" s="72"/>
      <c r="D13" s="83">
        <v>0</v>
      </c>
      <c r="E13" s="83">
        <f t="shared" si="0"/>
        <v>0</v>
      </c>
      <c r="F13" s="84"/>
      <c r="G13" s="83"/>
      <c r="H13" s="72"/>
      <c r="I13" s="83">
        <v>0</v>
      </c>
      <c r="J13" s="83"/>
      <c r="K13" s="74"/>
      <c r="L13" s="83">
        <v>0</v>
      </c>
      <c r="M13" s="83"/>
      <c r="N13" s="72"/>
      <c r="O13" s="83">
        <v>0</v>
      </c>
      <c r="P13" s="83"/>
      <c r="Q13" s="72"/>
      <c r="R13" s="83">
        <f t="shared" si="1"/>
        <v>0</v>
      </c>
      <c r="S13" s="47"/>
      <c r="T13" s="47"/>
      <c r="U13" s="85">
        <f>+R13/'Approved Bond Authorizations'!$E$36</f>
        <v>0</v>
      </c>
    </row>
    <row r="14" spans="1:21" ht="12.75" x14ac:dyDescent="0.25">
      <c r="A14" s="81"/>
      <c r="B14" s="81"/>
      <c r="C14" s="72"/>
      <c r="D14" s="83">
        <v>0</v>
      </c>
      <c r="E14" s="83">
        <f t="shared" si="0"/>
        <v>0</v>
      </c>
      <c r="F14" s="84"/>
      <c r="G14" s="83"/>
      <c r="H14" s="72"/>
      <c r="I14" s="83">
        <v>0</v>
      </c>
      <c r="J14" s="83"/>
      <c r="K14" s="74"/>
      <c r="L14" s="83">
        <v>0</v>
      </c>
      <c r="M14" s="83"/>
      <c r="N14" s="72"/>
      <c r="O14" s="83">
        <v>0</v>
      </c>
      <c r="P14" s="83"/>
      <c r="Q14" s="72"/>
      <c r="R14" s="83">
        <f t="shared" si="1"/>
        <v>0</v>
      </c>
      <c r="S14" s="47"/>
      <c r="T14" s="47"/>
      <c r="U14" s="85">
        <f>+R14/'Approved Bond Authorizations'!$E$36</f>
        <v>0</v>
      </c>
    </row>
    <row r="15" spans="1:21" ht="12.75" x14ac:dyDescent="0.25">
      <c r="A15" s="81"/>
      <c r="B15" s="81"/>
      <c r="C15" s="72"/>
      <c r="D15" s="83">
        <v>0</v>
      </c>
      <c r="E15" s="83">
        <f t="shared" si="0"/>
        <v>0</v>
      </c>
      <c r="F15" s="84"/>
      <c r="G15" s="83"/>
      <c r="H15" s="72"/>
      <c r="I15" s="83">
        <v>0</v>
      </c>
      <c r="J15" s="83"/>
      <c r="K15" s="74"/>
      <c r="L15" s="83">
        <v>0</v>
      </c>
      <c r="M15" s="83"/>
      <c r="N15" s="72"/>
      <c r="O15" s="83">
        <v>0</v>
      </c>
      <c r="P15" s="83"/>
      <c r="Q15" s="72"/>
      <c r="R15" s="83">
        <f t="shared" si="1"/>
        <v>0</v>
      </c>
      <c r="S15" s="47"/>
      <c r="T15" s="47"/>
      <c r="U15" s="85">
        <f>+R15/'Approved Bond Authorizations'!$E$36</f>
        <v>0</v>
      </c>
    </row>
    <row r="16" spans="1:21" ht="12.75" x14ac:dyDescent="0.25">
      <c r="A16" s="81"/>
      <c r="B16" s="81"/>
      <c r="C16" s="72"/>
      <c r="D16" s="83">
        <v>0</v>
      </c>
      <c r="E16" s="83">
        <f t="shared" si="0"/>
        <v>0</v>
      </c>
      <c r="F16" s="84"/>
      <c r="G16" s="83"/>
      <c r="H16" s="72"/>
      <c r="I16" s="83">
        <v>0</v>
      </c>
      <c r="J16" s="83"/>
      <c r="K16" s="74"/>
      <c r="L16" s="83">
        <v>0</v>
      </c>
      <c r="M16" s="83"/>
      <c r="N16" s="72"/>
      <c r="O16" s="83">
        <v>0</v>
      </c>
      <c r="P16" s="83"/>
      <c r="Q16" s="72"/>
      <c r="R16" s="83">
        <f t="shared" si="1"/>
        <v>0</v>
      </c>
      <c r="S16" s="47"/>
      <c r="T16" s="47"/>
      <c r="U16" s="85">
        <f>+R16/'Approved Bond Authorizations'!$E$36</f>
        <v>0</v>
      </c>
    </row>
    <row r="17" spans="1:21" ht="12.75" x14ac:dyDescent="0.25">
      <c r="A17" s="81"/>
      <c r="B17" s="81"/>
      <c r="C17" s="72"/>
      <c r="D17" s="83">
        <v>0</v>
      </c>
      <c r="E17" s="83">
        <f t="shared" si="0"/>
        <v>0</v>
      </c>
      <c r="F17" s="84"/>
      <c r="G17" s="83"/>
      <c r="H17" s="72"/>
      <c r="I17" s="83">
        <v>0</v>
      </c>
      <c r="J17" s="83"/>
      <c r="K17" s="74"/>
      <c r="L17" s="83">
        <v>0</v>
      </c>
      <c r="M17" s="83"/>
      <c r="N17" s="72"/>
      <c r="O17" s="83">
        <v>0</v>
      </c>
      <c r="P17" s="83"/>
      <c r="Q17" s="72"/>
      <c r="R17" s="83">
        <f t="shared" si="1"/>
        <v>0</v>
      </c>
      <c r="S17" s="47"/>
      <c r="T17" s="47"/>
      <c r="U17" s="85">
        <f>+R17/'Approved Bond Authorizations'!$E$36</f>
        <v>0</v>
      </c>
    </row>
    <row r="18" spans="1:21" ht="12.75" x14ac:dyDescent="0.25">
      <c r="A18" s="81"/>
      <c r="B18" s="81"/>
      <c r="C18" s="72"/>
      <c r="D18" s="83">
        <v>0</v>
      </c>
      <c r="E18" s="83">
        <f t="shared" si="0"/>
        <v>0</v>
      </c>
      <c r="F18" s="84"/>
      <c r="G18" s="83"/>
      <c r="H18" s="72"/>
      <c r="I18" s="83">
        <v>0</v>
      </c>
      <c r="J18" s="83"/>
      <c r="K18" s="74"/>
      <c r="L18" s="83">
        <v>0</v>
      </c>
      <c r="M18" s="83"/>
      <c r="N18" s="72"/>
      <c r="O18" s="83">
        <v>0</v>
      </c>
      <c r="P18" s="83"/>
      <c r="Q18" s="72"/>
      <c r="R18" s="83">
        <f t="shared" si="1"/>
        <v>0</v>
      </c>
      <c r="S18" s="47"/>
      <c r="T18" s="47"/>
      <c r="U18" s="85">
        <f>+R18/'Approved Bond Authorizations'!$E$36</f>
        <v>0</v>
      </c>
    </row>
    <row r="19" spans="1:21" ht="12.75" x14ac:dyDescent="0.25">
      <c r="A19" s="81"/>
      <c r="B19" s="81"/>
      <c r="C19" s="72"/>
      <c r="D19" s="83">
        <v>0</v>
      </c>
      <c r="E19" s="83">
        <f t="shared" si="0"/>
        <v>0</v>
      </c>
      <c r="F19" s="84"/>
      <c r="G19" s="83"/>
      <c r="H19" s="72"/>
      <c r="I19" s="83">
        <v>0</v>
      </c>
      <c r="J19" s="83"/>
      <c r="K19" s="74"/>
      <c r="L19" s="83">
        <v>0</v>
      </c>
      <c r="M19" s="83"/>
      <c r="N19" s="72"/>
      <c r="O19" s="83">
        <v>0</v>
      </c>
      <c r="P19" s="83"/>
      <c r="Q19" s="72"/>
      <c r="R19" s="83">
        <f t="shared" si="1"/>
        <v>0</v>
      </c>
      <c r="S19" s="47"/>
      <c r="T19" s="47"/>
      <c r="U19" s="85">
        <f>+R19/'Approved Bond Authorizations'!$E$36</f>
        <v>0</v>
      </c>
    </row>
    <row r="20" spans="1:21" ht="12.75" x14ac:dyDescent="0.25">
      <c r="A20" s="81"/>
      <c r="B20" s="81"/>
      <c r="C20" s="72"/>
      <c r="D20" s="83">
        <v>0</v>
      </c>
      <c r="E20" s="83">
        <f t="shared" si="0"/>
        <v>0</v>
      </c>
      <c r="F20" s="84"/>
      <c r="G20" s="83"/>
      <c r="H20" s="72"/>
      <c r="I20" s="83">
        <v>0</v>
      </c>
      <c r="J20" s="83"/>
      <c r="K20" s="74"/>
      <c r="L20" s="83">
        <v>0</v>
      </c>
      <c r="M20" s="83"/>
      <c r="N20" s="72"/>
      <c r="O20" s="83">
        <v>0</v>
      </c>
      <c r="P20" s="83"/>
      <c r="Q20" s="72"/>
      <c r="R20" s="83">
        <f t="shared" si="1"/>
        <v>0</v>
      </c>
      <c r="S20" s="47"/>
      <c r="T20" s="47"/>
      <c r="U20" s="85">
        <f>+R20/'Approved Bond Authorizations'!$E$36</f>
        <v>0</v>
      </c>
    </row>
    <row r="21" spans="1:21" ht="12.75" x14ac:dyDescent="0.25">
      <c r="A21" s="81"/>
      <c r="B21" s="81"/>
      <c r="C21" s="72"/>
      <c r="D21" s="83">
        <v>0</v>
      </c>
      <c r="E21" s="83">
        <f t="shared" si="0"/>
        <v>0</v>
      </c>
      <c r="F21" s="84"/>
      <c r="G21" s="83"/>
      <c r="H21" s="72"/>
      <c r="I21" s="83">
        <v>0</v>
      </c>
      <c r="J21" s="83"/>
      <c r="K21" s="74"/>
      <c r="L21" s="83">
        <v>0</v>
      </c>
      <c r="M21" s="83"/>
      <c r="N21" s="72"/>
      <c r="O21" s="83">
        <v>0</v>
      </c>
      <c r="P21" s="83"/>
      <c r="Q21" s="72"/>
      <c r="R21" s="83">
        <f t="shared" si="1"/>
        <v>0</v>
      </c>
      <c r="S21" s="47"/>
      <c r="T21" s="47"/>
      <c r="U21" s="85">
        <f>+R21/'Approved Bond Authorizations'!$E$36</f>
        <v>0</v>
      </c>
    </row>
    <row r="22" spans="1:21" ht="12.75" x14ac:dyDescent="0.25">
      <c r="A22" s="81"/>
      <c r="B22" s="81"/>
      <c r="C22" s="72"/>
      <c r="D22" s="83">
        <v>0</v>
      </c>
      <c r="E22" s="83">
        <f t="shared" si="0"/>
        <v>0</v>
      </c>
      <c r="F22" s="84"/>
      <c r="G22" s="83"/>
      <c r="H22" s="72"/>
      <c r="I22" s="83">
        <v>0</v>
      </c>
      <c r="J22" s="83"/>
      <c r="K22" s="74"/>
      <c r="L22" s="83">
        <v>0</v>
      </c>
      <c r="M22" s="83"/>
      <c r="N22" s="72"/>
      <c r="O22" s="83">
        <v>0</v>
      </c>
      <c r="P22" s="83"/>
      <c r="Q22" s="72"/>
      <c r="R22" s="83">
        <f t="shared" si="1"/>
        <v>0</v>
      </c>
      <c r="S22" s="47"/>
      <c r="T22" s="47"/>
      <c r="U22" s="85">
        <f>+R22/'Approved Bond Authorizations'!$E$36</f>
        <v>0</v>
      </c>
    </row>
    <row r="23" spans="1:21" ht="12.75" x14ac:dyDescent="0.25">
      <c r="A23" s="81"/>
      <c r="B23" s="81"/>
      <c r="C23" s="72"/>
      <c r="D23" s="83">
        <v>0</v>
      </c>
      <c r="E23" s="83">
        <f t="shared" si="0"/>
        <v>0</v>
      </c>
      <c r="F23" s="84"/>
      <c r="G23" s="83"/>
      <c r="H23" s="72"/>
      <c r="I23" s="83">
        <v>0</v>
      </c>
      <c r="J23" s="83"/>
      <c r="K23" s="74"/>
      <c r="L23" s="83">
        <v>0</v>
      </c>
      <c r="M23" s="83"/>
      <c r="N23" s="72"/>
      <c r="O23" s="83">
        <v>0</v>
      </c>
      <c r="P23" s="83"/>
      <c r="Q23" s="72"/>
      <c r="R23" s="83">
        <f t="shared" si="1"/>
        <v>0</v>
      </c>
      <c r="S23" s="47"/>
      <c r="T23" s="47"/>
      <c r="U23" s="85">
        <f>+R23/'Approved Bond Authorizations'!$E$36</f>
        <v>0</v>
      </c>
    </row>
    <row r="24" spans="1:21" ht="12.75" x14ac:dyDescent="0.25">
      <c r="A24" s="81"/>
      <c r="B24" s="81"/>
      <c r="C24" s="72"/>
      <c r="D24" s="83">
        <v>0</v>
      </c>
      <c r="E24" s="83">
        <f t="shared" si="0"/>
        <v>0</v>
      </c>
      <c r="F24" s="84"/>
      <c r="G24" s="83"/>
      <c r="H24" s="72"/>
      <c r="I24" s="83">
        <v>0</v>
      </c>
      <c r="J24" s="83"/>
      <c r="K24" s="74"/>
      <c r="L24" s="83">
        <v>0</v>
      </c>
      <c r="M24" s="83"/>
      <c r="N24" s="72"/>
      <c r="O24" s="83">
        <v>0</v>
      </c>
      <c r="P24" s="83"/>
      <c r="Q24" s="72"/>
      <c r="R24" s="83">
        <f t="shared" si="1"/>
        <v>0</v>
      </c>
      <c r="S24" s="47"/>
      <c r="T24" s="47"/>
      <c r="U24" s="85">
        <f>+R24/'Approved Bond Authorizations'!$E$36</f>
        <v>0</v>
      </c>
    </row>
    <row r="25" spans="1:21" ht="12.75" x14ac:dyDescent="0.25">
      <c r="A25" s="81"/>
      <c r="B25" s="81"/>
      <c r="C25" s="72"/>
      <c r="D25" s="83">
        <v>0</v>
      </c>
      <c r="E25" s="83">
        <f t="shared" si="0"/>
        <v>0</v>
      </c>
      <c r="F25" s="84"/>
      <c r="G25" s="83"/>
      <c r="H25" s="72"/>
      <c r="I25" s="83">
        <v>0</v>
      </c>
      <c r="J25" s="83"/>
      <c r="K25" s="74"/>
      <c r="L25" s="83">
        <v>0</v>
      </c>
      <c r="M25" s="83"/>
      <c r="N25" s="72"/>
      <c r="O25" s="83">
        <v>0</v>
      </c>
      <c r="P25" s="83"/>
      <c r="Q25" s="72"/>
      <c r="R25" s="83">
        <f t="shared" si="1"/>
        <v>0</v>
      </c>
      <c r="S25" s="47"/>
      <c r="T25" s="47"/>
      <c r="U25" s="85">
        <f>+R25/'Approved Bond Authorizations'!$E$36</f>
        <v>0</v>
      </c>
    </row>
    <row r="26" spans="1:21" ht="12.75" x14ac:dyDescent="0.25">
      <c r="A26" s="81"/>
      <c r="B26" s="81"/>
      <c r="C26" s="72"/>
      <c r="D26" s="83">
        <v>0</v>
      </c>
      <c r="E26" s="83">
        <f t="shared" si="0"/>
        <v>0</v>
      </c>
      <c r="F26" s="84"/>
      <c r="G26" s="83"/>
      <c r="H26" s="72"/>
      <c r="I26" s="83">
        <v>0</v>
      </c>
      <c r="J26" s="83"/>
      <c r="K26" s="74"/>
      <c r="L26" s="83">
        <v>0</v>
      </c>
      <c r="M26" s="83"/>
      <c r="N26" s="72"/>
      <c r="O26" s="83">
        <v>0</v>
      </c>
      <c r="P26" s="83"/>
      <c r="Q26" s="72"/>
      <c r="R26" s="83">
        <f t="shared" si="1"/>
        <v>0</v>
      </c>
      <c r="S26" s="47"/>
      <c r="T26" s="47"/>
      <c r="U26" s="85">
        <f>+R26/'Approved Bond Authorizations'!$E$36</f>
        <v>0</v>
      </c>
    </row>
    <row r="27" spans="1:21" ht="12.75" x14ac:dyDescent="0.25">
      <c r="A27" s="81"/>
      <c r="B27" s="81"/>
      <c r="C27" s="72"/>
      <c r="D27" s="83">
        <v>0</v>
      </c>
      <c r="E27" s="83">
        <f t="shared" si="0"/>
        <v>0</v>
      </c>
      <c r="F27" s="84"/>
      <c r="G27" s="83"/>
      <c r="H27" s="72"/>
      <c r="I27" s="83">
        <v>0</v>
      </c>
      <c r="J27" s="83"/>
      <c r="K27" s="74"/>
      <c r="L27" s="83">
        <v>0</v>
      </c>
      <c r="M27" s="83"/>
      <c r="N27" s="72"/>
      <c r="O27" s="83">
        <v>0</v>
      </c>
      <c r="P27" s="83"/>
      <c r="Q27" s="72"/>
      <c r="R27" s="83">
        <f t="shared" si="1"/>
        <v>0</v>
      </c>
      <c r="S27" s="47"/>
      <c r="T27" s="47"/>
      <c r="U27" s="85">
        <f>+R27/'Approved Bond Authorizations'!$E$36</f>
        <v>0</v>
      </c>
    </row>
    <row r="28" spans="1:21" ht="12.75" x14ac:dyDescent="0.25">
      <c r="A28" s="81"/>
      <c r="B28" s="81"/>
      <c r="C28" s="72"/>
      <c r="D28" s="83">
        <v>0</v>
      </c>
      <c r="E28" s="83">
        <f t="shared" si="0"/>
        <v>0</v>
      </c>
      <c r="F28" s="84"/>
      <c r="G28" s="83"/>
      <c r="H28" s="72"/>
      <c r="I28" s="83">
        <v>0</v>
      </c>
      <c r="J28" s="83"/>
      <c r="K28" s="74"/>
      <c r="L28" s="83">
        <v>0</v>
      </c>
      <c r="M28" s="83"/>
      <c r="N28" s="72"/>
      <c r="O28" s="83">
        <v>0</v>
      </c>
      <c r="P28" s="83"/>
      <c r="Q28" s="72"/>
      <c r="R28" s="83">
        <f t="shared" si="1"/>
        <v>0</v>
      </c>
      <c r="S28" s="47"/>
      <c r="T28" s="47"/>
      <c r="U28" s="85">
        <f>+R28/'Approved Bond Authorizations'!$E$36</f>
        <v>0</v>
      </c>
    </row>
    <row r="29" spans="1:21" ht="12.75" x14ac:dyDescent="0.25">
      <c r="A29" s="81"/>
      <c r="B29" s="81"/>
      <c r="C29" s="72"/>
      <c r="D29" s="83">
        <v>0</v>
      </c>
      <c r="E29" s="83">
        <f t="shared" si="0"/>
        <v>0</v>
      </c>
      <c r="F29" s="84"/>
      <c r="G29" s="83"/>
      <c r="H29" s="72"/>
      <c r="I29" s="83">
        <v>0</v>
      </c>
      <c r="J29" s="83"/>
      <c r="K29" s="74"/>
      <c r="L29" s="83">
        <v>0</v>
      </c>
      <c r="M29" s="83"/>
      <c r="N29" s="72"/>
      <c r="O29" s="83">
        <v>0</v>
      </c>
      <c r="P29" s="83"/>
      <c r="Q29" s="72"/>
      <c r="R29" s="83">
        <f t="shared" si="1"/>
        <v>0</v>
      </c>
      <c r="S29" s="47"/>
      <c r="T29" s="47"/>
      <c r="U29" s="85">
        <f>+R29/'Approved Bond Authorizations'!$E$36</f>
        <v>0</v>
      </c>
    </row>
    <row r="30" spans="1:21" ht="12.75" x14ac:dyDescent="0.25">
      <c r="A30" s="81"/>
      <c r="B30" s="81"/>
      <c r="C30" s="72"/>
      <c r="D30" s="83">
        <v>0</v>
      </c>
      <c r="E30" s="83">
        <f t="shared" si="0"/>
        <v>0</v>
      </c>
      <c r="F30" s="84"/>
      <c r="G30" s="83"/>
      <c r="H30" s="72"/>
      <c r="I30" s="83">
        <v>0</v>
      </c>
      <c r="J30" s="83"/>
      <c r="K30" s="74"/>
      <c r="L30" s="83">
        <v>0</v>
      </c>
      <c r="M30" s="83"/>
      <c r="N30" s="72"/>
      <c r="O30" s="83">
        <v>0</v>
      </c>
      <c r="P30" s="83"/>
      <c r="Q30" s="72"/>
      <c r="R30" s="83">
        <f t="shared" si="1"/>
        <v>0</v>
      </c>
      <c r="S30" s="47"/>
      <c r="T30" s="47"/>
      <c r="U30" s="85">
        <f>+R30/'Approved Bond Authorizations'!$E$36</f>
        <v>0</v>
      </c>
    </row>
    <row r="31" spans="1:21" ht="13.5" thickBot="1" x14ac:dyDescent="0.3">
      <c r="A31" s="86" t="s">
        <v>15</v>
      </c>
      <c r="B31" s="87"/>
      <c r="C31" s="72"/>
      <c r="D31" s="88">
        <f>SUM(D8:D30)</f>
        <v>9900000</v>
      </c>
      <c r="E31" s="83">
        <f t="shared" si="0"/>
        <v>9900000</v>
      </c>
      <c r="F31" s="71"/>
      <c r="G31" s="89"/>
      <c r="H31" s="90" t="s">
        <v>14</v>
      </c>
      <c r="I31" s="91">
        <f>SUM(I8:I30)</f>
        <v>8550000</v>
      </c>
      <c r="J31" s="89"/>
      <c r="K31" s="92" t="s">
        <v>14</v>
      </c>
      <c r="L31" s="91">
        <f>SUM(L8:L30)</f>
        <v>0</v>
      </c>
      <c r="M31" s="89"/>
      <c r="N31" s="90" t="s">
        <v>14</v>
      </c>
      <c r="O31" s="91">
        <f>SUM(O8:O30)</f>
        <v>0</v>
      </c>
      <c r="P31" s="89"/>
      <c r="Q31" s="90" t="s">
        <v>14</v>
      </c>
      <c r="R31" s="91">
        <f>SUM(R8:R30)</f>
        <v>8550000</v>
      </c>
      <c r="S31" s="89"/>
      <c r="T31" s="90" t="s">
        <v>14</v>
      </c>
      <c r="U31" s="93">
        <f>SUM(U8:U30)</f>
        <v>2195.6856702619416</v>
      </c>
    </row>
    <row r="32" spans="1:21" ht="13.5" thickTop="1" x14ac:dyDescent="0.25">
      <c r="A32" s="70"/>
      <c r="B32" s="70"/>
      <c r="C32" s="94"/>
      <c r="D32" s="70"/>
      <c r="E32" s="70"/>
      <c r="F32" s="70"/>
      <c r="G32" s="83"/>
      <c r="H32" s="94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47"/>
      <c r="T32" s="47"/>
      <c r="U32" s="47"/>
    </row>
    <row r="39" spans="1:18" x14ac:dyDescent="0.25">
      <c r="A39" s="29"/>
      <c r="B39" s="29"/>
    </row>
    <row r="40" spans="1:18" x14ac:dyDescent="0.25">
      <c r="A40" s="29"/>
      <c r="B40" s="29"/>
      <c r="C40" s="33"/>
      <c r="D40" s="30"/>
      <c r="E40" s="30"/>
      <c r="F40" s="30"/>
      <c r="H40" s="33"/>
      <c r="I40" s="29"/>
      <c r="K40" s="34"/>
      <c r="Q40" s="33"/>
      <c r="R40" s="30"/>
    </row>
    <row r="41" spans="1:18" x14ac:dyDescent="0.25">
      <c r="A41" s="29"/>
      <c r="B41" s="29"/>
      <c r="C41" s="33"/>
      <c r="D41" s="30"/>
      <c r="E41" s="30"/>
      <c r="F41" s="30"/>
      <c r="H41" s="33"/>
      <c r="I41" s="29"/>
      <c r="K41" s="34"/>
      <c r="L41" s="29"/>
      <c r="N41" s="33"/>
    </row>
    <row r="42" spans="1:18" x14ac:dyDescent="0.25">
      <c r="A42" s="29"/>
      <c r="B42" s="29"/>
      <c r="C42" s="33"/>
      <c r="D42" s="30"/>
      <c r="E42" s="30"/>
      <c r="F42" s="30"/>
      <c r="H42" s="33"/>
      <c r="I42" s="29"/>
      <c r="K42" s="34"/>
      <c r="L42" s="29"/>
      <c r="N42" s="33"/>
    </row>
    <row r="43" spans="1:18" x14ac:dyDescent="0.25">
      <c r="A43" s="29"/>
      <c r="B43" s="29"/>
      <c r="C43" s="33"/>
      <c r="D43" s="30"/>
      <c r="E43" s="30"/>
      <c r="F43" s="30"/>
      <c r="H43" s="33"/>
      <c r="I43" s="29"/>
      <c r="K43" s="34"/>
      <c r="L43" s="29"/>
      <c r="N43" s="33"/>
    </row>
    <row r="44" spans="1:18" x14ac:dyDescent="0.25">
      <c r="A44" s="29"/>
      <c r="B44" s="29"/>
      <c r="C44" s="33"/>
      <c r="D44" s="29"/>
      <c r="E44" s="29"/>
      <c r="F44" s="29"/>
      <c r="H44" s="33"/>
      <c r="I44" s="29"/>
      <c r="K44" s="34"/>
      <c r="L44" s="29"/>
      <c r="N44" s="33"/>
    </row>
    <row r="45" spans="1:18" x14ac:dyDescent="0.25">
      <c r="A45" s="29"/>
      <c r="B45" s="29"/>
      <c r="C45" s="33"/>
      <c r="D45" s="29"/>
      <c r="E45" s="29"/>
      <c r="F45" s="29"/>
      <c r="H45" s="33"/>
      <c r="I45" s="29"/>
      <c r="K45" s="34"/>
      <c r="L45" s="29"/>
      <c r="N45" s="33"/>
    </row>
  </sheetData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Debt Transparency Title Page</vt:lpstr>
      <vt:lpstr>Approved Bond Authorizations</vt:lpstr>
      <vt:lpstr>Combined Principal &amp; Interest</vt:lpstr>
      <vt:lpstr>Bond Status</vt:lpstr>
      <vt:lpstr>General Obligation Bonds</vt:lpstr>
    </vt:vector>
  </TitlesOfParts>
  <Company>Cy-Fair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 LEGLER</dc:creator>
  <cp:lastModifiedBy>Cuevas, Marisa</cp:lastModifiedBy>
  <cp:lastPrinted>2017-12-21T21:35:21Z</cp:lastPrinted>
  <dcterms:created xsi:type="dcterms:W3CDTF">2016-05-24T18:35:51Z</dcterms:created>
  <dcterms:modified xsi:type="dcterms:W3CDTF">2020-12-22T19:34:24Z</dcterms:modified>
</cp:coreProperties>
</file>