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e116827\Desktop\Transparency Stars\STAR - DEBT\"/>
    </mc:Choice>
  </mc:AlternateContent>
  <xr:revisionPtr revIDLastSave="0" documentId="8_{5A8EADC9-1C7D-4E2A-AE51-69DCDD090190}" xr6:coauthVersionLast="36" xr6:coauthVersionMax="36" xr10:uidLastSave="{00000000-0000-0000-0000-000000000000}"/>
  <bookViews>
    <workbookView xWindow="0" yWindow="0" windowWidth="20160" windowHeight="8256" firstSheet="1" activeTab="1" xr2:uid="{00000000-000D-0000-FFFF-FFFF00000000}"/>
  </bookViews>
  <sheets>
    <sheet name="Debt Transparency Title Page" sheetId="5" r:id="rId1"/>
    <sheet name="Approved Bond Authorizations" sheetId="1" r:id="rId2"/>
    <sheet name="Combined Principal &amp; Interest" sheetId="2" r:id="rId3"/>
    <sheet name="Bond Status" sheetId="3" r:id="rId4"/>
    <sheet name="General Obligation Bonds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C20" i="1"/>
  <c r="G18" i="3" l="1"/>
  <c r="G15" i="3"/>
  <c r="G14" i="3"/>
  <c r="G13" i="3"/>
  <c r="G12" i="3"/>
  <c r="G11" i="3"/>
  <c r="G10" i="3"/>
  <c r="G9" i="3"/>
  <c r="G8" i="3"/>
  <c r="G12" i="1" l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I12" i="1"/>
  <c r="C25" i="3" l="1"/>
  <c r="C24" i="3"/>
  <c r="C23" i="3"/>
  <c r="C22" i="3"/>
  <c r="C21" i="3"/>
  <c r="C20" i="3"/>
  <c r="G11" i="1"/>
  <c r="I11" i="1" s="1"/>
  <c r="G10" i="1"/>
  <c r="I10" i="1" s="1"/>
  <c r="G9" i="1"/>
  <c r="I9" i="1" s="1"/>
  <c r="G8" i="1"/>
  <c r="I8" i="1" s="1"/>
  <c r="I20" i="1" l="1"/>
  <c r="C26" i="3"/>
  <c r="J28" i="2" l="1"/>
  <c r="M28" i="2" s="1"/>
  <c r="J27" i="2"/>
  <c r="M27" i="2" s="1"/>
  <c r="J26" i="2"/>
  <c r="M26" i="2" s="1"/>
  <c r="J25" i="2"/>
  <c r="M25" i="2" s="1"/>
  <c r="J24" i="2"/>
  <c r="M24" i="2" s="1"/>
  <c r="J23" i="2"/>
  <c r="M23" i="2" s="1"/>
  <c r="J22" i="2"/>
  <c r="M22" i="2" s="1"/>
  <c r="J21" i="2"/>
  <c r="M21" i="2" s="1"/>
  <c r="J20" i="2"/>
  <c r="M20" i="2" s="1"/>
  <c r="J19" i="2"/>
  <c r="M19" i="2" s="1"/>
  <c r="J18" i="2"/>
  <c r="M18" i="2" s="1"/>
  <c r="J17" i="2"/>
  <c r="M17" i="2" s="1"/>
  <c r="J16" i="2"/>
  <c r="M16" i="2" s="1"/>
  <c r="J15" i="2"/>
  <c r="M15" i="2" s="1"/>
  <c r="J14" i="2"/>
  <c r="M14" i="2" s="1"/>
  <c r="J13" i="2"/>
  <c r="M13" i="2" s="1"/>
  <c r="J12" i="2"/>
  <c r="M12" i="2" s="1"/>
  <c r="J11" i="2"/>
  <c r="M11" i="2" s="1"/>
  <c r="J10" i="2"/>
  <c r="M10" i="2" s="1"/>
  <c r="M9" i="2"/>
  <c r="G29" i="2"/>
  <c r="D29" i="2"/>
  <c r="J29" i="2" l="1"/>
  <c r="M29" i="2"/>
  <c r="L20" i="4"/>
  <c r="I20" i="4"/>
  <c r="D20" i="4"/>
  <c r="E20" i="4" s="1"/>
  <c r="R19" i="4"/>
  <c r="U19" i="4" s="1"/>
  <c r="E19" i="4"/>
  <c r="R18" i="4"/>
  <c r="U18" i="4" s="1"/>
  <c r="E18" i="4"/>
  <c r="R17" i="4"/>
  <c r="U17" i="4" s="1"/>
  <c r="E17" i="4"/>
  <c r="R16" i="4"/>
  <c r="U16" i="4" s="1"/>
  <c r="E16" i="4"/>
  <c r="R15" i="4"/>
  <c r="U15" i="4" s="1"/>
  <c r="E15" i="4"/>
  <c r="R14" i="4"/>
  <c r="U14" i="4" s="1"/>
  <c r="E14" i="4"/>
  <c r="R13" i="4"/>
  <c r="U13" i="4" s="1"/>
  <c r="E13" i="4"/>
  <c r="R12" i="4"/>
  <c r="U12" i="4" s="1"/>
  <c r="E12" i="4"/>
  <c r="R11" i="4"/>
  <c r="U11" i="4" s="1"/>
  <c r="E11" i="4"/>
  <c r="R10" i="4"/>
  <c r="U10" i="4" s="1"/>
  <c r="E10" i="4"/>
  <c r="R9" i="4"/>
  <c r="U9" i="4" s="1"/>
  <c r="E9" i="4"/>
  <c r="R8" i="4"/>
  <c r="U8" i="4" s="1"/>
  <c r="E8" i="4"/>
  <c r="R20" i="4" l="1"/>
  <c r="U20" i="4"/>
  <c r="O20" i="4"/>
  <c r="G26" i="3" l="1"/>
  <c r="E26" i="3"/>
  <c r="G20" i="1" l="1"/>
</calcChain>
</file>

<file path=xl/sharedStrings.xml><?xml version="1.0" encoding="utf-8"?>
<sst xmlns="http://schemas.openxmlformats.org/spreadsheetml/2006/main" count="241" uniqueCount="91">
  <si>
    <t>Authorization</t>
  </si>
  <si>
    <t>Issued</t>
  </si>
  <si>
    <t>Unissued</t>
  </si>
  <si>
    <t>Purpose for which Debt Obligation was Authorized</t>
  </si>
  <si>
    <t>Total</t>
  </si>
  <si>
    <t>Current credit rating given by any nationally recognized credit rating organization to debt obligations of the political subdivision:</t>
  </si>
  <si>
    <t>Moody's Investors Service:</t>
  </si>
  <si>
    <t>Standard &amp; Poor's Rating Services:</t>
  </si>
  <si>
    <t>COMBINED PRINCIPAL AND INTEREST REQUIREMENT</t>
  </si>
  <si>
    <t xml:space="preserve">Principal </t>
  </si>
  <si>
    <t xml:space="preserve">     Value     </t>
  </si>
  <si>
    <t>At Maturity</t>
  </si>
  <si>
    <t>Interest</t>
  </si>
  <si>
    <t>Requirements</t>
  </si>
  <si>
    <t>$</t>
  </si>
  <si>
    <t>Totals</t>
  </si>
  <si>
    <t>Series</t>
  </si>
  <si>
    <t>Spent</t>
  </si>
  <si>
    <t>Unspent</t>
  </si>
  <si>
    <t>Amounts</t>
  </si>
  <si>
    <t>Outstanding</t>
  </si>
  <si>
    <t>Original</t>
  </si>
  <si>
    <t xml:space="preserve">Maturity </t>
  </si>
  <si>
    <t xml:space="preserve">Beginning </t>
  </si>
  <si>
    <t>Ending</t>
  </si>
  <si>
    <t>Debt Per Capita</t>
  </si>
  <si>
    <t>Issue</t>
  </si>
  <si>
    <t>Date</t>
  </si>
  <si>
    <t>Balance</t>
  </si>
  <si>
    <t>Additions</t>
  </si>
  <si>
    <t>Reductions</t>
  </si>
  <si>
    <t>(XXX,XXX)</t>
  </si>
  <si>
    <t>Total Authorization</t>
  </si>
  <si>
    <t>Amount</t>
  </si>
  <si>
    <t xml:space="preserve">APPROVED BOND AUTHORIZATIONS BY VOTERS </t>
  </si>
  <si>
    <t>Permanent School</t>
  </si>
  <si>
    <t>Fund Rating</t>
  </si>
  <si>
    <t>Underlying</t>
  </si>
  <si>
    <t>Credit Rating</t>
  </si>
  <si>
    <t xml:space="preserve">Fiscal </t>
  </si>
  <si>
    <t>Year Ending</t>
  </si>
  <si>
    <t>BOND STATUS BY SERIES</t>
  </si>
  <si>
    <t>XXX,XXX</t>
  </si>
  <si>
    <t>DEBT TRANSPARENCY REPORT</t>
  </si>
  <si>
    <t>Per Capita</t>
  </si>
  <si>
    <t>Other Information Per Government Code Section 140.008(b)(3):</t>
  </si>
  <si>
    <t>Fitch Ratings:</t>
  </si>
  <si>
    <t>Per Capita Information:</t>
  </si>
  <si>
    <t xml:space="preserve">Per Capita </t>
  </si>
  <si>
    <t>Year</t>
  </si>
  <si>
    <t>Source</t>
  </si>
  <si>
    <t>Repayment</t>
  </si>
  <si>
    <r>
      <t xml:space="preserve">  </t>
    </r>
    <r>
      <rPr>
        <b/>
        <i/>
        <sz val="11"/>
        <color theme="1"/>
        <rFont val="Calibri"/>
        <family val="2"/>
        <scheme val="minor"/>
      </rPr>
      <t>Repayment Source:</t>
    </r>
  </si>
  <si>
    <r>
      <rPr>
        <b/>
        <sz val="11"/>
        <color theme="1"/>
        <rFont val="Calibri"/>
        <family val="2"/>
        <scheme val="minor"/>
      </rPr>
      <t xml:space="preserve">  (a) Debt Service Fund</t>
    </r>
    <r>
      <rPr>
        <sz val="11"/>
        <color theme="1"/>
        <rFont val="Calibri"/>
        <family val="2"/>
        <scheme val="minor"/>
      </rPr>
      <t xml:space="preserve"> - accounts for the resources accumulated and payments made for principal and interest on long-term general obligation debt of governmental funds.  The primary</t>
    </r>
  </si>
  <si>
    <t xml:space="preserve">        revenue source is local ad valorem property taxes levied specifically for debt service. </t>
  </si>
  <si>
    <t>Through</t>
  </si>
  <si>
    <t>Maturity</t>
  </si>
  <si>
    <t xml:space="preserve">Total </t>
  </si>
  <si>
    <t>Proceeds</t>
  </si>
  <si>
    <t>Received</t>
  </si>
  <si>
    <r>
      <rPr>
        <b/>
        <sz val="11"/>
        <color theme="1"/>
        <rFont val="Calibri"/>
        <family val="2"/>
        <scheme val="minor"/>
      </rPr>
      <t xml:space="preserve">  (b)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General Fund</t>
    </r>
    <r>
      <rPr>
        <sz val="11"/>
        <color theme="1"/>
        <rFont val="Calibri"/>
        <family val="2"/>
        <scheme val="minor"/>
      </rPr>
      <t xml:space="preserve"> - accounts for revenues from local maintenance taxes (M&amp;O), other local sources, foundation entitlements, and other Foundation School Program sources.</t>
    </r>
  </si>
  <si>
    <t>CARROLL INDEPENDENT SCHOOL DISTRICT</t>
  </si>
  <si>
    <t xml:space="preserve"> </t>
  </si>
  <si>
    <t>Debt Svc Fund</t>
  </si>
  <si>
    <t>Construction, renovation, and equipping of school facilities, acquisition of necessary sites for school buildings in the district and to pay for the costs of the issuance of the bond</t>
  </si>
  <si>
    <t>Refund a portion of the District's currently outstanding bonds and to pay the cost of issuance of the bond</t>
  </si>
  <si>
    <t>(population of Southlake)</t>
  </si>
  <si>
    <t>Carroll Independent School District</t>
  </si>
  <si>
    <t>2400 N. Carroll Avenue</t>
  </si>
  <si>
    <t>Southlake, TX  76092</t>
  </si>
  <si>
    <t>817-949-8272</t>
  </si>
  <si>
    <t>Debt@southlakecarroll.edu</t>
  </si>
  <si>
    <t>2017 - UNLIMITED TAX SCHOOL BOND</t>
  </si>
  <si>
    <t>2018 - UNLIMITED TAX SCHOOL BOND</t>
  </si>
  <si>
    <t>2015A - UNLIMITED TAX REFUNDING BOND</t>
  </si>
  <si>
    <t>2015B - UNLIMITED TAX REFUNDING BOND</t>
  </si>
  <si>
    <t>2016A - UNLIMITED TAX REFUNDING BOND</t>
  </si>
  <si>
    <t>2016C - UNLIMITED TAX REFUNDING BOND</t>
  </si>
  <si>
    <t>2019 - UNLIMITED TAX REFUNDING BOND</t>
  </si>
  <si>
    <t>2019A - UNLIMITED TAX REFUNDING BOND</t>
  </si>
  <si>
    <t>2009A - BUILD AMERICA BONDS</t>
  </si>
  <si>
    <t>2010A - BUILD AMERICA BONDS</t>
  </si>
  <si>
    <t>2010C - BUILD AMERICA BONDS</t>
  </si>
  <si>
    <t>2009D - QUALIFIED SCHOOL CONSTRUCTION BONDS</t>
  </si>
  <si>
    <t>AS OF JUNE 30, 2024</t>
  </si>
  <si>
    <t xml:space="preserve"> MAC of Texas</t>
  </si>
  <si>
    <t>Aa1</t>
  </si>
  <si>
    <t>AA+</t>
  </si>
  <si>
    <t>NR</t>
  </si>
  <si>
    <t>AS of JUNE 30, 2024</t>
  </si>
  <si>
    <t>GENERAL OBLIGATION BONDS AS OF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</si>
</sst>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44" fontId="0" fillId="0" borderId="0" xfId="2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4" fontId="2" fillId="0" borderId="1" xfId="2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0" fontId="0" fillId="0" borderId="2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44" fontId="0" fillId="0" borderId="0" xfId="0" applyNumberFormat="1"/>
    <xf numFmtId="0" fontId="2" fillId="0" borderId="0" xfId="0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164" fontId="0" fillId="0" borderId="0" xfId="0" applyNumberFormat="1"/>
    <xf numFmtId="165" fontId="0" fillId="0" borderId="0" xfId="1" applyNumberFormat="1" applyFont="1"/>
    <xf numFmtId="0" fontId="0" fillId="0" borderId="0" xfId="0" applyFill="1"/>
    <xf numFmtId="0" fontId="8" fillId="0" borderId="0" xfId="0" applyFont="1" applyAlignment="1">
      <alignment horizontal="left" indent="1"/>
    </xf>
    <xf numFmtId="164" fontId="0" fillId="0" borderId="4" xfId="0" applyNumberFormat="1" applyBorder="1"/>
    <xf numFmtId="0" fontId="2" fillId="0" borderId="0" xfId="0" applyFont="1" applyFill="1"/>
    <xf numFmtId="0" fontId="3" fillId="0" borderId="0" xfId="0" applyFont="1" applyFill="1"/>
    <xf numFmtId="0" fontId="5" fillId="0" borderId="0" xfId="3" applyFont="1" applyFill="1" applyAlignment="1">
      <alignment vertical="center"/>
    </xf>
    <xf numFmtId="0" fontId="7" fillId="0" borderId="0" xfId="4" applyFont="1" applyFill="1" applyAlignment="1">
      <alignment vertical="center"/>
    </xf>
    <xf numFmtId="41" fontId="7" fillId="0" borderId="0" xfId="4" applyNumberFormat="1" applyFont="1" applyFill="1" applyAlignment="1">
      <alignment vertical="center"/>
    </xf>
    <xf numFmtId="0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7" fillId="0" borderId="0" xfId="4" applyNumberFormat="1" applyFont="1" applyFill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0" fillId="0" borderId="0" xfId="0" applyAlignment="1">
      <alignment horizontal="left"/>
    </xf>
    <xf numFmtId="44" fontId="2" fillId="0" borderId="0" xfId="2" applyFont="1" applyBorder="1" applyAlignment="1">
      <alignment horizontal="center"/>
    </xf>
    <xf numFmtId="44" fontId="2" fillId="0" borderId="0" xfId="2" applyFont="1" applyAlignment="1">
      <alignment horizontal="center"/>
    </xf>
    <xf numFmtId="0" fontId="9" fillId="0" borderId="0" xfId="3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vertical="top"/>
    </xf>
    <xf numFmtId="0" fontId="2" fillId="0" borderId="0" xfId="0" applyFont="1" applyBorder="1"/>
    <xf numFmtId="44" fontId="2" fillId="0" borderId="0" xfId="2" applyFont="1"/>
    <xf numFmtId="0" fontId="0" fillId="0" borderId="0" xfId="0" applyFont="1" applyFill="1"/>
    <xf numFmtId="0" fontId="13" fillId="0" borderId="0" xfId="4" applyFont="1" applyFill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14" fillId="0" borderId="0" xfId="4" applyNumberFormat="1" applyFont="1" applyFill="1" applyAlignment="1">
      <alignment horizontal="right" vertical="center"/>
    </xf>
    <xf numFmtId="0" fontId="4" fillId="0" borderId="0" xfId="3" applyNumberFormat="1" applyFont="1" applyFill="1" applyAlignment="1">
      <alignment horizontal="right" vertical="center"/>
    </xf>
    <xf numFmtId="0" fontId="15" fillId="0" borderId="0" xfId="3" applyFont="1" applyFill="1" applyAlignment="1">
      <alignment horizontal="center" vertical="center"/>
    </xf>
    <xf numFmtId="0" fontId="13" fillId="0" borderId="0" xfId="4" applyFont="1" applyFill="1" applyBorder="1" applyAlignment="1">
      <alignment horizontal="center" vertical="center"/>
    </xf>
    <xf numFmtId="0" fontId="13" fillId="0" borderId="1" xfId="4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0" fontId="14" fillId="0" borderId="0" xfId="5" applyNumberFormat="1" applyFont="1" applyFill="1" applyAlignment="1" applyProtection="1">
      <alignment horizontal="right" vertical="center"/>
      <protection locked="0"/>
    </xf>
    <xf numFmtId="41" fontId="14" fillId="0" borderId="0" xfId="5" applyNumberFormat="1" applyFont="1" applyFill="1" applyAlignment="1" applyProtection="1">
      <alignment vertical="center"/>
      <protection locked="0"/>
    </xf>
    <xf numFmtId="0" fontId="14" fillId="0" borderId="0" xfId="5" applyNumberFormat="1" applyFont="1" applyFill="1" applyAlignment="1">
      <alignment horizontal="right" vertical="center"/>
    </xf>
    <xf numFmtId="41" fontId="14" fillId="0" borderId="0" xfId="5" applyNumberFormat="1" applyFont="1" applyFill="1" applyAlignment="1">
      <alignment vertical="center"/>
    </xf>
    <xf numFmtId="0" fontId="16" fillId="0" borderId="0" xfId="4" applyFont="1" applyFill="1" applyAlignment="1">
      <alignment horizontal="center" vertical="center"/>
    </xf>
    <xf numFmtId="0" fontId="15" fillId="0" borderId="0" xfId="3" applyFont="1" applyFill="1" applyAlignment="1">
      <alignment vertical="center"/>
    </xf>
    <xf numFmtId="0" fontId="13" fillId="0" borderId="0" xfId="4" applyNumberFormat="1" applyFont="1" applyFill="1" applyAlignment="1">
      <alignment horizontal="right" vertical="center"/>
    </xf>
    <xf numFmtId="41" fontId="13" fillId="0" borderId="4" xfId="4" applyNumberFormat="1" applyFont="1" applyFill="1" applyBorder="1" applyAlignment="1">
      <alignment vertical="center"/>
    </xf>
    <xf numFmtId="41" fontId="13" fillId="0" borderId="0" xfId="4" applyNumberFormat="1" applyFont="1" applyFill="1" applyBorder="1" applyAlignment="1">
      <alignment vertical="center"/>
    </xf>
    <xf numFmtId="41" fontId="14" fillId="0" borderId="0" xfId="4" applyNumberFormat="1" applyFont="1" applyFill="1" applyAlignment="1">
      <alignment horizontal="right" vertical="center"/>
    </xf>
    <xf numFmtId="41" fontId="14" fillId="0" borderId="0" xfId="4" applyNumberFormat="1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4" fillId="0" borderId="0" xfId="3" applyNumberFormat="1" applyFont="1" applyFill="1" applyAlignment="1">
      <alignment horizontal="center" vertical="center"/>
    </xf>
    <xf numFmtId="0" fontId="4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vertical="center"/>
    </xf>
    <xf numFmtId="0" fontId="17" fillId="0" borderId="0" xfId="4" applyFont="1" applyFill="1" applyAlignment="1">
      <alignment vertical="center"/>
    </xf>
    <xf numFmtId="0" fontId="17" fillId="0" borderId="0" xfId="4" applyNumberFormat="1" applyFont="1" applyFill="1" applyAlignment="1">
      <alignment horizontal="center" vertical="center"/>
    </xf>
    <xf numFmtId="0" fontId="18" fillId="0" borderId="0" xfId="4" applyFont="1" applyFill="1" applyAlignment="1">
      <alignment horizontal="center" vertical="center" wrapText="1" shrinkToFit="1"/>
    </xf>
    <xf numFmtId="0" fontId="17" fillId="0" borderId="0" xfId="4" applyFont="1" applyFill="1" applyAlignment="1">
      <alignment horizontal="center" vertical="center"/>
    </xf>
    <xf numFmtId="0" fontId="18" fillId="0" borderId="0" xfId="4" applyFont="1" applyFill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/>
    </xf>
    <xf numFmtId="0" fontId="18" fillId="0" borderId="0" xfId="4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 wrapText="1" shrinkToFit="1"/>
    </xf>
    <xf numFmtId="0" fontId="18" fillId="0" borderId="0" xfId="4" applyFont="1" applyFill="1" applyBorder="1" applyAlignment="1">
      <alignment horizontal="center" vertical="center" wrapText="1" shrinkToFit="1"/>
    </xf>
    <xf numFmtId="0" fontId="18" fillId="0" borderId="1" xfId="4" applyFont="1" applyFill="1" applyBorder="1" applyAlignment="1">
      <alignment horizontal="center" vertical="center" wrapText="1"/>
    </xf>
    <xf numFmtId="0" fontId="17" fillId="0" borderId="0" xfId="4" applyFont="1" applyFill="1" applyAlignment="1">
      <alignment horizontal="left" vertical="center"/>
    </xf>
    <xf numFmtId="0" fontId="17" fillId="0" borderId="0" xfId="4" applyFont="1" applyFill="1" applyBorder="1" applyAlignment="1">
      <alignment horizontal="left" vertical="center"/>
    </xf>
    <xf numFmtId="41" fontId="17" fillId="0" borderId="0" xfId="4" applyNumberFormat="1" applyFont="1" applyFill="1" applyAlignment="1">
      <alignment vertical="center"/>
    </xf>
    <xf numFmtId="1" fontId="17" fillId="0" borderId="0" xfId="4" applyNumberFormat="1" applyFont="1" applyFill="1" applyBorder="1" applyAlignment="1">
      <alignment horizontal="center" vertical="center"/>
    </xf>
    <xf numFmtId="43" fontId="4" fillId="0" borderId="0" xfId="3" applyNumberFormat="1" applyFont="1" applyFill="1" applyAlignment="1">
      <alignment vertical="center"/>
    </xf>
    <xf numFmtId="0" fontId="19" fillId="0" borderId="0" xfId="4" applyFont="1" applyFill="1" applyAlignment="1">
      <alignment horizontal="left" vertical="center" indent="1"/>
    </xf>
    <xf numFmtId="0" fontId="19" fillId="0" borderId="0" xfId="4" applyFont="1" applyFill="1" applyAlignment="1">
      <alignment vertical="center"/>
    </xf>
    <xf numFmtId="41" fontId="18" fillId="0" borderId="0" xfId="4" applyNumberFormat="1" applyFont="1" applyFill="1" applyBorder="1" applyAlignment="1">
      <alignment vertical="center"/>
    </xf>
    <xf numFmtId="0" fontId="18" fillId="0" borderId="0" xfId="4" applyNumberFormat="1" applyFont="1" applyFill="1" applyAlignment="1">
      <alignment horizontal="center" vertical="center"/>
    </xf>
    <xf numFmtId="41" fontId="18" fillId="0" borderId="4" xfId="4" applyNumberFormat="1" applyFont="1" applyFill="1" applyBorder="1" applyAlignment="1">
      <alignment vertical="center"/>
    </xf>
    <xf numFmtId="0" fontId="18" fillId="0" borderId="0" xfId="4" applyFont="1" applyFill="1" applyAlignment="1">
      <alignment horizontal="center" vertical="center"/>
    </xf>
    <xf numFmtId="43" fontId="18" fillId="0" borderId="4" xfId="1" applyFont="1" applyFill="1" applyBorder="1" applyAlignment="1">
      <alignment vertical="center"/>
    </xf>
    <xf numFmtId="0" fontId="3" fillId="0" borderId="0" xfId="3" applyNumberFormat="1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2" xfId="1" applyNumberFormat="1" applyFont="1" applyBorder="1" applyAlignment="1">
      <alignment horizontal="center"/>
    </xf>
    <xf numFmtId="2" fontId="0" fillId="0" borderId="0" xfId="0" applyNumberFormat="1" applyFont="1" applyFill="1"/>
    <xf numFmtId="0" fontId="0" fillId="0" borderId="0" xfId="0" applyBorder="1"/>
    <xf numFmtId="165" fontId="2" fillId="0" borderId="3" xfId="1" applyNumberFormat="1" applyFont="1" applyBorder="1"/>
    <xf numFmtId="0" fontId="0" fillId="0" borderId="0" xfId="0" applyAlignment="1">
      <alignment horizontal="center"/>
    </xf>
    <xf numFmtId="44" fontId="0" fillId="0" borderId="0" xfId="2" applyFont="1" applyAlignment="1">
      <alignment horizontal="center"/>
    </xf>
    <xf numFmtId="44" fontId="0" fillId="0" borderId="2" xfId="2" applyFont="1" applyBorder="1" applyAlignment="1">
      <alignment horizontal="center"/>
    </xf>
    <xf numFmtId="41" fontId="1" fillId="0" borderId="2" xfId="1" applyNumberFormat="1" applyFont="1" applyBorder="1" applyAlignment="1">
      <alignment horizontal="center"/>
    </xf>
    <xf numFmtId="41" fontId="2" fillId="0" borderId="3" xfId="1" applyNumberFormat="1" applyFont="1" applyBorder="1"/>
    <xf numFmtId="14" fontId="0" fillId="0" borderId="0" xfId="0" applyNumberFormat="1"/>
    <xf numFmtId="0" fontId="0" fillId="0" borderId="0" xfId="0" applyAlignment="1">
      <alignment horizontal="right"/>
    </xf>
    <xf numFmtId="14" fontId="14" fillId="0" borderId="0" xfId="4" applyNumberFormat="1" applyFont="1" applyFill="1" applyAlignment="1" applyProtection="1">
      <alignment horizontal="center" vertical="center"/>
      <protection locked="0"/>
    </xf>
    <xf numFmtId="41" fontId="18" fillId="0" borderId="4" xfId="2" applyNumberFormat="1" applyFont="1" applyFill="1" applyBorder="1" applyAlignment="1">
      <alignment vertical="center"/>
    </xf>
    <xf numFmtId="0" fontId="0" fillId="0" borderId="2" xfId="1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165" fontId="0" fillId="0" borderId="0" xfId="1" applyNumberFormat="1" applyFont="1" applyFill="1"/>
    <xf numFmtId="164" fontId="0" fillId="0" borderId="0" xfId="0" applyNumberFormat="1" applyFill="1"/>
    <xf numFmtId="0" fontId="0" fillId="0" borderId="0" xfId="0" applyAlignment="1">
      <alignment horizontal="center"/>
    </xf>
    <xf numFmtId="0" fontId="12" fillId="0" borderId="0" xfId="6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/>
    <xf numFmtId="165" fontId="2" fillId="0" borderId="4" xfId="0" applyNumberFormat="1" applyFont="1" applyBorder="1" applyAlignment="1">
      <alignment horizontal="center"/>
    </xf>
    <xf numFmtId="43" fontId="5" fillId="0" borderId="0" xfId="3" applyNumberFormat="1" applyFont="1" applyFill="1" applyAlignment="1">
      <alignment vertical="center"/>
    </xf>
    <xf numFmtId="43" fontId="0" fillId="0" borderId="0" xfId="0" applyNumberFormat="1"/>
  </cellXfs>
  <cellStyles count="7">
    <cellStyle name="Comma" xfId="1" builtinId="3"/>
    <cellStyle name="Comma 2" xfId="5" xr:uid="{00000000-0005-0000-0000-000001000000}"/>
    <cellStyle name="Currency" xfId="2" builtinId="4"/>
    <cellStyle name="Hyperlink" xfId="6" builtinId="8"/>
    <cellStyle name="Normal" xfId="0" builtinId="0"/>
    <cellStyle name="Normal 2 2" xfId="4" xr:uid="{00000000-0005-0000-0000-000005000000}"/>
    <cellStyle name="Normal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ebt@southlakecarroll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3:K40"/>
  <sheetViews>
    <sheetView workbookViewId="0">
      <selection activeCell="C22" sqref="C22"/>
    </sheetView>
  </sheetViews>
  <sheetFormatPr defaultRowHeight="14.4" x14ac:dyDescent="0.3"/>
  <sheetData>
    <row r="13" spans="1:10" ht="21" x14ac:dyDescent="0.4">
      <c r="A13" s="111" t="s">
        <v>61</v>
      </c>
      <c r="B13" s="111"/>
      <c r="C13" s="111"/>
      <c r="D13" s="111"/>
      <c r="E13" s="111"/>
      <c r="F13" s="111"/>
      <c r="G13" s="111"/>
      <c r="H13" s="111"/>
      <c r="I13" s="111"/>
      <c r="J13" s="111"/>
    </row>
    <row r="14" spans="1:10" ht="21" x14ac:dyDescent="0.4">
      <c r="A14" s="112" t="s">
        <v>43</v>
      </c>
      <c r="B14" s="112"/>
      <c r="C14" s="112"/>
      <c r="D14" s="112"/>
      <c r="E14" s="112"/>
      <c r="F14" s="112"/>
      <c r="G14" s="112"/>
      <c r="H14" s="112"/>
      <c r="I14" s="112"/>
      <c r="J14" s="112"/>
    </row>
    <row r="15" spans="1:10" ht="21" x14ac:dyDescent="0.4">
      <c r="A15" s="112" t="s">
        <v>84</v>
      </c>
      <c r="B15" s="112"/>
      <c r="C15" s="112"/>
      <c r="D15" s="112"/>
      <c r="E15" s="112"/>
      <c r="F15" s="112"/>
      <c r="G15" s="112"/>
      <c r="H15" s="112"/>
      <c r="I15" s="112"/>
      <c r="J15" s="112"/>
    </row>
    <row r="36" spans="1:11" x14ac:dyDescent="0.3">
      <c r="A36" s="109" t="s">
        <v>67</v>
      </c>
      <c r="B36" s="109"/>
      <c r="C36" s="109"/>
      <c r="D36" s="109"/>
      <c r="E36" s="109"/>
      <c r="F36" s="109"/>
      <c r="G36" s="109"/>
      <c r="H36" s="109"/>
      <c r="I36" s="109"/>
      <c r="J36" s="109"/>
    </row>
    <row r="37" spans="1:11" x14ac:dyDescent="0.3">
      <c r="A37" s="109" t="s">
        <v>68</v>
      </c>
      <c r="B37" s="109"/>
      <c r="C37" s="109"/>
      <c r="D37" s="109"/>
      <c r="E37" s="109"/>
      <c r="F37" s="109"/>
      <c r="G37" s="109"/>
      <c r="H37" s="109"/>
      <c r="I37" s="109"/>
      <c r="J37" s="109"/>
      <c r="K37" s="36"/>
    </row>
    <row r="38" spans="1:11" x14ac:dyDescent="0.3">
      <c r="A38" s="109" t="s">
        <v>69</v>
      </c>
      <c r="B38" s="109"/>
      <c r="C38" s="109"/>
      <c r="D38" s="109"/>
      <c r="E38" s="109"/>
      <c r="F38" s="109"/>
      <c r="G38" s="109"/>
      <c r="H38" s="109"/>
      <c r="I38" s="109"/>
      <c r="J38" s="109"/>
    </row>
    <row r="39" spans="1:11" x14ac:dyDescent="0.3">
      <c r="A39" s="109" t="s">
        <v>70</v>
      </c>
      <c r="B39" s="109"/>
      <c r="C39" s="109"/>
      <c r="D39" s="109"/>
      <c r="E39" s="109"/>
      <c r="F39" s="109"/>
      <c r="G39" s="109"/>
      <c r="H39" s="109"/>
      <c r="I39" s="109"/>
      <c r="J39" s="109"/>
    </row>
    <row r="40" spans="1:11" x14ac:dyDescent="0.3">
      <c r="A40" s="110" t="s">
        <v>71</v>
      </c>
      <c r="B40" s="109"/>
      <c r="C40" s="109"/>
      <c r="D40" s="109"/>
      <c r="E40" s="109"/>
      <c r="F40" s="109"/>
      <c r="G40" s="109"/>
      <c r="H40" s="109"/>
      <c r="I40" s="109"/>
      <c r="J40" s="109"/>
    </row>
  </sheetData>
  <mergeCells count="8">
    <mergeCell ref="A38:J38"/>
    <mergeCell ref="A39:J39"/>
    <mergeCell ref="A40:J40"/>
    <mergeCell ref="A13:J13"/>
    <mergeCell ref="A14:J14"/>
    <mergeCell ref="A15:J15"/>
    <mergeCell ref="A36:J36"/>
    <mergeCell ref="A37:J37"/>
  </mergeCells>
  <hyperlinks>
    <hyperlink ref="A40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7"/>
  <sheetViews>
    <sheetView tabSelected="1" workbookViewId="0"/>
  </sheetViews>
  <sheetFormatPr defaultRowHeight="14.4" x14ac:dyDescent="0.3"/>
  <cols>
    <col min="1" max="1" width="45" customWidth="1"/>
    <col min="2" max="2" width="2" customWidth="1"/>
    <col min="3" max="3" width="18.77734375" customWidth="1"/>
    <col min="4" max="4" width="1.44140625" customWidth="1"/>
    <col min="5" max="5" width="18.77734375" customWidth="1"/>
    <col min="6" max="6" width="1.6640625" customWidth="1"/>
    <col min="7" max="7" width="18.77734375" style="2" customWidth="1"/>
    <col min="8" max="8" width="1.6640625" style="2" customWidth="1"/>
    <col min="9" max="9" width="18.77734375" style="2" customWidth="1"/>
    <col min="10" max="10" width="73.6640625" bestFit="1" customWidth="1"/>
    <col min="11" max="11" width="15.109375" customWidth="1"/>
  </cols>
  <sheetData>
    <row r="1" spans="1:11" x14ac:dyDescent="0.3">
      <c r="A1" s="1" t="s">
        <v>61</v>
      </c>
      <c r="B1" s="1"/>
    </row>
    <row r="2" spans="1:11" x14ac:dyDescent="0.3">
      <c r="A2" s="3" t="s">
        <v>34</v>
      </c>
      <c r="B2" s="3"/>
      <c r="C2" s="4"/>
      <c r="D2" s="4"/>
      <c r="E2" s="4"/>
      <c r="F2" s="4"/>
      <c r="G2" s="4"/>
      <c r="H2" s="4"/>
      <c r="I2" s="4"/>
      <c r="J2" s="5"/>
    </row>
    <row r="3" spans="1:11" x14ac:dyDescent="0.3">
      <c r="A3" s="3" t="s">
        <v>84</v>
      </c>
      <c r="B3" s="3"/>
      <c r="C3" s="4"/>
      <c r="D3" s="4"/>
      <c r="E3" s="4"/>
      <c r="F3" s="4"/>
      <c r="G3" s="4"/>
      <c r="H3" s="4"/>
      <c r="I3" s="4"/>
      <c r="J3" s="32"/>
    </row>
    <row r="4" spans="1:11" x14ac:dyDescent="0.3">
      <c r="A4" s="6"/>
      <c r="B4" s="6"/>
    </row>
    <row r="6" spans="1:11" x14ac:dyDescent="0.3">
      <c r="G6" s="33" t="s">
        <v>32</v>
      </c>
      <c r="H6" s="33"/>
      <c r="I6" s="33" t="s">
        <v>0</v>
      </c>
      <c r="K6" s="13" t="s">
        <v>51</v>
      </c>
    </row>
    <row r="7" spans="1:11" x14ac:dyDescent="0.3">
      <c r="A7" s="7" t="s">
        <v>0</v>
      </c>
      <c r="B7" s="7"/>
      <c r="C7" s="8" t="s">
        <v>1</v>
      </c>
      <c r="D7" s="8"/>
      <c r="E7" s="8" t="s">
        <v>2</v>
      </c>
      <c r="F7" s="8"/>
      <c r="G7" s="9" t="s">
        <v>33</v>
      </c>
      <c r="H7" s="9"/>
      <c r="I7" s="35" t="s">
        <v>44</v>
      </c>
      <c r="J7" s="7" t="s">
        <v>3</v>
      </c>
      <c r="K7" s="13" t="s">
        <v>50</v>
      </c>
    </row>
    <row r="8" spans="1:11" ht="43.2" x14ac:dyDescent="0.3">
      <c r="A8" s="104" t="s">
        <v>80</v>
      </c>
      <c r="B8" s="91"/>
      <c r="C8" s="10">
        <v>58190000</v>
      </c>
      <c r="D8" s="10"/>
      <c r="E8" s="10">
        <v>0</v>
      </c>
      <c r="F8" s="10"/>
      <c r="G8" s="11">
        <f t="shared" ref="G8:G11" si="0">SUM(C8:E8)</f>
        <v>58190000</v>
      </c>
      <c r="H8" s="11"/>
      <c r="I8" s="98">
        <f>+G8/$E$42</f>
        <v>1844.6078742154314</v>
      </c>
      <c r="J8" s="12" t="s">
        <v>64</v>
      </c>
      <c r="K8" s="97" t="s">
        <v>63</v>
      </c>
    </row>
    <row r="9" spans="1:11" ht="43.2" x14ac:dyDescent="0.3">
      <c r="A9" s="104" t="s">
        <v>83</v>
      </c>
      <c r="B9" s="91"/>
      <c r="C9" s="10">
        <v>9155000</v>
      </c>
      <c r="D9" s="10"/>
      <c r="E9" s="10">
        <v>0</v>
      </c>
      <c r="F9" s="10"/>
      <c r="G9" s="11">
        <f t="shared" si="0"/>
        <v>9155000</v>
      </c>
      <c r="H9" s="11"/>
      <c r="I9" s="98">
        <f>+G9/$E$42</f>
        <v>290.21112026881377</v>
      </c>
      <c r="J9" s="12" t="s">
        <v>64</v>
      </c>
      <c r="K9" s="97" t="s">
        <v>63</v>
      </c>
    </row>
    <row r="10" spans="1:11" ht="43.2" x14ac:dyDescent="0.3">
      <c r="A10" s="104" t="s">
        <v>81</v>
      </c>
      <c r="B10" s="10"/>
      <c r="C10" s="10">
        <v>43235000</v>
      </c>
      <c r="D10" s="10"/>
      <c r="E10" s="10">
        <v>0</v>
      </c>
      <c r="F10" s="10"/>
      <c r="G10" s="11">
        <f t="shared" si="0"/>
        <v>43235000</v>
      </c>
      <c r="H10" s="11"/>
      <c r="I10" s="98">
        <f>+G10/$E$42</f>
        <v>1370.538261586255</v>
      </c>
      <c r="J10" s="12" t="s">
        <v>64</v>
      </c>
      <c r="K10" s="97" t="s">
        <v>63</v>
      </c>
    </row>
    <row r="11" spans="1:11" ht="43.2" x14ac:dyDescent="0.3">
      <c r="A11" s="104" t="s">
        <v>82</v>
      </c>
      <c r="B11" s="10"/>
      <c r="C11" s="10">
        <v>13830000</v>
      </c>
      <c r="D11" s="10"/>
      <c r="E11" s="10">
        <v>0</v>
      </c>
      <c r="F11" s="10"/>
      <c r="G11" s="11">
        <f t="shared" si="0"/>
        <v>13830000</v>
      </c>
      <c r="H11" s="11"/>
      <c r="I11" s="98">
        <f>+G11/$E$42</f>
        <v>438.40740505927852</v>
      </c>
      <c r="J11" s="12" t="s">
        <v>64</v>
      </c>
      <c r="K11" s="97" t="s">
        <v>63</v>
      </c>
    </row>
    <row r="12" spans="1:11" ht="28.8" x14ac:dyDescent="0.3">
      <c r="A12" s="104" t="s">
        <v>74</v>
      </c>
      <c r="B12" s="10"/>
      <c r="C12" s="10">
        <v>2794997</v>
      </c>
      <c r="D12" s="10"/>
      <c r="E12" s="10">
        <v>0</v>
      </c>
      <c r="F12" s="10"/>
      <c r="G12" s="11">
        <f t="shared" ref="G12:G19" si="1">SUM(C12:E12)</f>
        <v>2794997</v>
      </c>
      <c r="H12" s="11"/>
      <c r="I12" s="98">
        <f>+G12/$E$42</f>
        <v>88.600678374437337</v>
      </c>
      <c r="J12" s="12" t="s">
        <v>65</v>
      </c>
      <c r="K12" s="97" t="s">
        <v>63</v>
      </c>
    </row>
    <row r="13" spans="1:11" ht="28.8" x14ac:dyDescent="0.3">
      <c r="A13" s="104" t="s">
        <v>75</v>
      </c>
      <c r="B13" s="10"/>
      <c r="C13" s="10">
        <v>6515000</v>
      </c>
      <c r="D13" s="10"/>
      <c r="E13" s="10">
        <v>0</v>
      </c>
      <c r="F13" s="10"/>
      <c r="G13" s="11">
        <f t="shared" si="1"/>
        <v>6515000</v>
      </c>
      <c r="H13" s="11"/>
      <c r="I13" s="98">
        <f>+G13/$E$42</f>
        <v>206.52380650478665</v>
      </c>
      <c r="J13" s="12" t="s">
        <v>65</v>
      </c>
      <c r="K13" s="97" t="s">
        <v>63</v>
      </c>
    </row>
    <row r="14" spans="1:11" ht="28.8" x14ac:dyDescent="0.3">
      <c r="A14" s="104" t="s">
        <v>76</v>
      </c>
      <c r="B14" s="10"/>
      <c r="C14" s="10">
        <v>18415000</v>
      </c>
      <c r="D14" s="10"/>
      <c r="E14" s="10">
        <v>0</v>
      </c>
      <c r="F14" s="10"/>
      <c r="G14" s="11">
        <f t="shared" si="1"/>
        <v>18415000</v>
      </c>
      <c r="H14" s="11"/>
      <c r="I14" s="98">
        <f>+G14/$E$42</f>
        <v>583.75071324415137</v>
      </c>
      <c r="J14" s="12" t="s">
        <v>65</v>
      </c>
      <c r="K14" s="97" t="s">
        <v>63</v>
      </c>
    </row>
    <row r="15" spans="1:11" ht="28.8" x14ac:dyDescent="0.3">
      <c r="A15" s="104" t="s">
        <v>77</v>
      </c>
      <c r="B15" s="10"/>
      <c r="C15" s="10">
        <v>5125000</v>
      </c>
      <c r="D15" s="10"/>
      <c r="E15" s="10">
        <v>0</v>
      </c>
      <c r="F15" s="10"/>
      <c r="G15" s="11">
        <f t="shared" si="1"/>
        <v>5125000</v>
      </c>
      <c r="H15" s="11"/>
      <c r="I15" s="98">
        <f>+G15/$E$42</f>
        <v>162.46116781842389</v>
      </c>
      <c r="J15" s="12" t="s">
        <v>65</v>
      </c>
      <c r="K15" s="97" t="s">
        <v>63</v>
      </c>
    </row>
    <row r="16" spans="1:11" ht="43.2" x14ac:dyDescent="0.3">
      <c r="A16" s="104" t="s">
        <v>72</v>
      </c>
      <c r="B16" s="10"/>
      <c r="C16" s="10">
        <v>77545000</v>
      </c>
      <c r="D16" s="10"/>
      <c r="E16" s="10">
        <v>0</v>
      </c>
      <c r="F16" s="10"/>
      <c r="G16" s="11">
        <f t="shared" si="1"/>
        <v>77545000</v>
      </c>
      <c r="H16" s="11"/>
      <c r="I16" s="98">
        <f>+G16/$E$42</f>
        <v>2458.1563431179866</v>
      </c>
      <c r="J16" s="12" t="s">
        <v>64</v>
      </c>
      <c r="K16" s="97" t="s">
        <v>63</v>
      </c>
    </row>
    <row r="17" spans="1:11" ht="43.2" x14ac:dyDescent="0.3">
      <c r="A17" s="104" t="s">
        <v>73</v>
      </c>
      <c r="B17" s="10"/>
      <c r="C17" s="10">
        <v>68265000</v>
      </c>
      <c r="D17" s="10"/>
      <c r="E17" s="10">
        <v>0</v>
      </c>
      <c r="F17" s="10"/>
      <c r="G17" s="11">
        <f t="shared" si="1"/>
        <v>68265000</v>
      </c>
      <c r="H17" s="11"/>
      <c r="I17" s="98">
        <f>+G17/$E$42</f>
        <v>2163.9827553414061</v>
      </c>
      <c r="J17" s="12" t="s">
        <v>64</v>
      </c>
      <c r="K17" s="97" t="s">
        <v>63</v>
      </c>
    </row>
    <row r="18" spans="1:11" ht="28.8" x14ac:dyDescent="0.3">
      <c r="A18" s="104" t="s">
        <v>78</v>
      </c>
      <c r="B18" s="10"/>
      <c r="C18" s="10">
        <v>12245000</v>
      </c>
      <c r="D18" s="10"/>
      <c r="E18" s="10">
        <v>0</v>
      </c>
      <c r="F18" s="10"/>
      <c r="G18" s="11">
        <f t="shared" si="1"/>
        <v>12245000</v>
      </c>
      <c r="H18" s="11"/>
      <c r="I18" s="98">
        <f>+G18/$E$42</f>
        <v>388.16331706080013</v>
      </c>
      <c r="J18" s="12" t="s">
        <v>65</v>
      </c>
      <c r="K18" s="97" t="s">
        <v>63</v>
      </c>
    </row>
    <row r="19" spans="1:11" ht="28.8" x14ac:dyDescent="0.3">
      <c r="A19" s="104" t="s">
        <v>79</v>
      </c>
      <c r="B19" s="10"/>
      <c r="C19" s="10">
        <v>58120000</v>
      </c>
      <c r="D19" s="10"/>
      <c r="E19" s="10">
        <v>0</v>
      </c>
      <c r="F19" s="10"/>
      <c r="G19" s="11">
        <f t="shared" si="1"/>
        <v>58120000</v>
      </c>
      <c r="H19" s="11"/>
      <c r="I19" s="98">
        <f>+G19/$E$42</f>
        <v>1842.3888924110822</v>
      </c>
      <c r="J19" s="12" t="s">
        <v>65</v>
      </c>
      <c r="K19" s="97" t="s">
        <v>63</v>
      </c>
    </row>
    <row r="20" spans="1:11" ht="15" thickBot="1" x14ac:dyDescent="0.35">
      <c r="A20" s="13" t="s">
        <v>4</v>
      </c>
      <c r="B20" s="13"/>
      <c r="C20" s="117">
        <f>SUM(C8:C19)</f>
        <v>373434997</v>
      </c>
      <c r="D20" s="13"/>
      <c r="E20" s="13"/>
      <c r="F20" s="13" t="s">
        <v>14</v>
      </c>
      <c r="G20" s="94">
        <f>SUM(G8:G19)</f>
        <v>373434997</v>
      </c>
      <c r="H20" s="13" t="s">
        <v>14</v>
      </c>
      <c r="I20" s="99">
        <f>SUM(I8:I19)</f>
        <v>11837.792335002852</v>
      </c>
    </row>
    <row r="21" spans="1:11" ht="15" thickTop="1" x14ac:dyDescent="0.3"/>
    <row r="22" spans="1:11" x14ac:dyDescent="0.3">
      <c r="A22" s="14"/>
      <c r="B22" s="14"/>
      <c r="C22" s="14"/>
      <c r="D22" s="14"/>
      <c r="E22" s="14"/>
      <c r="F22" s="93"/>
    </row>
    <row r="23" spans="1:11" x14ac:dyDescent="0.3">
      <c r="A23" s="39" t="s">
        <v>45</v>
      </c>
      <c r="B23" s="39"/>
      <c r="C23" s="39"/>
      <c r="D23" s="39"/>
      <c r="E23" s="39"/>
      <c r="F23" s="39"/>
      <c r="G23" s="40"/>
      <c r="H23" s="40"/>
    </row>
    <row r="24" spans="1:11" x14ac:dyDescent="0.3">
      <c r="A24" s="39" t="s">
        <v>52</v>
      </c>
      <c r="B24" s="39"/>
      <c r="C24" s="39"/>
      <c r="D24" s="39"/>
      <c r="E24" s="39"/>
      <c r="F24" s="39"/>
      <c r="G24" s="40"/>
      <c r="H24" s="40"/>
    </row>
    <row r="25" spans="1:11" x14ac:dyDescent="0.3">
      <c r="A25" s="37" t="s">
        <v>53</v>
      </c>
      <c r="B25" s="37"/>
      <c r="C25" s="37"/>
      <c r="D25" s="37"/>
      <c r="E25" s="37"/>
      <c r="F25" s="37"/>
      <c r="J25" s="37"/>
    </row>
    <row r="26" spans="1:11" x14ac:dyDescent="0.3">
      <c r="A26" s="38" t="s">
        <v>54</v>
      </c>
      <c r="B26" s="38"/>
      <c r="C26" s="37"/>
      <c r="D26" s="37"/>
      <c r="E26" s="37"/>
      <c r="F26" s="37"/>
      <c r="J26" s="37"/>
    </row>
    <row r="27" spans="1:11" x14ac:dyDescent="0.3">
      <c r="A27" s="37" t="s">
        <v>60</v>
      </c>
      <c r="B27" s="37"/>
      <c r="C27" s="37"/>
      <c r="D27" s="37"/>
      <c r="E27" s="37"/>
      <c r="F27" s="37"/>
    </row>
    <row r="29" spans="1:11" x14ac:dyDescent="0.3">
      <c r="A29" s="1" t="s">
        <v>5</v>
      </c>
      <c r="B29" s="1"/>
    </row>
    <row r="30" spans="1:11" x14ac:dyDescent="0.3">
      <c r="A30" s="1"/>
      <c r="B30" s="1"/>
    </row>
    <row r="31" spans="1:11" x14ac:dyDescent="0.3">
      <c r="A31" s="1"/>
      <c r="B31" s="1"/>
      <c r="E31" s="13" t="s">
        <v>35</v>
      </c>
      <c r="F31" s="13"/>
      <c r="G31" s="34" t="s">
        <v>37</v>
      </c>
      <c r="H31" s="34"/>
      <c r="I31" s="34"/>
    </row>
    <row r="32" spans="1:11" x14ac:dyDescent="0.3">
      <c r="E32" s="8" t="s">
        <v>36</v>
      </c>
      <c r="F32" s="8"/>
      <c r="G32" s="9" t="s">
        <v>38</v>
      </c>
      <c r="H32" s="33"/>
      <c r="I32" s="33"/>
    </row>
    <row r="33" spans="1:10" x14ac:dyDescent="0.3">
      <c r="A33" s="113" t="s">
        <v>6</v>
      </c>
      <c r="B33" s="113"/>
      <c r="C33" s="114"/>
      <c r="D33" s="90"/>
      <c r="E33" s="95" t="s">
        <v>86</v>
      </c>
      <c r="F33" s="95"/>
      <c r="G33" s="96" t="s">
        <v>86</v>
      </c>
    </row>
    <row r="34" spans="1:10" x14ac:dyDescent="0.3">
      <c r="A34" s="5"/>
      <c r="B34" s="89"/>
      <c r="C34" s="5"/>
      <c r="D34" s="90"/>
      <c r="E34" s="5"/>
      <c r="F34" s="90"/>
    </row>
    <row r="35" spans="1:10" x14ac:dyDescent="0.3">
      <c r="A35" s="114" t="s">
        <v>7</v>
      </c>
      <c r="B35" s="114"/>
      <c r="C35" s="114"/>
      <c r="D35" s="90"/>
      <c r="E35" s="95" t="s">
        <v>87</v>
      </c>
      <c r="F35" s="90"/>
      <c r="G35" s="96" t="s">
        <v>87</v>
      </c>
    </row>
    <row r="36" spans="1:10" x14ac:dyDescent="0.3">
      <c r="E36" s="5"/>
      <c r="F36" s="90"/>
    </row>
    <row r="37" spans="1:10" x14ac:dyDescent="0.3">
      <c r="A37" t="s">
        <v>46</v>
      </c>
      <c r="E37" s="105" t="s">
        <v>88</v>
      </c>
      <c r="F37" s="105"/>
      <c r="G37" s="96" t="s">
        <v>88</v>
      </c>
    </row>
    <row r="40" spans="1:10" x14ac:dyDescent="0.3">
      <c r="A40" s="1" t="s">
        <v>47</v>
      </c>
      <c r="B40" s="1"/>
    </row>
    <row r="42" spans="1:10" x14ac:dyDescent="0.3">
      <c r="A42" t="s">
        <v>48</v>
      </c>
      <c r="E42" s="19">
        <v>31546</v>
      </c>
      <c r="F42" s="19"/>
      <c r="G42" s="2" t="s">
        <v>66</v>
      </c>
    </row>
    <row r="43" spans="1:10" x14ac:dyDescent="0.3">
      <c r="A43" t="s">
        <v>49</v>
      </c>
      <c r="E43" s="100">
        <v>45473</v>
      </c>
    </row>
    <row r="44" spans="1:10" x14ac:dyDescent="0.3">
      <c r="A44" t="s">
        <v>50</v>
      </c>
      <c r="E44" s="101" t="s">
        <v>85</v>
      </c>
    </row>
    <row r="47" spans="1:10" x14ac:dyDescent="0.3">
      <c r="J47" s="119" t="s">
        <v>62</v>
      </c>
    </row>
  </sheetData>
  <mergeCells count="2">
    <mergeCell ref="A33:C33"/>
    <mergeCell ref="A35:C35"/>
  </mergeCells>
  <pageMargins left="0.7" right="0.7" top="0.75" bottom="0.75" header="0.3" footer="0.3"/>
  <pageSetup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0"/>
  <sheetViews>
    <sheetView topLeftCell="A7" workbookViewId="0">
      <selection activeCell="O9" sqref="O9"/>
    </sheetView>
  </sheetViews>
  <sheetFormatPr defaultColWidth="9.109375" defaultRowHeight="14.4" x14ac:dyDescent="0.3"/>
  <cols>
    <col min="1" max="1" width="17.109375" style="20" customWidth="1"/>
    <col min="2" max="2" width="9.109375" style="20"/>
    <col min="3" max="3" width="1.77734375" style="20" bestFit="1" customWidth="1"/>
    <col min="4" max="4" width="12" style="20" bestFit="1" customWidth="1"/>
    <col min="5" max="5" width="9.109375" style="20"/>
    <col min="6" max="6" width="1.77734375" style="20" bestFit="1" customWidth="1"/>
    <col min="7" max="7" width="12" style="20" bestFit="1" customWidth="1"/>
    <col min="8" max="8" width="9.109375" style="20"/>
    <col min="9" max="9" width="1.77734375" style="20" bestFit="1" customWidth="1"/>
    <col min="10" max="10" width="12" style="20" bestFit="1" customWidth="1"/>
    <col min="11" max="11" width="9.109375" style="20"/>
    <col min="12" max="12" width="1.77734375" style="20" customWidth="1"/>
    <col min="13" max="13" width="12.77734375" style="20" customWidth="1"/>
    <col min="14" max="16384" width="9.109375" style="20"/>
  </cols>
  <sheetData>
    <row r="1" spans="1:13" x14ac:dyDescent="0.3">
      <c r="A1" s="23" t="s">
        <v>61</v>
      </c>
    </row>
    <row r="2" spans="1:13" x14ac:dyDescent="0.3">
      <c r="A2" s="24" t="s">
        <v>8</v>
      </c>
    </row>
    <row r="3" spans="1:13" x14ac:dyDescent="0.3">
      <c r="A3" s="24" t="s">
        <v>89</v>
      </c>
    </row>
    <row r="4" spans="1:13" x14ac:dyDescent="0.3">
      <c r="A4" s="24"/>
    </row>
    <row r="5" spans="1:13" x14ac:dyDescent="0.3">
      <c r="A5" s="24"/>
      <c r="B5" s="41"/>
      <c r="C5" s="41"/>
      <c r="D5" s="41"/>
      <c r="E5" s="41"/>
      <c r="F5" s="41"/>
      <c r="G5" s="41"/>
      <c r="H5" s="41"/>
      <c r="I5" s="41"/>
      <c r="J5" s="42" t="s">
        <v>4</v>
      </c>
      <c r="K5" s="41"/>
      <c r="L5" s="41"/>
      <c r="M5" s="41"/>
    </row>
    <row r="6" spans="1:13" x14ac:dyDescent="0.3">
      <c r="A6" s="43"/>
      <c r="B6" s="44"/>
      <c r="C6" s="45"/>
      <c r="D6" s="42" t="s">
        <v>9</v>
      </c>
      <c r="E6" s="42"/>
      <c r="F6" s="46"/>
      <c r="G6" s="47" t="s">
        <v>12</v>
      </c>
      <c r="H6" s="43"/>
      <c r="I6" s="45"/>
      <c r="J6" s="47" t="s">
        <v>13</v>
      </c>
      <c r="K6" s="43"/>
      <c r="L6" s="41"/>
      <c r="M6" s="47" t="s">
        <v>20</v>
      </c>
    </row>
    <row r="7" spans="1:13" x14ac:dyDescent="0.3">
      <c r="A7" s="42" t="s">
        <v>39</v>
      </c>
      <c r="B7" s="44"/>
      <c r="C7" s="45"/>
      <c r="D7" s="48" t="s">
        <v>10</v>
      </c>
      <c r="E7" s="42"/>
      <c r="F7" s="46"/>
      <c r="G7" s="47" t="s">
        <v>55</v>
      </c>
      <c r="H7" s="43"/>
      <c r="I7" s="45"/>
      <c r="J7" s="42" t="s">
        <v>55</v>
      </c>
      <c r="K7" s="43"/>
      <c r="L7" s="41"/>
      <c r="M7" s="47" t="s">
        <v>25</v>
      </c>
    </row>
    <row r="8" spans="1:13" x14ac:dyDescent="0.3">
      <c r="A8" s="49" t="s">
        <v>40</v>
      </c>
      <c r="B8" s="43"/>
      <c r="C8" s="45"/>
      <c r="D8" s="49" t="s">
        <v>11</v>
      </c>
      <c r="E8" s="48"/>
      <c r="F8" s="45"/>
      <c r="G8" s="49" t="s">
        <v>56</v>
      </c>
      <c r="H8" s="48"/>
      <c r="I8" s="45"/>
      <c r="J8" s="49" t="s">
        <v>56</v>
      </c>
      <c r="K8" s="43"/>
      <c r="L8" s="41"/>
      <c r="M8" s="50" t="s">
        <v>31</v>
      </c>
    </row>
    <row r="9" spans="1:13" x14ac:dyDescent="0.3">
      <c r="A9" s="102">
        <v>45900</v>
      </c>
      <c r="B9" s="43"/>
      <c r="C9" s="51"/>
      <c r="D9" s="52">
        <v>14250000</v>
      </c>
      <c r="E9" s="52"/>
      <c r="F9" s="51"/>
      <c r="G9" s="52">
        <v>10721372.869999999</v>
      </c>
      <c r="H9" s="52"/>
      <c r="I9" s="53"/>
      <c r="J9" s="54">
        <f>SUM(D9:G9)</f>
        <v>24971372.869999997</v>
      </c>
      <c r="K9" s="43"/>
      <c r="L9" s="41"/>
      <c r="M9" s="92">
        <f>+J9/'Approved Bond Authorizations'!$E$42</f>
        <v>791.58602897356229</v>
      </c>
    </row>
    <row r="10" spans="1:13" x14ac:dyDescent="0.3">
      <c r="A10" s="102">
        <v>46265</v>
      </c>
      <c r="B10" s="43"/>
      <c r="C10" s="51"/>
      <c r="D10" s="52">
        <v>14825000</v>
      </c>
      <c r="E10" s="52"/>
      <c r="F10" s="51"/>
      <c r="G10" s="52">
        <v>10067161.710000001</v>
      </c>
      <c r="H10" s="52"/>
      <c r="I10" s="53"/>
      <c r="J10" s="54">
        <f t="shared" ref="J9:J28" si="0">SUM(D10:G10)</f>
        <v>24892161.710000001</v>
      </c>
      <c r="K10" s="43"/>
      <c r="L10" s="41"/>
      <c r="M10" s="92">
        <f>+J10/'Approved Bond Authorizations'!$E$42</f>
        <v>789.07505579154258</v>
      </c>
    </row>
    <row r="11" spans="1:13" x14ac:dyDescent="0.3">
      <c r="A11" s="102">
        <v>46630</v>
      </c>
      <c r="B11" s="43"/>
      <c r="C11" s="51"/>
      <c r="D11" s="52">
        <v>12835000</v>
      </c>
      <c r="E11" s="52"/>
      <c r="F11" s="51"/>
      <c r="G11" s="52">
        <v>9328781.5099999998</v>
      </c>
      <c r="H11" s="52"/>
      <c r="I11" s="53"/>
      <c r="J11" s="54">
        <f t="shared" si="0"/>
        <v>22163781.509999998</v>
      </c>
      <c r="K11" s="43"/>
      <c r="L11" s="41"/>
      <c r="M11" s="92">
        <f>+J11/'Approved Bond Authorizations'!$E$42</f>
        <v>702.5861126608761</v>
      </c>
    </row>
    <row r="12" spans="1:13" x14ac:dyDescent="0.3">
      <c r="A12" s="102">
        <v>46996</v>
      </c>
      <c r="B12" s="43"/>
      <c r="C12" s="51"/>
      <c r="D12" s="52">
        <v>15165000</v>
      </c>
      <c r="E12" s="52"/>
      <c r="F12" s="51"/>
      <c r="G12" s="52">
        <v>8662996.8499999996</v>
      </c>
      <c r="H12" s="52"/>
      <c r="I12" s="53"/>
      <c r="J12" s="54">
        <f t="shared" si="0"/>
        <v>23827996.850000001</v>
      </c>
      <c r="K12" s="43"/>
      <c r="L12" s="41"/>
      <c r="M12" s="92">
        <f>+J12/'Approved Bond Authorizations'!$E$42</f>
        <v>755.34130634628798</v>
      </c>
    </row>
    <row r="13" spans="1:13" x14ac:dyDescent="0.3">
      <c r="A13" s="102">
        <v>47361</v>
      </c>
      <c r="B13" s="43"/>
      <c r="C13" s="51"/>
      <c r="D13" s="52">
        <v>15895000</v>
      </c>
      <c r="E13" s="52"/>
      <c r="F13" s="51"/>
      <c r="G13" s="52">
        <v>7832681.5099999998</v>
      </c>
      <c r="H13" s="52"/>
      <c r="I13" s="53"/>
      <c r="J13" s="54">
        <f t="shared" si="0"/>
        <v>23727681.509999998</v>
      </c>
      <c r="K13" s="43"/>
      <c r="L13" s="41"/>
      <c r="M13" s="92">
        <f>+J13/'Approved Bond Authorizations'!$E$42</f>
        <v>752.1613361440435</v>
      </c>
    </row>
    <row r="14" spans="1:13" x14ac:dyDescent="0.3">
      <c r="A14" s="102">
        <v>47726</v>
      </c>
      <c r="B14" s="43"/>
      <c r="C14" s="51"/>
      <c r="D14" s="52">
        <v>16685000</v>
      </c>
      <c r="E14" s="52"/>
      <c r="F14" s="51"/>
      <c r="G14" s="52">
        <v>7005246.25</v>
      </c>
      <c r="H14" s="52"/>
      <c r="I14" s="53"/>
      <c r="J14" s="54">
        <f t="shared" si="0"/>
        <v>23690246.25</v>
      </c>
      <c r="K14" s="43"/>
      <c r="L14" s="41"/>
      <c r="M14" s="92">
        <f>+J14/'Approved Bond Authorizations'!$E$42</f>
        <v>750.97464813288536</v>
      </c>
    </row>
    <row r="15" spans="1:13" x14ac:dyDescent="0.3">
      <c r="A15" s="102">
        <v>48091</v>
      </c>
      <c r="B15" s="43"/>
      <c r="C15" s="51"/>
      <c r="D15" s="52">
        <v>17610000</v>
      </c>
      <c r="E15" s="52"/>
      <c r="F15" s="51"/>
      <c r="G15" s="52">
        <v>6173667.2000000002</v>
      </c>
      <c r="H15" s="52"/>
      <c r="I15" s="53"/>
      <c r="J15" s="54">
        <f t="shared" si="0"/>
        <v>23783667.199999999</v>
      </c>
      <c r="K15" s="43"/>
      <c r="L15" s="41"/>
      <c r="M15" s="92">
        <f>+J15/'Approved Bond Authorizations'!$E$42</f>
        <v>753.93606796424262</v>
      </c>
    </row>
    <row r="16" spans="1:13" x14ac:dyDescent="0.3">
      <c r="A16" s="102">
        <v>48457</v>
      </c>
      <c r="B16" s="43"/>
      <c r="C16" s="51"/>
      <c r="D16" s="52">
        <v>17345000</v>
      </c>
      <c r="E16" s="52"/>
      <c r="F16" s="51"/>
      <c r="G16" s="52">
        <v>5344916.0999999996</v>
      </c>
      <c r="H16" s="52"/>
      <c r="I16" s="53"/>
      <c r="J16" s="54">
        <f t="shared" si="0"/>
        <v>22689916.100000001</v>
      </c>
      <c r="K16" s="43"/>
      <c r="L16" s="41"/>
      <c r="M16" s="92">
        <f>+J16/'Approved Bond Authorizations'!$E$42</f>
        <v>719.26444240157241</v>
      </c>
    </row>
    <row r="17" spans="1:13" x14ac:dyDescent="0.3">
      <c r="A17" s="102">
        <v>48822</v>
      </c>
      <c r="B17" s="43"/>
      <c r="C17" s="51"/>
      <c r="D17" s="52">
        <v>18130000</v>
      </c>
      <c r="E17" s="52"/>
      <c r="F17" s="51"/>
      <c r="G17" s="52">
        <v>4542560.5999999996</v>
      </c>
      <c r="H17" s="52"/>
      <c r="I17" s="53"/>
      <c r="J17" s="54">
        <f t="shared" si="0"/>
        <v>22672560.600000001</v>
      </c>
      <c r="K17" s="43"/>
      <c r="L17" s="41"/>
      <c r="M17" s="92">
        <f>+J17/'Approved Bond Authorizations'!$E$42</f>
        <v>718.71427756292405</v>
      </c>
    </row>
    <row r="18" spans="1:13" x14ac:dyDescent="0.3">
      <c r="A18" s="102">
        <v>49187</v>
      </c>
      <c r="B18" s="43"/>
      <c r="C18" s="51"/>
      <c r="D18" s="52">
        <v>18660000</v>
      </c>
      <c r="E18" s="52"/>
      <c r="F18" s="51"/>
      <c r="G18" s="52">
        <v>3693658.05</v>
      </c>
      <c r="H18" s="52"/>
      <c r="I18" s="53"/>
      <c r="J18" s="54">
        <f t="shared" si="0"/>
        <v>22353658.050000001</v>
      </c>
      <c r="K18" s="43"/>
      <c r="L18" s="41"/>
      <c r="M18" s="92">
        <f>+J18/'Approved Bond Authorizations'!$E$42</f>
        <v>708.60514962277307</v>
      </c>
    </row>
    <row r="19" spans="1:13" x14ac:dyDescent="0.3">
      <c r="A19" s="102">
        <v>49552</v>
      </c>
      <c r="B19" s="43"/>
      <c r="C19" s="51"/>
      <c r="D19" s="52">
        <v>14260000</v>
      </c>
      <c r="E19" s="52"/>
      <c r="F19" s="51"/>
      <c r="G19" s="52">
        <v>2806159.85</v>
      </c>
      <c r="H19" s="52"/>
      <c r="I19" s="53"/>
      <c r="J19" s="54">
        <f t="shared" si="0"/>
        <v>17066159.850000001</v>
      </c>
      <c r="K19" s="43"/>
      <c r="L19" s="41"/>
      <c r="M19" s="92">
        <f>+J19/'Approved Bond Authorizations'!$E$42</f>
        <v>540.99283110378497</v>
      </c>
    </row>
    <row r="20" spans="1:13" x14ac:dyDescent="0.3">
      <c r="A20" s="102">
        <v>49918</v>
      </c>
      <c r="B20" s="43"/>
      <c r="C20" s="51"/>
      <c r="D20" s="52">
        <v>8935000</v>
      </c>
      <c r="E20" s="52"/>
      <c r="F20" s="51"/>
      <c r="G20" s="52">
        <v>2226381.25</v>
      </c>
      <c r="H20" s="52"/>
      <c r="I20" s="53"/>
      <c r="J20" s="54">
        <f t="shared" si="0"/>
        <v>11161381.25</v>
      </c>
      <c r="K20" s="43"/>
      <c r="L20" s="41"/>
      <c r="M20" s="92">
        <f>+J20/'Approved Bond Authorizations'!$E$42</f>
        <v>353.81288435934823</v>
      </c>
    </row>
    <row r="21" spans="1:13" x14ac:dyDescent="0.3">
      <c r="A21" s="102">
        <v>50283</v>
      </c>
      <c r="B21" s="43"/>
      <c r="C21" s="51"/>
      <c r="D21" s="52">
        <v>9220000</v>
      </c>
      <c r="E21" s="52"/>
      <c r="F21" s="51"/>
      <c r="G21" s="52">
        <v>1954612.5</v>
      </c>
      <c r="H21" s="52"/>
      <c r="I21" s="53"/>
      <c r="J21" s="54">
        <f t="shared" si="0"/>
        <v>11174612.5</v>
      </c>
      <c r="K21" s="43"/>
      <c r="L21" s="41"/>
      <c r="M21" s="92">
        <f>+J21/'Approved Bond Authorizations'!$E$42</f>
        <v>354.23231154504532</v>
      </c>
    </row>
    <row r="22" spans="1:13" x14ac:dyDescent="0.3">
      <c r="A22" s="102">
        <v>50648</v>
      </c>
      <c r="B22" s="43"/>
      <c r="C22" s="51"/>
      <c r="D22" s="52">
        <v>9525000</v>
      </c>
      <c r="E22" s="52"/>
      <c r="F22" s="51"/>
      <c r="G22" s="52">
        <v>1670800</v>
      </c>
      <c r="H22" s="52"/>
      <c r="I22" s="53"/>
      <c r="J22" s="54">
        <f t="shared" si="0"/>
        <v>11195800</v>
      </c>
      <c r="K22" s="43"/>
      <c r="L22" s="41"/>
      <c r="M22" s="92">
        <f>+J22/'Approved Bond Authorizations'!$E$42</f>
        <v>354.90394978761174</v>
      </c>
    </row>
    <row r="23" spans="1:13" x14ac:dyDescent="0.3">
      <c r="A23" s="102">
        <v>51013</v>
      </c>
      <c r="B23" s="43"/>
      <c r="C23" s="51"/>
      <c r="D23" s="52">
        <v>9845000</v>
      </c>
      <c r="E23" s="52"/>
      <c r="F23" s="51"/>
      <c r="G23" s="52">
        <v>1371962.5</v>
      </c>
      <c r="H23" s="52"/>
      <c r="I23" s="53"/>
      <c r="J23" s="54">
        <f t="shared" si="0"/>
        <v>11216962.5</v>
      </c>
      <c r="K23" s="43"/>
      <c r="L23" s="41"/>
      <c r="M23" s="92">
        <f>+J23/'Approved Bond Authorizations'!$E$42</f>
        <v>355.57479553667662</v>
      </c>
    </row>
    <row r="24" spans="1:13" x14ac:dyDescent="0.3">
      <c r="A24" s="102">
        <v>51379</v>
      </c>
      <c r="B24" s="43"/>
      <c r="C24" s="51"/>
      <c r="D24" s="52">
        <v>10290000</v>
      </c>
      <c r="E24" s="52"/>
      <c r="F24" s="51"/>
      <c r="G24" s="52">
        <v>1059875</v>
      </c>
      <c r="H24" s="52"/>
      <c r="I24" s="53"/>
      <c r="J24" s="54">
        <f t="shared" si="0"/>
        <v>11349875</v>
      </c>
      <c r="K24" s="43"/>
      <c r="L24" s="41"/>
      <c r="M24" s="92">
        <f>+J24/'Approved Bond Authorizations'!$E$42</f>
        <v>359.78808723768464</v>
      </c>
    </row>
    <row r="25" spans="1:13" x14ac:dyDescent="0.3">
      <c r="A25" s="102">
        <v>51744</v>
      </c>
      <c r="B25" s="43"/>
      <c r="C25" s="51"/>
      <c r="D25" s="52">
        <v>10630000</v>
      </c>
      <c r="E25" s="52"/>
      <c r="F25" s="51"/>
      <c r="G25" s="52">
        <v>733225</v>
      </c>
      <c r="H25" s="52"/>
      <c r="I25" s="53"/>
      <c r="J25" s="54">
        <f t="shared" si="0"/>
        <v>11363225</v>
      </c>
      <c r="K25" s="43"/>
      <c r="L25" s="41"/>
      <c r="M25" s="92">
        <f>+J25/'Approved Bond Authorizations'!$E$42</f>
        <v>360.2112787675141</v>
      </c>
    </row>
    <row r="26" spans="1:13" x14ac:dyDescent="0.3">
      <c r="A26" s="102">
        <v>52109</v>
      </c>
      <c r="B26" s="43"/>
      <c r="C26" s="51"/>
      <c r="D26" s="52">
        <v>7680000</v>
      </c>
      <c r="E26" s="52"/>
      <c r="F26" s="51"/>
      <c r="G26" s="52">
        <v>395675</v>
      </c>
      <c r="H26" s="52"/>
      <c r="I26" s="53"/>
      <c r="J26" s="54">
        <f t="shared" si="0"/>
        <v>8075675</v>
      </c>
      <c r="K26" s="43"/>
      <c r="L26" s="41"/>
      <c r="M26" s="92">
        <f>+J26/'Approved Bond Authorizations'!$E$42</f>
        <v>255.99679832625372</v>
      </c>
    </row>
    <row r="27" spans="1:13" x14ac:dyDescent="0.3">
      <c r="A27" s="102">
        <v>52474</v>
      </c>
      <c r="B27" s="43"/>
      <c r="C27" s="51"/>
      <c r="D27" s="52">
        <v>2785000</v>
      </c>
      <c r="E27" s="52"/>
      <c r="F27" s="51"/>
      <c r="G27" s="52">
        <v>162437.5</v>
      </c>
      <c r="H27" s="52"/>
      <c r="I27" s="53"/>
      <c r="J27" s="54">
        <f t="shared" si="0"/>
        <v>2947437.5</v>
      </c>
      <c r="K27" s="43"/>
      <c r="L27" s="41"/>
      <c r="M27" s="92">
        <f>+J27/'Approved Bond Authorizations'!$E$42</f>
        <v>93.433002599378682</v>
      </c>
    </row>
    <row r="28" spans="1:13" x14ac:dyDescent="0.3">
      <c r="A28" s="102">
        <v>52840</v>
      </c>
      <c r="B28" s="43"/>
      <c r="C28" s="51"/>
      <c r="D28" s="52">
        <v>2865000</v>
      </c>
      <c r="E28" s="52"/>
      <c r="F28" s="51"/>
      <c r="G28" s="52">
        <v>82368.75</v>
      </c>
      <c r="H28" s="52"/>
      <c r="I28" s="53"/>
      <c r="J28" s="54">
        <f t="shared" si="0"/>
        <v>2947368.75</v>
      </c>
      <c r="K28" s="43"/>
      <c r="L28" s="41"/>
      <c r="M28" s="92">
        <f>+J28/'Approved Bond Authorizations'!$E$42</f>
        <v>93.430823242249417</v>
      </c>
    </row>
    <row r="29" spans="1:13" ht="15" thickBot="1" x14ac:dyDescent="0.35">
      <c r="A29" s="55" t="s">
        <v>15</v>
      </c>
      <c r="B29" s="56"/>
      <c r="C29" s="57" t="s">
        <v>14</v>
      </c>
      <c r="D29" s="58">
        <f>SUM(D9:D28)</f>
        <v>247435000</v>
      </c>
      <c r="E29" s="59"/>
      <c r="F29" s="57" t="s">
        <v>14</v>
      </c>
      <c r="G29" s="58">
        <f>SUM(G9:G28)</f>
        <v>85836539.999999985</v>
      </c>
      <c r="H29" s="59"/>
      <c r="I29" s="57" t="s">
        <v>14</v>
      </c>
      <c r="J29" s="58">
        <f>SUM(J9:J28)</f>
        <v>333271540</v>
      </c>
      <c r="K29" s="56"/>
      <c r="L29" s="57" t="s">
        <v>14</v>
      </c>
      <c r="M29" s="58">
        <f>SUM(M9:M28)</f>
        <v>10564.621188106257</v>
      </c>
    </row>
    <row r="30" spans="1:13" ht="15" thickTop="1" x14ac:dyDescent="0.3">
      <c r="A30" s="44"/>
      <c r="B30" s="43"/>
      <c r="C30" s="60"/>
      <c r="D30" s="43"/>
      <c r="E30" s="43"/>
      <c r="F30" s="45"/>
      <c r="G30" s="61"/>
      <c r="H30" s="61"/>
      <c r="I30" s="45"/>
      <c r="J30" s="61"/>
      <c r="K30" s="43"/>
      <c r="L30" s="41"/>
      <c r="M30" s="41"/>
    </row>
  </sheetData>
  <pageMargins left="0.7" right="0.7" top="0.75" bottom="0.75" header="0.3" footer="0.3"/>
  <pageSetup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workbookViewId="0">
      <selection activeCell="G20" sqref="G20"/>
    </sheetView>
  </sheetViews>
  <sheetFormatPr defaultRowHeight="14.4" x14ac:dyDescent="0.3"/>
  <cols>
    <col min="1" max="1" width="45" bestFit="1" customWidth="1"/>
    <col min="2" max="2" width="6.77734375" customWidth="1"/>
    <col min="3" max="3" width="18.109375" customWidth="1"/>
    <col min="4" max="4" width="6.77734375" customWidth="1"/>
    <col min="5" max="5" width="18.109375" bestFit="1" customWidth="1"/>
    <col min="6" max="6" width="6.77734375" customWidth="1"/>
    <col min="7" max="7" width="17.33203125" style="15" bestFit="1" customWidth="1"/>
    <col min="8" max="8" width="2.21875" customWidth="1"/>
  </cols>
  <sheetData>
    <row r="1" spans="1:7" x14ac:dyDescent="0.3">
      <c r="A1" s="1" t="s">
        <v>61</v>
      </c>
      <c r="B1" s="1"/>
      <c r="C1" s="1"/>
    </row>
    <row r="2" spans="1:7" x14ac:dyDescent="0.3">
      <c r="A2" s="6" t="s">
        <v>41</v>
      </c>
      <c r="B2" s="6"/>
      <c r="C2" s="6"/>
    </row>
    <row r="3" spans="1:7" x14ac:dyDescent="0.3">
      <c r="A3" s="6" t="s">
        <v>84</v>
      </c>
      <c r="B3" s="6"/>
      <c r="C3" s="6"/>
    </row>
    <row r="4" spans="1:7" x14ac:dyDescent="0.3">
      <c r="A4" s="6"/>
      <c r="B4" s="6"/>
      <c r="C4" s="6"/>
    </row>
    <row r="5" spans="1:7" x14ac:dyDescent="0.3">
      <c r="A5" s="6"/>
      <c r="B5" s="6"/>
      <c r="C5" s="13" t="s">
        <v>57</v>
      </c>
    </row>
    <row r="6" spans="1:7" x14ac:dyDescent="0.3">
      <c r="C6" s="13" t="s">
        <v>58</v>
      </c>
    </row>
    <row r="7" spans="1:7" x14ac:dyDescent="0.3">
      <c r="A7" s="8" t="s">
        <v>16</v>
      </c>
      <c r="B7" s="16"/>
      <c r="C7" s="8" t="s">
        <v>59</v>
      </c>
      <c r="D7" s="16"/>
      <c r="E7" s="8" t="s">
        <v>17</v>
      </c>
      <c r="F7" s="16"/>
      <c r="G7" s="17" t="s">
        <v>18</v>
      </c>
    </row>
    <row r="8" spans="1:7" x14ac:dyDescent="0.3">
      <c r="A8" t="s">
        <v>80</v>
      </c>
      <c r="C8" s="19">
        <v>58190000</v>
      </c>
      <c r="E8" s="19">
        <v>58190000</v>
      </c>
      <c r="F8" s="19"/>
      <c r="G8" s="18">
        <f t="shared" ref="G8:G19" si="0">C8-E8</f>
        <v>0</v>
      </c>
    </row>
    <row r="9" spans="1:7" x14ac:dyDescent="0.3">
      <c r="A9" t="s">
        <v>83</v>
      </c>
      <c r="C9" s="19">
        <v>9155000</v>
      </c>
      <c r="E9" s="19">
        <v>9155000</v>
      </c>
      <c r="F9" s="19"/>
      <c r="G9" s="18">
        <f t="shared" si="0"/>
        <v>0</v>
      </c>
    </row>
    <row r="10" spans="1:7" x14ac:dyDescent="0.3">
      <c r="A10" t="s">
        <v>81</v>
      </c>
      <c r="C10" s="19">
        <v>43235000</v>
      </c>
      <c r="E10" s="19">
        <v>43235000</v>
      </c>
      <c r="F10" s="19"/>
      <c r="G10" s="18">
        <f t="shared" si="0"/>
        <v>0</v>
      </c>
    </row>
    <row r="11" spans="1:7" x14ac:dyDescent="0.3">
      <c r="A11" t="s">
        <v>82</v>
      </c>
      <c r="C11" s="19">
        <v>13830000</v>
      </c>
      <c r="E11" s="19">
        <v>13830000</v>
      </c>
      <c r="F11" s="19"/>
      <c r="G11" s="18">
        <f t="shared" si="0"/>
        <v>0</v>
      </c>
    </row>
    <row r="12" spans="1:7" x14ac:dyDescent="0.3">
      <c r="A12" t="s">
        <v>74</v>
      </c>
      <c r="C12" s="19">
        <v>2794997</v>
      </c>
      <c r="E12" s="19">
        <v>2794997</v>
      </c>
      <c r="F12" s="19"/>
      <c r="G12" s="18">
        <f t="shared" si="0"/>
        <v>0</v>
      </c>
    </row>
    <row r="13" spans="1:7" x14ac:dyDescent="0.3">
      <c r="A13" t="s">
        <v>75</v>
      </c>
      <c r="C13" s="19">
        <v>6515000</v>
      </c>
      <c r="E13" s="19">
        <v>6515000</v>
      </c>
      <c r="F13" s="19"/>
      <c r="G13" s="18">
        <f t="shared" si="0"/>
        <v>0</v>
      </c>
    </row>
    <row r="14" spans="1:7" x14ac:dyDescent="0.3">
      <c r="A14" t="s">
        <v>76</v>
      </c>
      <c r="C14" s="19">
        <v>18415000</v>
      </c>
      <c r="E14" s="19">
        <v>18415000</v>
      </c>
      <c r="F14" s="19"/>
      <c r="G14" s="18">
        <f t="shared" si="0"/>
        <v>0</v>
      </c>
    </row>
    <row r="15" spans="1:7" x14ac:dyDescent="0.3">
      <c r="A15" t="s">
        <v>77</v>
      </c>
      <c r="C15" s="19">
        <v>5125000</v>
      </c>
      <c r="E15" s="19">
        <v>5125000</v>
      </c>
      <c r="F15" s="19"/>
      <c r="G15" s="18">
        <f t="shared" si="0"/>
        <v>0</v>
      </c>
    </row>
    <row r="16" spans="1:7" s="20" customFormat="1" x14ac:dyDescent="0.3">
      <c r="A16" s="106" t="s">
        <v>72</v>
      </c>
      <c r="C16" s="107">
        <v>77545000</v>
      </c>
      <c r="E16" s="107">
        <v>77545000</v>
      </c>
      <c r="F16" s="107"/>
      <c r="G16" s="108">
        <v>6282628</v>
      </c>
    </row>
    <row r="17" spans="1:9" s="20" customFormat="1" x14ac:dyDescent="0.3">
      <c r="A17" s="106" t="s">
        <v>73</v>
      </c>
      <c r="C17" s="107">
        <v>68265000</v>
      </c>
      <c r="E17" s="107">
        <v>47528884.25</v>
      </c>
      <c r="F17" s="107"/>
      <c r="G17" s="108">
        <v>0</v>
      </c>
    </row>
    <row r="18" spans="1:9" s="20" customFormat="1" x14ac:dyDescent="0.3">
      <c r="A18" s="106" t="s">
        <v>78</v>
      </c>
      <c r="C18" s="107">
        <v>12245000</v>
      </c>
      <c r="E18" s="107">
        <v>12245000</v>
      </c>
      <c r="F18" s="107"/>
      <c r="G18" s="108">
        <f t="shared" si="0"/>
        <v>0</v>
      </c>
    </row>
    <row r="19" spans="1:9" s="20" customFormat="1" x14ac:dyDescent="0.3">
      <c r="A19" s="20" t="s">
        <v>79</v>
      </c>
      <c r="C19" s="107">
        <v>58120000</v>
      </c>
      <c r="E19" s="107">
        <v>18974625.760000002</v>
      </c>
      <c r="F19" s="107"/>
      <c r="G19" s="108">
        <v>0</v>
      </c>
    </row>
    <row r="20" spans="1:9" x14ac:dyDescent="0.3">
      <c r="C20" s="19">
        <f t="shared" ref="C20:C25" si="1">SUM(E20:G20)</f>
        <v>0</v>
      </c>
      <c r="E20" s="19">
        <v>0</v>
      </c>
      <c r="F20" s="19"/>
      <c r="G20" s="19">
        <v>0</v>
      </c>
    </row>
    <row r="21" spans="1:9" x14ac:dyDescent="0.3">
      <c r="A21" s="20"/>
      <c r="B21" s="20"/>
      <c r="C21" s="19">
        <f t="shared" si="1"/>
        <v>0</v>
      </c>
      <c r="E21" s="19">
        <v>0</v>
      </c>
      <c r="F21" s="19"/>
      <c r="G21" s="19">
        <v>0</v>
      </c>
    </row>
    <row r="22" spans="1:9" x14ac:dyDescent="0.3">
      <c r="A22" s="20"/>
      <c r="B22" s="20"/>
      <c r="C22" s="19">
        <f t="shared" si="1"/>
        <v>0</v>
      </c>
      <c r="E22" s="19">
        <v>0</v>
      </c>
      <c r="F22" s="19"/>
      <c r="G22" s="19">
        <v>0</v>
      </c>
    </row>
    <row r="23" spans="1:9" x14ac:dyDescent="0.3">
      <c r="C23" s="19">
        <f t="shared" si="1"/>
        <v>0</v>
      </c>
      <c r="E23" s="19">
        <v>0</v>
      </c>
      <c r="F23" s="19"/>
      <c r="G23" s="19">
        <v>0</v>
      </c>
    </row>
    <row r="24" spans="1:9" x14ac:dyDescent="0.3">
      <c r="C24" s="19">
        <f t="shared" si="1"/>
        <v>0</v>
      </c>
      <c r="E24" s="19">
        <v>0</v>
      </c>
      <c r="F24" s="19"/>
      <c r="G24" s="19">
        <v>0</v>
      </c>
    </row>
    <row r="25" spans="1:9" x14ac:dyDescent="0.3">
      <c r="C25" s="19">
        <f t="shared" si="1"/>
        <v>0</v>
      </c>
      <c r="E25" s="19">
        <v>0</v>
      </c>
      <c r="F25" s="19"/>
      <c r="G25" s="19">
        <v>0</v>
      </c>
    </row>
    <row r="26" spans="1:9" ht="15" thickBot="1" x14ac:dyDescent="0.35">
      <c r="A26" s="21" t="s">
        <v>15</v>
      </c>
      <c r="B26" s="21"/>
      <c r="C26" s="22">
        <f>SUM(C8:C25)</f>
        <v>373434997</v>
      </c>
      <c r="E26" s="22">
        <f>SUM(E8:E25)</f>
        <v>313553507.00999999</v>
      </c>
      <c r="F26" s="18"/>
      <c r="G26" s="22">
        <f>SUM(G8:G25)</f>
        <v>6282628</v>
      </c>
    </row>
    <row r="27" spans="1:9" ht="15" thickTop="1" x14ac:dyDescent="0.3"/>
    <row r="29" spans="1:9" x14ac:dyDescent="0.3">
      <c r="A29" s="93"/>
      <c r="B29" s="93"/>
      <c r="C29" s="93"/>
      <c r="D29" s="93"/>
      <c r="E29" s="93"/>
    </row>
    <row r="30" spans="1:9" ht="28.5" customHeight="1" x14ac:dyDescent="0.3">
      <c r="A30" s="115"/>
      <c r="B30" s="115"/>
      <c r="C30" s="115"/>
      <c r="D30" s="116"/>
      <c r="E30" s="116"/>
      <c r="F30" s="116"/>
      <c r="G30" s="116"/>
      <c r="H30" s="116"/>
      <c r="I30" s="116"/>
    </row>
  </sheetData>
  <mergeCells count="1">
    <mergeCell ref="A30:I30"/>
  </mergeCells>
  <pageMargins left="0.7" right="0.7" top="0.75" bottom="0.75" header="0.3" footer="0.3"/>
  <pageSetup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4"/>
  <sheetViews>
    <sheetView workbookViewId="0">
      <selection activeCell="E24" sqref="E24"/>
    </sheetView>
  </sheetViews>
  <sheetFormatPr defaultColWidth="10.21875" defaultRowHeight="12" x14ac:dyDescent="0.3"/>
  <cols>
    <col min="1" max="1" width="44.21875" style="25" bestFit="1" customWidth="1"/>
    <col min="2" max="2" width="1.109375" style="25" customWidth="1"/>
    <col min="3" max="3" width="1.109375" style="28" customWidth="1"/>
    <col min="4" max="4" width="14.6640625" style="25" bestFit="1" customWidth="1"/>
    <col min="5" max="5" width="1.109375" style="25" customWidth="1"/>
    <col min="6" max="6" width="7.77734375" style="25" customWidth="1"/>
    <col min="7" max="7" width="1.6640625" style="25" customWidth="1"/>
    <col min="8" max="8" width="1.109375" style="28" customWidth="1"/>
    <col min="9" max="9" width="13.33203125" style="25" customWidth="1"/>
    <col min="10" max="10" width="1.6640625" style="25" customWidth="1"/>
    <col min="11" max="11" width="1.109375" style="29" customWidth="1"/>
    <col min="12" max="12" width="13.33203125" style="25" customWidth="1"/>
    <col min="13" max="13" width="1.6640625" style="25" customWidth="1"/>
    <col min="14" max="14" width="1.109375" style="28" customWidth="1"/>
    <col min="15" max="15" width="13.33203125" style="25" customWidth="1"/>
    <col min="16" max="16" width="1.6640625" style="25" customWidth="1"/>
    <col min="17" max="17" width="1.109375" style="28" customWidth="1"/>
    <col min="18" max="18" width="13.33203125" style="25" customWidth="1"/>
    <col min="19" max="20" width="1.33203125" style="25" customWidth="1"/>
    <col min="21" max="21" width="13.109375" style="25" bestFit="1" customWidth="1"/>
    <col min="22" max="16384" width="10.21875" style="25"/>
  </cols>
  <sheetData>
    <row r="1" spans="1:21" ht="14.4" x14ac:dyDescent="0.3">
      <c r="A1" s="62" t="s">
        <v>61</v>
      </c>
      <c r="B1" s="43"/>
      <c r="C1" s="63"/>
      <c r="D1" s="43"/>
      <c r="E1" s="43"/>
      <c r="F1" s="43"/>
      <c r="G1" s="43"/>
      <c r="H1" s="63"/>
      <c r="I1" s="43"/>
      <c r="J1" s="43"/>
      <c r="K1" s="64"/>
      <c r="L1" s="43"/>
      <c r="M1" s="43"/>
      <c r="N1" s="63"/>
      <c r="O1" s="43"/>
      <c r="P1" s="43"/>
      <c r="Q1" s="63"/>
      <c r="R1" s="43"/>
      <c r="S1" s="43"/>
      <c r="T1" s="43"/>
      <c r="U1" s="43"/>
    </row>
    <row r="2" spans="1:21" ht="13.8" x14ac:dyDescent="0.3">
      <c r="A2" s="65" t="s">
        <v>90</v>
      </c>
      <c r="B2" s="43"/>
      <c r="C2" s="63"/>
      <c r="D2" s="43"/>
      <c r="E2" s="43"/>
      <c r="F2" s="43"/>
      <c r="G2" s="43"/>
      <c r="H2" s="63"/>
      <c r="I2" s="43"/>
      <c r="J2" s="43"/>
      <c r="K2" s="64"/>
      <c r="L2" s="43"/>
      <c r="M2" s="43"/>
      <c r="N2" s="63"/>
      <c r="O2" s="43"/>
      <c r="P2" s="43"/>
      <c r="Q2" s="63"/>
      <c r="R2" s="43"/>
      <c r="S2" s="43"/>
      <c r="T2" s="43"/>
      <c r="U2" s="43"/>
    </row>
    <row r="3" spans="1:21" ht="13.8" x14ac:dyDescent="0.3">
      <c r="A3" s="65"/>
      <c r="B3" s="43"/>
      <c r="C3" s="63"/>
      <c r="D3" s="43"/>
      <c r="E3" s="43"/>
      <c r="F3" s="43"/>
      <c r="G3" s="43"/>
      <c r="H3" s="63"/>
      <c r="I3" s="43"/>
      <c r="J3" s="43"/>
      <c r="K3" s="64"/>
      <c r="L3" s="43"/>
      <c r="M3" s="43"/>
      <c r="N3" s="63"/>
      <c r="O3" s="43"/>
      <c r="P3" s="43"/>
      <c r="Q3" s="63"/>
      <c r="R3" s="43"/>
      <c r="S3" s="43"/>
      <c r="T3" s="43"/>
      <c r="U3" s="43"/>
    </row>
    <row r="4" spans="1:21" x14ac:dyDescent="0.3">
      <c r="A4" s="43"/>
      <c r="B4" s="43"/>
      <c r="C4" s="63"/>
      <c r="D4" s="43"/>
      <c r="E4" s="43"/>
      <c r="F4" s="43"/>
      <c r="G4" s="43"/>
      <c r="H4" s="63"/>
      <c r="I4" s="43"/>
      <c r="J4" s="43"/>
      <c r="K4" s="64"/>
      <c r="L4" s="43"/>
      <c r="M4" s="43"/>
      <c r="N4" s="63"/>
      <c r="O4" s="43"/>
      <c r="P4" s="43"/>
      <c r="Q4" s="63"/>
      <c r="R4" s="43"/>
      <c r="S4" s="43"/>
      <c r="T4" s="43"/>
      <c r="U4" s="43"/>
    </row>
    <row r="5" spans="1:21" ht="13.8" x14ac:dyDescent="0.3">
      <c r="A5" s="66"/>
      <c r="B5" s="66"/>
      <c r="C5" s="67"/>
      <c r="D5" s="68" t="s">
        <v>19</v>
      </c>
      <c r="E5" s="68"/>
      <c r="F5" s="65"/>
      <c r="G5" s="66"/>
      <c r="H5" s="67"/>
      <c r="I5" s="65"/>
      <c r="J5" s="66"/>
      <c r="K5" s="69"/>
      <c r="L5" s="66"/>
      <c r="M5" s="66"/>
      <c r="N5" s="67"/>
      <c r="O5" s="66"/>
      <c r="P5" s="66"/>
      <c r="Q5" s="67"/>
      <c r="R5" s="65"/>
      <c r="S5" s="43"/>
      <c r="T5" s="43"/>
      <c r="U5" s="47" t="s">
        <v>20</v>
      </c>
    </row>
    <row r="6" spans="1:21" ht="27.6" x14ac:dyDescent="0.3">
      <c r="A6" s="66"/>
      <c r="B6" s="66"/>
      <c r="C6" s="67"/>
      <c r="D6" s="68" t="s">
        <v>21</v>
      </c>
      <c r="E6" s="68"/>
      <c r="F6" s="70" t="s">
        <v>22</v>
      </c>
      <c r="G6" s="66"/>
      <c r="H6" s="67"/>
      <c r="I6" s="70" t="s">
        <v>23</v>
      </c>
      <c r="J6" s="66"/>
      <c r="K6" s="69"/>
      <c r="L6" s="66"/>
      <c r="M6" s="66"/>
      <c r="N6" s="67"/>
      <c r="O6" s="66"/>
      <c r="P6" s="66"/>
      <c r="Q6" s="67"/>
      <c r="R6" s="70" t="s">
        <v>24</v>
      </c>
      <c r="S6" s="43"/>
      <c r="T6" s="43"/>
      <c r="U6" s="47" t="s">
        <v>25</v>
      </c>
    </row>
    <row r="7" spans="1:21" ht="13.8" x14ac:dyDescent="0.3">
      <c r="A7" s="71" t="s">
        <v>16</v>
      </c>
      <c r="B7" s="72"/>
      <c r="C7" s="67"/>
      <c r="D7" s="73" t="s">
        <v>26</v>
      </c>
      <c r="E7" s="74"/>
      <c r="F7" s="75" t="s">
        <v>27</v>
      </c>
      <c r="G7" s="72"/>
      <c r="H7" s="67"/>
      <c r="I7" s="75" t="s">
        <v>28</v>
      </c>
      <c r="J7" s="72"/>
      <c r="K7" s="69"/>
      <c r="L7" s="71" t="s">
        <v>29</v>
      </c>
      <c r="M7" s="72"/>
      <c r="N7" s="67"/>
      <c r="O7" s="71" t="s">
        <v>30</v>
      </c>
      <c r="P7" s="72"/>
      <c r="Q7" s="67"/>
      <c r="R7" s="75" t="s">
        <v>28</v>
      </c>
      <c r="S7" s="43"/>
      <c r="T7" s="43"/>
      <c r="U7" s="50" t="s">
        <v>42</v>
      </c>
    </row>
    <row r="8" spans="1:21" ht="13.8" x14ac:dyDescent="0.3">
      <c r="A8" s="76" t="s">
        <v>80</v>
      </c>
      <c r="B8" s="77"/>
      <c r="C8" s="67" t="s">
        <v>14</v>
      </c>
      <c r="D8" s="78">
        <v>58190000</v>
      </c>
      <c r="E8" s="78">
        <f t="shared" ref="E8:E20" si="0">SUM(D8)</f>
        <v>58190000</v>
      </c>
      <c r="F8" s="79">
        <v>2034</v>
      </c>
      <c r="G8" s="78"/>
      <c r="H8" s="67" t="s">
        <v>14</v>
      </c>
      <c r="I8" s="78">
        <v>36990000</v>
      </c>
      <c r="J8" s="78"/>
      <c r="K8" s="69" t="s">
        <v>14</v>
      </c>
      <c r="L8" s="78">
        <v>0</v>
      </c>
      <c r="M8" s="78"/>
      <c r="N8" s="67" t="s">
        <v>14</v>
      </c>
      <c r="O8" s="78">
        <v>0</v>
      </c>
      <c r="P8" s="78"/>
      <c r="Q8" s="67" t="s">
        <v>14</v>
      </c>
      <c r="R8" s="78">
        <f t="shared" ref="R8:R19" si="1">SUM(I8+L8+O8)</f>
        <v>36990000</v>
      </c>
      <c r="S8" s="43"/>
      <c r="T8" s="67" t="s">
        <v>14</v>
      </c>
      <c r="U8" s="80">
        <f>+R8/'Approved Bond Authorizations'!$E$42</f>
        <v>1172.5733848982438</v>
      </c>
    </row>
    <row r="9" spans="1:21" ht="13.8" x14ac:dyDescent="0.3">
      <c r="A9" s="76" t="s">
        <v>83</v>
      </c>
      <c r="B9" s="77"/>
      <c r="C9" s="67" t="s">
        <v>14</v>
      </c>
      <c r="D9" s="78">
        <v>9155000</v>
      </c>
      <c r="E9" s="78">
        <f t="shared" si="0"/>
        <v>9155000</v>
      </c>
      <c r="F9" s="79">
        <v>2026</v>
      </c>
      <c r="G9" s="78"/>
      <c r="H9" s="67" t="s">
        <v>14</v>
      </c>
      <c r="I9" s="78">
        <v>1645000</v>
      </c>
      <c r="J9" s="78"/>
      <c r="K9" s="69" t="s">
        <v>14</v>
      </c>
      <c r="L9" s="78">
        <v>0</v>
      </c>
      <c r="M9" s="78"/>
      <c r="N9" s="67" t="s">
        <v>14</v>
      </c>
      <c r="O9" s="78">
        <v>0</v>
      </c>
      <c r="P9" s="78"/>
      <c r="Q9" s="67" t="s">
        <v>14</v>
      </c>
      <c r="R9" s="78">
        <f t="shared" si="1"/>
        <v>1645000</v>
      </c>
      <c r="S9" s="43"/>
      <c r="T9" s="67" t="s">
        <v>14</v>
      </c>
      <c r="U9" s="80">
        <f>+R9/'Approved Bond Authorizations'!$E$42</f>
        <v>52.1460724022063</v>
      </c>
    </row>
    <row r="10" spans="1:21" ht="13.8" x14ac:dyDescent="0.3">
      <c r="A10" s="76" t="s">
        <v>81</v>
      </c>
      <c r="B10" s="77"/>
      <c r="C10" s="67" t="s">
        <v>14</v>
      </c>
      <c r="D10" s="78">
        <v>43235000</v>
      </c>
      <c r="E10" s="78">
        <f t="shared" si="0"/>
        <v>43235000</v>
      </c>
      <c r="F10" s="79">
        <v>2035</v>
      </c>
      <c r="G10" s="78"/>
      <c r="H10" s="67" t="s">
        <v>14</v>
      </c>
      <c r="I10" s="78">
        <v>32335000</v>
      </c>
      <c r="J10" s="78"/>
      <c r="K10" s="69" t="s">
        <v>14</v>
      </c>
      <c r="L10" s="78">
        <v>0</v>
      </c>
      <c r="M10" s="78"/>
      <c r="N10" s="67" t="s">
        <v>14</v>
      </c>
      <c r="O10" s="78">
        <v>0</v>
      </c>
      <c r="P10" s="78"/>
      <c r="Q10" s="67" t="s">
        <v>14</v>
      </c>
      <c r="R10" s="78">
        <f t="shared" si="1"/>
        <v>32335000</v>
      </c>
      <c r="S10" s="43"/>
      <c r="T10" s="67" t="s">
        <v>14</v>
      </c>
      <c r="U10" s="80">
        <f>+R10/'Approved Bond Authorizations'!$E$42</f>
        <v>1025.0110949090217</v>
      </c>
    </row>
    <row r="11" spans="1:21" ht="13.8" x14ac:dyDescent="0.3">
      <c r="A11" s="76" t="s">
        <v>82</v>
      </c>
      <c r="B11" s="77"/>
      <c r="C11" s="67" t="s">
        <v>14</v>
      </c>
      <c r="D11" s="78">
        <v>13830000</v>
      </c>
      <c r="E11" s="78">
        <f t="shared" si="0"/>
        <v>13830000</v>
      </c>
      <c r="F11" s="79">
        <v>2035</v>
      </c>
      <c r="G11" s="78"/>
      <c r="H11" s="67" t="s">
        <v>14</v>
      </c>
      <c r="I11" s="78">
        <v>13830000</v>
      </c>
      <c r="J11" s="78"/>
      <c r="K11" s="69" t="s">
        <v>14</v>
      </c>
      <c r="L11" s="78">
        <v>0</v>
      </c>
      <c r="M11" s="78"/>
      <c r="N11" s="67" t="s">
        <v>14</v>
      </c>
      <c r="O11" s="78">
        <v>0</v>
      </c>
      <c r="P11" s="78"/>
      <c r="Q11" s="67" t="s">
        <v>14</v>
      </c>
      <c r="R11" s="78">
        <f t="shared" si="1"/>
        <v>13830000</v>
      </c>
      <c r="S11" s="43"/>
      <c r="T11" s="67" t="s">
        <v>14</v>
      </c>
      <c r="U11" s="80">
        <f>+R11/'Approved Bond Authorizations'!$E$42</f>
        <v>438.40740505927852</v>
      </c>
    </row>
    <row r="12" spans="1:21" ht="13.8" x14ac:dyDescent="0.3">
      <c r="A12" s="76" t="s">
        <v>74</v>
      </c>
      <c r="B12" s="76"/>
      <c r="C12" s="67" t="s">
        <v>14</v>
      </c>
      <c r="D12" s="78">
        <v>2794997</v>
      </c>
      <c r="E12" s="78">
        <f t="shared" si="0"/>
        <v>2794997</v>
      </c>
      <c r="F12" s="79">
        <v>2028</v>
      </c>
      <c r="G12" s="78"/>
      <c r="H12" s="67" t="s">
        <v>14</v>
      </c>
      <c r="I12" s="78">
        <v>880000</v>
      </c>
      <c r="J12" s="78"/>
      <c r="K12" s="69" t="s">
        <v>14</v>
      </c>
      <c r="L12" s="78">
        <v>0</v>
      </c>
      <c r="M12" s="78"/>
      <c r="N12" s="67" t="s">
        <v>14</v>
      </c>
      <c r="O12" s="78">
        <v>0</v>
      </c>
      <c r="P12" s="78"/>
      <c r="Q12" s="67" t="s">
        <v>14</v>
      </c>
      <c r="R12" s="78">
        <f t="shared" si="1"/>
        <v>880000</v>
      </c>
      <c r="S12" s="43"/>
      <c r="T12" s="67" t="s">
        <v>14</v>
      </c>
      <c r="U12" s="80">
        <f>+R12/'Approved Bond Authorizations'!$E$42</f>
        <v>27.895771254675712</v>
      </c>
    </row>
    <row r="13" spans="1:21" ht="13.8" x14ac:dyDescent="0.3">
      <c r="A13" s="76" t="s">
        <v>75</v>
      </c>
      <c r="B13" s="76"/>
      <c r="C13" s="67" t="s">
        <v>14</v>
      </c>
      <c r="D13" s="78">
        <v>6515000</v>
      </c>
      <c r="E13" s="78">
        <f t="shared" si="0"/>
        <v>6515000</v>
      </c>
      <c r="F13" s="79">
        <v>2033</v>
      </c>
      <c r="G13" s="78"/>
      <c r="H13" s="67" t="s">
        <v>14</v>
      </c>
      <c r="I13" s="78">
        <v>3200000</v>
      </c>
      <c r="J13" s="78"/>
      <c r="K13" s="69" t="s">
        <v>14</v>
      </c>
      <c r="L13" s="78">
        <v>0</v>
      </c>
      <c r="M13" s="78"/>
      <c r="N13" s="67" t="s">
        <v>14</v>
      </c>
      <c r="O13" s="78">
        <v>0</v>
      </c>
      <c r="P13" s="78"/>
      <c r="Q13" s="67" t="s">
        <v>14</v>
      </c>
      <c r="R13" s="78">
        <f t="shared" si="1"/>
        <v>3200000</v>
      </c>
      <c r="S13" s="43"/>
      <c r="T13" s="67" t="s">
        <v>14</v>
      </c>
      <c r="U13" s="80">
        <f>+R13/'Approved Bond Authorizations'!$E$42</f>
        <v>101.43916819882077</v>
      </c>
    </row>
    <row r="14" spans="1:21" ht="13.8" x14ac:dyDescent="0.3">
      <c r="A14" s="76" t="s">
        <v>76</v>
      </c>
      <c r="B14" s="76"/>
      <c r="C14" s="67" t="s">
        <v>14</v>
      </c>
      <c r="D14" s="78">
        <v>18415000</v>
      </c>
      <c r="E14" s="78">
        <f t="shared" si="0"/>
        <v>18415000</v>
      </c>
      <c r="F14" s="79">
        <v>2033</v>
      </c>
      <c r="G14" s="78"/>
      <c r="H14" s="67" t="s">
        <v>14</v>
      </c>
      <c r="I14" s="78">
        <v>3700000</v>
      </c>
      <c r="J14" s="78"/>
      <c r="K14" s="69" t="s">
        <v>14</v>
      </c>
      <c r="L14" s="78">
        <v>0</v>
      </c>
      <c r="M14" s="78"/>
      <c r="N14" s="67" t="s">
        <v>14</v>
      </c>
      <c r="O14" s="78">
        <v>0</v>
      </c>
      <c r="P14" s="78"/>
      <c r="Q14" s="67" t="s">
        <v>14</v>
      </c>
      <c r="R14" s="78">
        <f t="shared" si="1"/>
        <v>3700000</v>
      </c>
      <c r="S14" s="43"/>
      <c r="T14" s="67" t="s">
        <v>14</v>
      </c>
      <c r="U14" s="80">
        <f>+R14/'Approved Bond Authorizations'!$E$42</f>
        <v>117.28903822988651</v>
      </c>
    </row>
    <row r="15" spans="1:21" ht="13.8" x14ac:dyDescent="0.3">
      <c r="A15" s="76" t="s">
        <v>77</v>
      </c>
      <c r="B15" s="76"/>
      <c r="C15" s="67" t="s">
        <v>14</v>
      </c>
      <c r="D15" s="78">
        <v>5125000</v>
      </c>
      <c r="E15" s="78">
        <f t="shared" si="0"/>
        <v>5125000</v>
      </c>
      <c r="F15" s="79">
        <v>2035</v>
      </c>
      <c r="G15" s="78"/>
      <c r="H15" s="67" t="s">
        <v>14</v>
      </c>
      <c r="I15" s="78">
        <v>1970000</v>
      </c>
      <c r="J15" s="78"/>
      <c r="K15" s="69" t="s">
        <v>14</v>
      </c>
      <c r="L15" s="78">
        <v>0</v>
      </c>
      <c r="M15" s="78"/>
      <c r="N15" s="67" t="s">
        <v>14</v>
      </c>
      <c r="O15" s="78">
        <v>0</v>
      </c>
      <c r="P15" s="78"/>
      <c r="Q15" s="67" t="s">
        <v>14</v>
      </c>
      <c r="R15" s="78">
        <f t="shared" si="1"/>
        <v>1970000</v>
      </c>
      <c r="S15" s="43"/>
      <c r="T15" s="67" t="s">
        <v>14</v>
      </c>
      <c r="U15" s="80">
        <f>+R15/'Approved Bond Authorizations'!$E$42</f>
        <v>62.448487922399039</v>
      </c>
    </row>
    <row r="16" spans="1:21" ht="13.8" x14ac:dyDescent="0.3">
      <c r="A16" s="76" t="s">
        <v>72</v>
      </c>
      <c r="B16" s="76"/>
      <c r="C16" s="67" t="s">
        <v>14</v>
      </c>
      <c r="D16" s="78">
        <v>77545000</v>
      </c>
      <c r="E16" s="78">
        <f t="shared" si="0"/>
        <v>77545000</v>
      </c>
      <c r="F16" s="79">
        <v>2042</v>
      </c>
      <c r="G16" s="78"/>
      <c r="H16" s="67" t="s">
        <v>14</v>
      </c>
      <c r="I16" s="78">
        <v>64510000</v>
      </c>
      <c r="J16" s="78"/>
      <c r="K16" s="69" t="s">
        <v>14</v>
      </c>
      <c r="L16" s="78">
        <v>0</v>
      </c>
      <c r="M16" s="78"/>
      <c r="N16" s="67" t="s">
        <v>14</v>
      </c>
      <c r="O16" s="78">
        <v>0</v>
      </c>
      <c r="P16" s="78"/>
      <c r="Q16" s="67" t="s">
        <v>14</v>
      </c>
      <c r="R16" s="78">
        <f t="shared" si="1"/>
        <v>64510000</v>
      </c>
      <c r="S16" s="43"/>
      <c r="T16" s="67" t="s">
        <v>14</v>
      </c>
      <c r="U16" s="80">
        <f>+R16/'Approved Bond Authorizations'!$E$42</f>
        <v>2044.9502314081024</v>
      </c>
    </row>
    <row r="17" spans="1:21" ht="13.8" x14ac:dyDescent="0.3">
      <c r="A17" s="76" t="s">
        <v>73</v>
      </c>
      <c r="B17" s="76"/>
      <c r="C17" s="67" t="s">
        <v>14</v>
      </c>
      <c r="D17" s="78">
        <v>68265000</v>
      </c>
      <c r="E17" s="78">
        <f t="shared" si="0"/>
        <v>68265000</v>
      </c>
      <c r="F17" s="79">
        <v>2044</v>
      </c>
      <c r="G17" s="78"/>
      <c r="H17" s="67" t="s">
        <v>14</v>
      </c>
      <c r="I17" s="78">
        <v>38560000</v>
      </c>
      <c r="J17" s="78"/>
      <c r="K17" s="69" t="s">
        <v>14</v>
      </c>
      <c r="L17" s="78">
        <v>0</v>
      </c>
      <c r="M17" s="78"/>
      <c r="N17" s="67" t="s">
        <v>14</v>
      </c>
      <c r="O17" s="78">
        <v>0</v>
      </c>
      <c r="P17" s="78"/>
      <c r="Q17" s="67" t="s">
        <v>14</v>
      </c>
      <c r="R17" s="78">
        <f t="shared" si="1"/>
        <v>38560000</v>
      </c>
      <c r="S17" s="43"/>
      <c r="T17" s="67" t="s">
        <v>14</v>
      </c>
      <c r="U17" s="80">
        <f>+R17/'Approved Bond Authorizations'!$E$42</f>
        <v>1222.3419767957903</v>
      </c>
    </row>
    <row r="18" spans="1:21" ht="13.8" x14ac:dyDescent="0.3">
      <c r="A18" s="76" t="s">
        <v>78</v>
      </c>
      <c r="B18" s="76"/>
      <c r="C18" s="67" t="s">
        <v>14</v>
      </c>
      <c r="D18" s="78">
        <v>12245000</v>
      </c>
      <c r="E18" s="78">
        <f t="shared" si="0"/>
        <v>12245000</v>
      </c>
      <c r="F18" s="79">
        <v>2030</v>
      </c>
      <c r="G18" s="78"/>
      <c r="H18" s="67" t="s">
        <v>14</v>
      </c>
      <c r="I18" s="78">
        <v>4335000</v>
      </c>
      <c r="J18" s="78"/>
      <c r="K18" s="69" t="s">
        <v>14</v>
      </c>
      <c r="L18" s="78">
        <v>0</v>
      </c>
      <c r="M18" s="78"/>
      <c r="N18" s="67" t="s">
        <v>14</v>
      </c>
      <c r="O18" s="78">
        <v>0</v>
      </c>
      <c r="P18" s="78"/>
      <c r="Q18" s="67" t="s">
        <v>14</v>
      </c>
      <c r="R18" s="78">
        <f t="shared" si="1"/>
        <v>4335000</v>
      </c>
      <c r="S18" s="43"/>
      <c r="T18" s="67" t="s">
        <v>14</v>
      </c>
      <c r="U18" s="80">
        <f>+R18/'Approved Bond Authorizations'!$E$42</f>
        <v>137.41837316934001</v>
      </c>
    </row>
    <row r="19" spans="1:21" ht="13.8" x14ac:dyDescent="0.3">
      <c r="A19" s="76" t="s">
        <v>79</v>
      </c>
      <c r="B19" s="76"/>
      <c r="C19" s="67" t="s">
        <v>14</v>
      </c>
      <c r="D19" s="78">
        <v>58120000</v>
      </c>
      <c r="E19" s="78">
        <f t="shared" si="0"/>
        <v>58120000</v>
      </c>
      <c r="F19" s="79">
        <v>2044</v>
      </c>
      <c r="G19" s="78"/>
      <c r="H19" s="67" t="s">
        <v>14</v>
      </c>
      <c r="I19" s="78">
        <v>45480000</v>
      </c>
      <c r="J19" s="78"/>
      <c r="K19" s="69" t="s">
        <v>14</v>
      </c>
      <c r="L19" s="78">
        <v>0</v>
      </c>
      <c r="M19" s="78"/>
      <c r="N19" s="67" t="s">
        <v>14</v>
      </c>
      <c r="O19" s="78">
        <v>0</v>
      </c>
      <c r="P19" s="78"/>
      <c r="Q19" s="67" t="s">
        <v>14</v>
      </c>
      <c r="R19" s="78">
        <f t="shared" si="1"/>
        <v>45480000</v>
      </c>
      <c r="S19" s="43"/>
      <c r="T19" s="67" t="s">
        <v>14</v>
      </c>
      <c r="U19" s="80">
        <f>+R19/'Approved Bond Authorizations'!$E$42</f>
        <v>1441.7041780257402</v>
      </c>
    </row>
    <row r="20" spans="1:21" ht="14.4" thickBot="1" x14ac:dyDescent="0.35">
      <c r="A20" s="81" t="s">
        <v>15</v>
      </c>
      <c r="B20" s="82"/>
      <c r="C20" s="84" t="s">
        <v>14</v>
      </c>
      <c r="D20" s="103">
        <f>SUM(D8:D19)</f>
        <v>373434997</v>
      </c>
      <c r="E20" s="78">
        <f t="shared" si="0"/>
        <v>373434997</v>
      </c>
      <c r="F20" s="66"/>
      <c r="G20" s="83"/>
      <c r="H20" s="84" t="s">
        <v>14</v>
      </c>
      <c r="I20" s="85">
        <f>SUM(I8:I19)</f>
        <v>247435000</v>
      </c>
      <c r="J20" s="83"/>
      <c r="K20" s="86" t="s">
        <v>14</v>
      </c>
      <c r="L20" s="85">
        <f>SUM(L8:L19)</f>
        <v>0</v>
      </c>
      <c r="M20" s="83"/>
      <c r="N20" s="84" t="s">
        <v>14</v>
      </c>
      <c r="O20" s="85">
        <f>SUM(O8:O19)</f>
        <v>0</v>
      </c>
      <c r="P20" s="83"/>
      <c r="Q20" s="84" t="s">
        <v>14</v>
      </c>
      <c r="R20" s="85">
        <f>SUM(R8:R19)</f>
        <v>247435000</v>
      </c>
      <c r="S20" s="83"/>
      <c r="T20" s="84" t="s">
        <v>14</v>
      </c>
      <c r="U20" s="87">
        <f>SUM(U8:U19)</f>
        <v>7843.6251822735067</v>
      </c>
    </row>
    <row r="21" spans="1:21" ht="14.4" thickTop="1" x14ac:dyDescent="0.3">
      <c r="A21" s="65"/>
      <c r="B21" s="65"/>
      <c r="C21" s="88"/>
      <c r="D21" s="65"/>
      <c r="E21" s="65"/>
      <c r="F21" s="65"/>
      <c r="G21" s="78"/>
      <c r="H21" s="8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43"/>
      <c r="T21" s="43"/>
      <c r="U21" s="43"/>
    </row>
    <row r="24" spans="1:21" x14ac:dyDescent="0.3">
      <c r="D24" s="118" t="s">
        <v>62</v>
      </c>
    </row>
    <row r="26" spans="1:21" x14ac:dyDescent="0.3">
      <c r="I26" s="118" t="s">
        <v>62</v>
      </c>
    </row>
    <row r="28" spans="1:21" x14ac:dyDescent="0.3">
      <c r="A28" s="26"/>
      <c r="B28" s="26"/>
    </row>
    <row r="29" spans="1:21" x14ac:dyDescent="0.3">
      <c r="A29" s="26"/>
      <c r="B29" s="26"/>
      <c r="C29" s="30"/>
      <c r="D29" s="27"/>
      <c r="E29" s="27"/>
      <c r="F29" s="27"/>
      <c r="H29" s="30"/>
      <c r="I29" s="26"/>
      <c r="K29" s="31"/>
      <c r="Q29" s="30"/>
      <c r="R29" s="27"/>
    </row>
    <row r="30" spans="1:21" x14ac:dyDescent="0.3">
      <c r="A30" s="26"/>
      <c r="B30" s="26"/>
      <c r="C30" s="30"/>
      <c r="D30" s="27"/>
      <c r="E30" s="27"/>
      <c r="F30" s="27"/>
      <c r="H30" s="30"/>
      <c r="I30" s="26"/>
      <c r="K30" s="31"/>
      <c r="L30" s="26"/>
      <c r="N30" s="30"/>
    </row>
    <row r="31" spans="1:21" x14ac:dyDescent="0.3">
      <c r="A31" s="26"/>
      <c r="B31" s="26"/>
      <c r="C31" s="30"/>
      <c r="D31" s="27"/>
      <c r="E31" s="27"/>
      <c r="F31" s="27"/>
      <c r="H31" s="30"/>
      <c r="I31" s="26"/>
      <c r="K31" s="31"/>
      <c r="L31" s="26"/>
      <c r="N31" s="30"/>
    </row>
    <row r="32" spans="1:21" x14ac:dyDescent="0.3">
      <c r="A32" s="26"/>
      <c r="B32" s="26"/>
      <c r="C32" s="30"/>
      <c r="D32" s="27"/>
      <c r="E32" s="27"/>
      <c r="F32" s="27"/>
      <c r="H32" s="30"/>
      <c r="I32" s="26"/>
      <c r="K32" s="31"/>
      <c r="L32" s="26"/>
      <c r="N32" s="30"/>
    </row>
    <row r="33" spans="1:14" x14ac:dyDescent="0.3">
      <c r="A33" s="26"/>
      <c r="B33" s="26"/>
      <c r="C33" s="30"/>
      <c r="D33" s="26"/>
      <c r="E33" s="26"/>
      <c r="F33" s="26"/>
      <c r="H33" s="30"/>
      <c r="I33" s="26"/>
      <c r="K33" s="31"/>
      <c r="L33" s="26"/>
      <c r="N33" s="30"/>
    </row>
    <row r="34" spans="1:14" x14ac:dyDescent="0.3">
      <c r="A34" s="26"/>
      <c r="B34" s="26"/>
      <c r="C34" s="30"/>
      <c r="D34" s="26"/>
      <c r="E34" s="26"/>
      <c r="F34" s="26"/>
      <c r="H34" s="30"/>
      <c r="I34" s="26"/>
      <c r="K34" s="31"/>
      <c r="L34" s="26"/>
      <c r="N34" s="30"/>
    </row>
  </sheetData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Debt Transparency Title Page</vt:lpstr>
      <vt:lpstr>Approved Bond Authorizations</vt:lpstr>
      <vt:lpstr>Combined Principal &amp; Interest</vt:lpstr>
      <vt:lpstr>Bond Status</vt:lpstr>
      <vt:lpstr>General Obligation Bonds</vt:lpstr>
    </vt:vector>
  </TitlesOfParts>
  <Company>Cy-Fair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 LEGLER</dc:creator>
  <cp:lastModifiedBy>STINSON, CHRISTY</cp:lastModifiedBy>
  <cp:lastPrinted>2024-07-18T19:53:35Z</cp:lastPrinted>
  <dcterms:created xsi:type="dcterms:W3CDTF">2016-05-24T18:35:51Z</dcterms:created>
  <dcterms:modified xsi:type="dcterms:W3CDTF">2024-07-18T20:17:15Z</dcterms:modified>
</cp:coreProperties>
</file>