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loschke\Documents\Website\Financials\"/>
    </mc:Choice>
  </mc:AlternateContent>
  <bookViews>
    <workbookView xWindow="0" yWindow="0" windowWidth="15525" windowHeight="6315"/>
  </bookViews>
  <sheets>
    <sheet name="Uniform Budget Summary" sheetId="1" r:id="rId1"/>
  </sheets>
  <externalReferences>
    <externalReference r:id="rId2"/>
  </externalReferences>
  <definedNames>
    <definedName name="AllowFundHlook">'[1]Linked Program Codes'!$B$6:$Z$7</definedName>
    <definedName name="AllowProg">'[1]Linked Program Codes'!$A$8:$Z$57</definedName>
    <definedName name="Budget_Date">'[1]Page 1 - FY2024-25'!$B$9</definedName>
    <definedName name="Budget_Type">'[1]Page 1 - FY2024-25'!$B$8</definedName>
    <definedName name="CertBen">'[1]Staff Details'!$AA$9:$AA$708</definedName>
    <definedName name="CertFund">'[1]Staff Details'!$A$9:$A$708</definedName>
    <definedName name="CertObj">'[1]Staff Details'!$G$9:$G$708</definedName>
    <definedName name="CertProg">'[1]Staff Details'!$E$9:$E$708</definedName>
    <definedName name="CertSalary">'[1]Staff Details'!$S$9:$S$708</definedName>
    <definedName name="District_Code">'[1]Page 1 - FY2024-25'!$E$7</definedName>
    <definedName name="District_Name">'[1]Page 1 - FY2024-25'!$B$5</definedName>
    <definedName name="EdLevel">'[1]Salary Schedule'!$B$16:$M$16</definedName>
    <definedName name="_xlnm.Print_Titles" localSheetId="0">'Uniform Budget Summary'!$A:$B,'Uniform Budget Summary'!$1:$2</definedName>
    <definedName name="Programs">'[1]Linked Program Codes'!$A$8:$A$57</definedName>
    <definedName name="Pupil_Count">'[1]Page 1 - FY2024-25'!$C$7</definedName>
    <definedName name="SalarySchedule">'[1]Salary Schedule'!$B$17:$M$62</definedName>
    <definedName name="ServiceYears">'[1]Salary Schedule'!$A$17:$A$62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3" i="1" l="1"/>
  <c r="C22" i="1"/>
  <c r="AG12" i="1"/>
  <c r="AH9" i="1"/>
  <c r="AH7" i="1"/>
  <c r="AH8" i="1"/>
  <c r="AH11" i="1"/>
  <c r="AF7" i="1" l="1"/>
  <c r="AF6" i="1"/>
  <c r="AH6" i="1" s="1"/>
  <c r="AF11" i="1"/>
  <c r="AF10" i="1"/>
  <c r="AF9" i="1"/>
  <c r="AF8" i="1"/>
  <c r="C6" i="1"/>
  <c r="C8" i="1"/>
  <c r="C10" i="1"/>
  <c r="G64" i="1"/>
  <c r="G114" i="1"/>
  <c r="G9" i="1"/>
  <c r="H34" i="1"/>
  <c r="H37" i="1" s="1"/>
  <c r="R194" i="1"/>
  <c r="J198" i="1"/>
  <c r="AB194" i="1"/>
  <c r="AA194" i="1"/>
  <c r="Z194" i="1"/>
  <c r="Y194" i="1"/>
  <c r="Y198" i="1" s="1"/>
  <c r="X194" i="1"/>
  <c r="X198" i="1" s="1"/>
  <c r="W194" i="1"/>
  <c r="V194" i="1"/>
  <c r="U194" i="1"/>
  <c r="T194" i="1"/>
  <c r="S194" i="1"/>
  <c r="Q194" i="1"/>
  <c r="P194" i="1"/>
  <c r="O194" i="1"/>
  <c r="N194" i="1"/>
  <c r="M194" i="1"/>
  <c r="M198" i="1" s="1"/>
  <c r="L194" i="1"/>
  <c r="K194" i="1"/>
  <c r="J194" i="1"/>
  <c r="I194" i="1"/>
  <c r="H194" i="1"/>
  <c r="G194" i="1"/>
  <c r="G198" i="1" s="1"/>
  <c r="F194" i="1"/>
  <c r="E194" i="1"/>
  <c r="D193" i="1"/>
  <c r="AC193" i="1" s="1"/>
  <c r="C193" i="1"/>
  <c r="D192" i="1"/>
  <c r="C192" i="1"/>
  <c r="AC192" i="1" s="1"/>
  <c r="D191" i="1"/>
  <c r="C191" i="1"/>
  <c r="AC191" i="1" s="1"/>
  <c r="D190" i="1"/>
  <c r="C190" i="1"/>
  <c r="D189" i="1"/>
  <c r="AC189" i="1" s="1"/>
  <c r="C189" i="1"/>
  <c r="D188" i="1"/>
  <c r="C188" i="1"/>
  <c r="AC188" i="1" s="1"/>
  <c r="D187" i="1"/>
  <c r="C187" i="1"/>
  <c r="D186" i="1"/>
  <c r="C186" i="1"/>
  <c r="D185" i="1"/>
  <c r="C185" i="1"/>
  <c r="D184" i="1"/>
  <c r="C184" i="1"/>
  <c r="AC184" i="1" s="1"/>
  <c r="D183" i="1"/>
  <c r="C183" i="1"/>
  <c r="AC183" i="1" s="1"/>
  <c r="D182" i="1"/>
  <c r="AC182" i="1" s="1"/>
  <c r="C182" i="1"/>
  <c r="D181" i="1"/>
  <c r="C181" i="1"/>
  <c r="D180" i="1"/>
  <c r="C180" i="1"/>
  <c r="AC180" i="1" s="1"/>
  <c r="D179" i="1"/>
  <c r="C179" i="1"/>
  <c r="Y174" i="1"/>
  <c r="X174" i="1"/>
  <c r="AA173" i="1"/>
  <c r="Z173" i="1"/>
  <c r="W173" i="1"/>
  <c r="V173" i="1"/>
  <c r="U173" i="1"/>
  <c r="T173" i="1"/>
  <c r="S173" i="1"/>
  <c r="S174" i="1" s="1"/>
  <c r="Q173" i="1"/>
  <c r="P173" i="1"/>
  <c r="O173" i="1"/>
  <c r="L173" i="1"/>
  <c r="K173" i="1"/>
  <c r="J174" i="1"/>
  <c r="I173" i="1"/>
  <c r="F173" i="1"/>
  <c r="E173" i="1"/>
  <c r="D173" i="1"/>
  <c r="C173" i="1"/>
  <c r="V172" i="1"/>
  <c r="U172" i="1"/>
  <c r="T172" i="1"/>
  <c r="S172" i="1"/>
  <c r="Q172" i="1"/>
  <c r="P172" i="1"/>
  <c r="P174" i="1" s="1"/>
  <c r="L172" i="1"/>
  <c r="K172" i="1"/>
  <c r="I172" i="1"/>
  <c r="F172" i="1"/>
  <c r="E172" i="1"/>
  <c r="D172" i="1"/>
  <c r="C172" i="1"/>
  <c r="C171" i="1"/>
  <c r="AC171" i="1" s="1"/>
  <c r="AA170" i="1"/>
  <c r="Z170" i="1"/>
  <c r="W170" i="1"/>
  <c r="V170" i="1"/>
  <c r="U170" i="1"/>
  <c r="T170" i="1"/>
  <c r="S170" i="1"/>
  <c r="Q170" i="1"/>
  <c r="P170" i="1"/>
  <c r="O170" i="1"/>
  <c r="L170" i="1"/>
  <c r="K170" i="1"/>
  <c r="I170" i="1"/>
  <c r="F170" i="1"/>
  <c r="E170" i="1"/>
  <c r="D170" i="1"/>
  <c r="C170" i="1"/>
  <c r="AA169" i="1"/>
  <c r="Z169" i="1"/>
  <c r="W169" i="1"/>
  <c r="V169" i="1"/>
  <c r="U169" i="1"/>
  <c r="T169" i="1"/>
  <c r="S169" i="1"/>
  <c r="Q169" i="1"/>
  <c r="P169" i="1"/>
  <c r="O169" i="1"/>
  <c r="M174" i="1"/>
  <c r="L169" i="1"/>
  <c r="K169" i="1"/>
  <c r="K174" i="1" s="1"/>
  <c r="I169" i="1"/>
  <c r="F169" i="1"/>
  <c r="E169" i="1"/>
  <c r="D169" i="1"/>
  <c r="D174" i="1" s="1"/>
  <c r="C169" i="1"/>
  <c r="AB168" i="1"/>
  <c r="AB174" i="1" s="1"/>
  <c r="AA168" i="1"/>
  <c r="Z168" i="1"/>
  <c r="W168" i="1"/>
  <c r="V168" i="1"/>
  <c r="U168" i="1"/>
  <c r="T168" i="1"/>
  <c r="S168" i="1"/>
  <c r="Q168" i="1"/>
  <c r="P168" i="1"/>
  <c r="O168" i="1"/>
  <c r="O174" i="1" s="1"/>
  <c r="N174" i="1"/>
  <c r="L168" i="1"/>
  <c r="K168" i="1"/>
  <c r="I168" i="1"/>
  <c r="H174" i="1"/>
  <c r="G174" i="1"/>
  <c r="F168" i="1"/>
  <c r="E168" i="1"/>
  <c r="D168" i="1"/>
  <c r="C168" i="1"/>
  <c r="AB163" i="1"/>
  <c r="AA163" i="1"/>
  <c r="Z163" i="1"/>
  <c r="Y163" i="1"/>
  <c r="X163" i="1"/>
  <c r="W163" i="1"/>
  <c r="V163" i="1"/>
  <c r="U163" i="1"/>
  <c r="T163" i="1"/>
  <c r="Q163" i="1"/>
  <c r="P163" i="1"/>
  <c r="M163" i="1"/>
  <c r="L163" i="1"/>
  <c r="K163" i="1"/>
  <c r="I163" i="1"/>
  <c r="H163" i="1"/>
  <c r="S162" i="1"/>
  <c r="S163" i="1" s="1"/>
  <c r="R163" i="1"/>
  <c r="O162" i="1"/>
  <c r="O163" i="1" s="1"/>
  <c r="J163" i="1"/>
  <c r="I162" i="1"/>
  <c r="G163" i="1"/>
  <c r="F162" i="1"/>
  <c r="F163" i="1" s="1"/>
  <c r="E162" i="1"/>
  <c r="E163" i="1" s="1"/>
  <c r="D162" i="1"/>
  <c r="D163" i="1" s="1"/>
  <c r="C163" i="1"/>
  <c r="AC161" i="1"/>
  <c r="AC160" i="1"/>
  <c r="AC159" i="1"/>
  <c r="AC158" i="1"/>
  <c r="AC157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M154" i="1"/>
  <c r="L154" i="1"/>
  <c r="K154" i="1"/>
  <c r="J154" i="1"/>
  <c r="I154" i="1"/>
  <c r="H154" i="1"/>
  <c r="G154" i="1"/>
  <c r="F154" i="1"/>
  <c r="E154" i="1"/>
  <c r="P153" i="1"/>
  <c r="D153" i="1"/>
  <c r="C153" i="1"/>
  <c r="AC153" i="1" s="1"/>
  <c r="P152" i="1"/>
  <c r="AC152" i="1" s="1"/>
  <c r="D152" i="1"/>
  <c r="C152" i="1"/>
  <c r="P151" i="1"/>
  <c r="D151" i="1"/>
  <c r="C151" i="1"/>
  <c r="AC151" i="1" s="1"/>
  <c r="P150" i="1"/>
  <c r="D150" i="1"/>
  <c r="C150" i="1"/>
  <c r="D149" i="1"/>
  <c r="C149" i="1"/>
  <c r="AC149" i="1" s="1"/>
  <c r="P148" i="1"/>
  <c r="D148" i="1"/>
  <c r="C148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2" i="1"/>
  <c r="C142" i="1"/>
  <c r="AC142" i="1" s="1"/>
  <c r="AC141" i="1"/>
  <c r="D141" i="1"/>
  <c r="C141" i="1"/>
  <c r="D140" i="1"/>
  <c r="C140" i="1"/>
  <c r="AC140" i="1" s="1"/>
  <c r="D139" i="1"/>
  <c r="C139" i="1"/>
  <c r="AC138" i="1"/>
  <c r="D138" i="1"/>
  <c r="C138" i="1"/>
  <c r="D137" i="1"/>
  <c r="C137" i="1"/>
  <c r="AC137" i="1" s="1"/>
  <c r="AB134" i="1"/>
  <c r="AA134" i="1"/>
  <c r="Z134" i="1"/>
  <c r="Y134" i="1"/>
  <c r="Y145" i="1" s="1"/>
  <c r="Y165" i="1" s="1"/>
  <c r="Y176" i="1" s="1"/>
  <c r="X134" i="1"/>
  <c r="X145" i="1" s="1"/>
  <c r="X165" i="1" s="1"/>
  <c r="X176" i="1" s="1"/>
  <c r="W134" i="1"/>
  <c r="V134" i="1"/>
  <c r="U134" i="1"/>
  <c r="T134" i="1"/>
  <c r="S134" i="1"/>
  <c r="R134" i="1"/>
  <c r="Q134" i="1"/>
  <c r="P134" i="1"/>
  <c r="P145" i="1" s="1"/>
  <c r="O134" i="1"/>
  <c r="O145" i="1" s="1"/>
  <c r="N134" i="1"/>
  <c r="M134" i="1"/>
  <c r="L134" i="1"/>
  <c r="K134" i="1"/>
  <c r="J134" i="1"/>
  <c r="I134" i="1"/>
  <c r="H134" i="1"/>
  <c r="G134" i="1"/>
  <c r="F134" i="1"/>
  <c r="E134" i="1"/>
  <c r="D133" i="1"/>
  <c r="C133" i="1"/>
  <c r="D132" i="1"/>
  <c r="C132" i="1"/>
  <c r="AC132" i="1" s="1"/>
  <c r="D131" i="1"/>
  <c r="C131" i="1"/>
  <c r="AC131" i="1" s="1"/>
  <c r="D130" i="1"/>
  <c r="C130" i="1"/>
  <c r="D129" i="1"/>
  <c r="C129" i="1"/>
  <c r="AC128" i="1"/>
  <c r="D128" i="1"/>
  <c r="C128" i="1"/>
  <c r="AB125" i="1"/>
  <c r="AA125" i="1"/>
  <c r="Z125" i="1"/>
  <c r="Y125" i="1"/>
  <c r="X125" i="1"/>
  <c r="W125" i="1"/>
  <c r="V125" i="1"/>
  <c r="U125" i="1"/>
  <c r="T125" i="1"/>
  <c r="T145" i="1" s="1"/>
  <c r="S125" i="1"/>
  <c r="R125" i="1"/>
  <c r="Q125" i="1"/>
  <c r="P125" i="1"/>
  <c r="O125" i="1"/>
  <c r="N125" i="1"/>
  <c r="M125" i="1"/>
  <c r="L125" i="1"/>
  <c r="K125" i="1"/>
  <c r="K145" i="1" s="1"/>
  <c r="J125" i="1"/>
  <c r="I125" i="1"/>
  <c r="H125" i="1"/>
  <c r="G125" i="1"/>
  <c r="F125" i="1"/>
  <c r="E125" i="1"/>
  <c r="D124" i="1"/>
  <c r="C124" i="1"/>
  <c r="AC124" i="1" s="1"/>
  <c r="D123" i="1"/>
  <c r="C123" i="1"/>
  <c r="AC123" i="1" s="1"/>
  <c r="D122" i="1"/>
  <c r="AC122" i="1" s="1"/>
  <c r="C122" i="1"/>
  <c r="D121" i="1"/>
  <c r="AC121" i="1" s="1"/>
  <c r="C121" i="1"/>
  <c r="D120" i="1"/>
  <c r="C120" i="1"/>
  <c r="D119" i="1"/>
  <c r="C119" i="1"/>
  <c r="AC119" i="1" s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F117" i="1"/>
  <c r="E117" i="1"/>
  <c r="G116" i="1"/>
  <c r="D116" i="1"/>
  <c r="C116" i="1"/>
  <c r="AC116" i="1" s="1"/>
  <c r="D115" i="1"/>
  <c r="C115" i="1"/>
  <c r="D114" i="1"/>
  <c r="C114" i="1"/>
  <c r="AC113" i="1"/>
  <c r="E113" i="1"/>
  <c r="D113" i="1"/>
  <c r="C113" i="1"/>
  <c r="D112" i="1"/>
  <c r="C112" i="1"/>
  <c r="AC112" i="1" s="1"/>
  <c r="D111" i="1"/>
  <c r="C111" i="1"/>
  <c r="C117" i="1" s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7" i="1"/>
  <c r="AC107" i="1" s="1"/>
  <c r="D106" i="1"/>
  <c r="AC106" i="1"/>
  <c r="D105" i="1"/>
  <c r="AC105" i="1" s="1"/>
  <c r="D104" i="1"/>
  <c r="AC104" i="1"/>
  <c r="D103" i="1"/>
  <c r="AC103" i="1"/>
  <c r="D102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D98" i="1"/>
  <c r="AC98" i="1"/>
  <c r="D97" i="1"/>
  <c r="AC97" i="1" s="1"/>
  <c r="D96" i="1"/>
  <c r="AC96" i="1"/>
  <c r="E95" i="1"/>
  <c r="E99" i="1" s="1"/>
  <c r="D95" i="1"/>
  <c r="D94" i="1"/>
  <c r="AC94" i="1"/>
  <c r="D93" i="1"/>
  <c r="C99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D89" i="1"/>
  <c r="AC89" i="1" s="1"/>
  <c r="D88" i="1"/>
  <c r="AC88" i="1" s="1"/>
  <c r="D87" i="1"/>
  <c r="AC87" i="1" s="1"/>
  <c r="E86" i="1"/>
  <c r="AC86" i="1" s="1"/>
  <c r="D86" i="1"/>
  <c r="AC85" i="1"/>
  <c r="D85" i="1"/>
  <c r="D84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0" i="1"/>
  <c r="D80" i="1"/>
  <c r="AC80" i="1"/>
  <c r="D79" i="1"/>
  <c r="AC79" i="1" s="1"/>
  <c r="D78" i="1"/>
  <c r="AC78" i="1"/>
  <c r="AC77" i="1"/>
  <c r="E77" i="1"/>
  <c r="E81" i="1" s="1"/>
  <c r="D77" i="1"/>
  <c r="D76" i="1"/>
  <c r="AC76" i="1" s="1"/>
  <c r="D75" i="1"/>
  <c r="AC75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C73" i="1"/>
  <c r="D72" i="1"/>
  <c r="AC72" i="1" s="1"/>
  <c r="D71" i="1"/>
  <c r="AC71" i="1" s="1"/>
  <c r="D70" i="1"/>
  <c r="AC70" i="1" s="1"/>
  <c r="D69" i="1"/>
  <c r="AC69" i="1"/>
  <c r="D68" i="1"/>
  <c r="AC68" i="1" s="1"/>
  <c r="D67" i="1"/>
  <c r="AC67" i="1" s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F64" i="1"/>
  <c r="E64" i="1"/>
  <c r="D63" i="1"/>
  <c r="AC63" i="1" s="1"/>
  <c r="D62" i="1"/>
  <c r="AC62" i="1" s="1"/>
  <c r="D61" i="1"/>
  <c r="AC61" i="1" s="1"/>
  <c r="D60" i="1"/>
  <c r="AC60" i="1"/>
  <c r="D59" i="1"/>
  <c r="AC59" i="1" s="1"/>
  <c r="D58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4" i="1"/>
  <c r="AC54" i="1"/>
  <c r="D53" i="1"/>
  <c r="AC53" i="1" s="1"/>
  <c r="D52" i="1"/>
  <c r="AC52" i="1" s="1"/>
  <c r="D51" i="1"/>
  <c r="AC51" i="1" s="1"/>
  <c r="D50" i="1"/>
  <c r="AC50" i="1"/>
  <c r="D49" i="1"/>
  <c r="D55" i="1" s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D45" i="1"/>
  <c r="AC45" i="1" s="1"/>
  <c r="D44" i="1"/>
  <c r="AC44" i="1"/>
  <c r="D43" i="1"/>
  <c r="AC43" i="1" s="1"/>
  <c r="D42" i="1"/>
  <c r="AC42" i="1" s="1"/>
  <c r="D41" i="1"/>
  <c r="AC41" i="1" s="1"/>
  <c r="D40" i="1"/>
  <c r="AB37" i="1"/>
  <c r="Y37" i="1"/>
  <c r="X37" i="1"/>
  <c r="V37" i="1"/>
  <c r="U37" i="1"/>
  <c r="T37" i="1"/>
  <c r="R37" i="1"/>
  <c r="Q37" i="1"/>
  <c r="P37" i="1"/>
  <c r="O37" i="1"/>
  <c r="N37" i="1"/>
  <c r="K37" i="1"/>
  <c r="G37" i="1"/>
  <c r="E37" i="1"/>
  <c r="D37" i="1"/>
  <c r="AA36" i="1"/>
  <c r="Z36" i="1"/>
  <c r="W36" i="1"/>
  <c r="AC36" i="1" s="1"/>
  <c r="S36" i="1"/>
  <c r="L36" i="1"/>
  <c r="I36" i="1"/>
  <c r="F36" i="1"/>
  <c r="D36" i="1"/>
  <c r="AA35" i="1"/>
  <c r="Z35" i="1"/>
  <c r="W35" i="1"/>
  <c r="S35" i="1"/>
  <c r="L35" i="1"/>
  <c r="I35" i="1"/>
  <c r="F35" i="1"/>
  <c r="D35" i="1"/>
  <c r="AC35" i="1" s="1"/>
  <c r="AA34" i="1"/>
  <c r="Z34" i="1"/>
  <c r="W34" i="1"/>
  <c r="S34" i="1"/>
  <c r="L34" i="1"/>
  <c r="I34" i="1"/>
  <c r="F34" i="1"/>
  <c r="D34" i="1"/>
  <c r="AA33" i="1"/>
  <c r="Z33" i="1"/>
  <c r="W33" i="1"/>
  <c r="S33" i="1"/>
  <c r="L33" i="1"/>
  <c r="I33" i="1"/>
  <c r="F33" i="1"/>
  <c r="D33" i="1"/>
  <c r="AA32" i="1"/>
  <c r="AA37" i="1" s="1"/>
  <c r="Z32" i="1"/>
  <c r="Z37" i="1" s="1"/>
  <c r="W32" i="1"/>
  <c r="S32" i="1"/>
  <c r="L32" i="1"/>
  <c r="I32" i="1"/>
  <c r="F32" i="1"/>
  <c r="D32" i="1"/>
  <c r="C37" i="1"/>
  <c r="AA31" i="1"/>
  <c r="Z31" i="1"/>
  <c r="W31" i="1"/>
  <c r="S31" i="1"/>
  <c r="S37" i="1" s="1"/>
  <c r="M37" i="1"/>
  <c r="L31" i="1"/>
  <c r="J37" i="1"/>
  <c r="I31" i="1"/>
  <c r="F31" i="1"/>
  <c r="D31" i="1"/>
  <c r="Y28" i="1"/>
  <c r="X28" i="1"/>
  <c r="P28" i="1"/>
  <c r="O28" i="1"/>
  <c r="N28" i="1"/>
  <c r="L28" i="1"/>
  <c r="G28" i="1"/>
  <c r="E28" i="1"/>
  <c r="AA27" i="1"/>
  <c r="Z27" i="1"/>
  <c r="W27" i="1"/>
  <c r="V27" i="1"/>
  <c r="U27" i="1"/>
  <c r="T27" i="1"/>
  <c r="S27" i="1"/>
  <c r="Q27" i="1"/>
  <c r="K27" i="1"/>
  <c r="I27" i="1"/>
  <c r="F27" i="1"/>
  <c r="D27" i="1"/>
  <c r="AA26" i="1"/>
  <c r="Z26" i="1"/>
  <c r="W26" i="1"/>
  <c r="V26" i="1"/>
  <c r="U26" i="1"/>
  <c r="T26" i="1"/>
  <c r="S26" i="1"/>
  <c r="Q26" i="1"/>
  <c r="K26" i="1"/>
  <c r="I26" i="1"/>
  <c r="F26" i="1"/>
  <c r="D26" i="1"/>
  <c r="AA25" i="1"/>
  <c r="Z25" i="1"/>
  <c r="W25" i="1"/>
  <c r="V25" i="1"/>
  <c r="U25" i="1"/>
  <c r="T25" i="1"/>
  <c r="S25" i="1"/>
  <c r="Q25" i="1"/>
  <c r="K25" i="1"/>
  <c r="I25" i="1"/>
  <c r="F25" i="1"/>
  <c r="D25" i="1"/>
  <c r="AA24" i="1"/>
  <c r="Z24" i="1"/>
  <c r="W24" i="1"/>
  <c r="V24" i="1"/>
  <c r="U24" i="1"/>
  <c r="T24" i="1"/>
  <c r="S24" i="1"/>
  <c r="Q24" i="1"/>
  <c r="K24" i="1"/>
  <c r="AC24" i="1" s="1"/>
  <c r="I24" i="1"/>
  <c r="F24" i="1"/>
  <c r="D24" i="1"/>
  <c r="AA23" i="1"/>
  <c r="Z23" i="1"/>
  <c r="W23" i="1"/>
  <c r="V23" i="1"/>
  <c r="U23" i="1"/>
  <c r="T23" i="1"/>
  <c r="S23" i="1"/>
  <c r="K23" i="1"/>
  <c r="I23" i="1"/>
  <c r="F23" i="1"/>
  <c r="D23" i="1"/>
  <c r="AB22" i="1"/>
  <c r="AB28" i="1" s="1"/>
  <c r="AA22" i="1"/>
  <c r="Z22" i="1"/>
  <c r="W22" i="1"/>
  <c r="V22" i="1"/>
  <c r="U22" i="1"/>
  <c r="T22" i="1"/>
  <c r="S22" i="1"/>
  <c r="S28" i="1" s="1"/>
  <c r="Q22" i="1"/>
  <c r="M28" i="1"/>
  <c r="K22" i="1"/>
  <c r="J28" i="1"/>
  <c r="I22" i="1"/>
  <c r="H28" i="1"/>
  <c r="F22" i="1"/>
  <c r="D22" i="1"/>
  <c r="AB16" i="1"/>
  <c r="AA16" i="1"/>
  <c r="Z16" i="1"/>
  <c r="W16" i="1"/>
  <c r="V16" i="1"/>
  <c r="U16" i="1"/>
  <c r="T16" i="1"/>
  <c r="S16" i="1"/>
  <c r="Q16" i="1"/>
  <c r="P16" i="1"/>
  <c r="O16" i="1"/>
  <c r="L16" i="1"/>
  <c r="K16" i="1"/>
  <c r="I16" i="1"/>
  <c r="F16" i="1"/>
  <c r="E16" i="1"/>
  <c r="D16" i="1"/>
  <c r="AB15" i="1"/>
  <c r="AA15" i="1"/>
  <c r="Z15" i="1"/>
  <c r="W15" i="1"/>
  <c r="V15" i="1"/>
  <c r="U15" i="1"/>
  <c r="T15" i="1"/>
  <c r="S15" i="1"/>
  <c r="Q15" i="1"/>
  <c r="P15" i="1"/>
  <c r="O15" i="1"/>
  <c r="L15" i="1"/>
  <c r="K15" i="1"/>
  <c r="I15" i="1"/>
  <c r="F15" i="1"/>
  <c r="E15" i="1"/>
  <c r="D15" i="1"/>
  <c r="AC15" i="1" s="1"/>
  <c r="AB14" i="1"/>
  <c r="S14" i="1"/>
  <c r="F14" i="1"/>
  <c r="E14" i="1"/>
  <c r="D14" i="1"/>
  <c r="AC14" i="1" s="1"/>
  <c r="X12" i="1"/>
  <c r="X18" i="1" s="1"/>
  <c r="T12" i="1"/>
  <c r="T18" i="1" s="1"/>
  <c r="AB10" i="1"/>
  <c r="Y10" i="1"/>
  <c r="Y12" i="1" s="1"/>
  <c r="Y18" i="1" s="1"/>
  <c r="Y196" i="1" s="1"/>
  <c r="X10" i="1"/>
  <c r="V10" i="1"/>
  <c r="U10" i="1"/>
  <c r="O10" i="1"/>
  <c r="N10" i="1"/>
  <c r="N12" i="1" s="1"/>
  <c r="N18" i="1" s="1"/>
  <c r="J10" i="1"/>
  <c r="J12" i="1" s="1"/>
  <c r="J18" i="1" s="1"/>
  <c r="S9" i="1"/>
  <c r="P9" i="1"/>
  <c r="I9" i="1"/>
  <c r="F9" i="1"/>
  <c r="D9" i="1"/>
  <c r="AC9" i="1" s="1"/>
  <c r="S8" i="1"/>
  <c r="P8" i="1"/>
  <c r="M10" i="1"/>
  <c r="M12" i="1" s="1"/>
  <c r="M18" i="1" s="1"/>
  <c r="L8" i="1"/>
  <c r="K8" i="1"/>
  <c r="I8" i="1"/>
  <c r="F8" i="1"/>
  <c r="E8" i="1"/>
  <c r="AC8" i="1" s="1"/>
  <c r="D8" i="1"/>
  <c r="S7" i="1"/>
  <c r="O7" i="1"/>
  <c r="I7" i="1"/>
  <c r="I10" i="1" s="1"/>
  <c r="I12" i="1" s="1"/>
  <c r="I18" i="1" s="1"/>
  <c r="F7" i="1"/>
  <c r="D7" i="1"/>
  <c r="AC7" i="1" s="1"/>
  <c r="AB6" i="1"/>
  <c r="AA6" i="1"/>
  <c r="AA10" i="1" s="1"/>
  <c r="Z6" i="1"/>
  <c r="Z10" i="1" s="1"/>
  <c r="W6" i="1"/>
  <c r="W10" i="1" s="1"/>
  <c r="V6" i="1"/>
  <c r="U6" i="1"/>
  <c r="T6" i="1"/>
  <c r="T10" i="1" s="1"/>
  <c r="S6" i="1"/>
  <c r="Q6" i="1"/>
  <c r="Q10" i="1" s="1"/>
  <c r="P6" i="1"/>
  <c r="O6" i="1"/>
  <c r="L6" i="1"/>
  <c r="L10" i="1" s="1"/>
  <c r="K6" i="1"/>
  <c r="K10" i="1" s="1"/>
  <c r="K12" i="1" s="1"/>
  <c r="K18" i="1" s="1"/>
  <c r="I6" i="1"/>
  <c r="F6" i="1"/>
  <c r="E6" i="1"/>
  <c r="E10" i="1" s="1"/>
  <c r="D6" i="1"/>
  <c r="AB3" i="1"/>
  <c r="AA3" i="1"/>
  <c r="Z3" i="1"/>
  <c r="Z198" i="1" s="1"/>
  <c r="W3" i="1"/>
  <c r="W198" i="1" s="1"/>
  <c r="V3" i="1"/>
  <c r="V198" i="1" s="1"/>
  <c r="U3" i="1"/>
  <c r="U198" i="1" s="1"/>
  <c r="T3" i="1"/>
  <c r="S3" i="1"/>
  <c r="Q3" i="1"/>
  <c r="P3" i="1"/>
  <c r="O3" i="1"/>
  <c r="N198" i="1"/>
  <c r="L3" i="1"/>
  <c r="K3" i="1"/>
  <c r="K198" i="1" s="1"/>
  <c r="I3" i="1"/>
  <c r="I198" i="1" s="1"/>
  <c r="F3" i="1"/>
  <c r="E3" i="1"/>
  <c r="D3" i="1"/>
  <c r="AF12" i="1" l="1"/>
  <c r="AH12" i="1" s="1"/>
  <c r="E90" i="1"/>
  <c r="D143" i="1"/>
  <c r="L12" i="1"/>
  <c r="L18" i="1" s="1"/>
  <c r="F37" i="1"/>
  <c r="AC37" i="1" s="1"/>
  <c r="D90" i="1"/>
  <c r="D10" i="1"/>
  <c r="D12" i="1" s="1"/>
  <c r="D18" i="1" s="1"/>
  <c r="D28" i="1"/>
  <c r="W28" i="1"/>
  <c r="V28" i="1"/>
  <c r="AC120" i="1"/>
  <c r="Z145" i="1"/>
  <c r="W174" i="1"/>
  <c r="AC187" i="1"/>
  <c r="W12" i="1"/>
  <c r="W18" i="1" s="1"/>
  <c r="Z28" i="1"/>
  <c r="AC95" i="1"/>
  <c r="AC133" i="1"/>
  <c r="O165" i="1"/>
  <c r="O176" i="1" s="1"/>
  <c r="AA145" i="1"/>
  <c r="AA165" i="1" s="1"/>
  <c r="AA176" i="1" s="1"/>
  <c r="P10" i="1"/>
  <c r="W37" i="1"/>
  <c r="W145" i="1" s="1"/>
  <c r="W165" i="1" s="1"/>
  <c r="W176" i="1" s="1"/>
  <c r="W196" i="1" s="1"/>
  <c r="D108" i="1"/>
  <c r="D117" i="1"/>
  <c r="AA28" i="1"/>
  <c r="AC170" i="1"/>
  <c r="I174" i="1"/>
  <c r="Z174" i="1"/>
  <c r="L174" i="1"/>
  <c r="C134" i="1"/>
  <c r="AC134" i="1" s="1"/>
  <c r="D134" i="1"/>
  <c r="U12" i="1"/>
  <c r="U18" i="1" s="1"/>
  <c r="K28" i="1"/>
  <c r="K165" i="1" s="1"/>
  <c r="K176" i="1" s="1"/>
  <c r="K196" i="1" s="1"/>
  <c r="AC27" i="1"/>
  <c r="L37" i="1"/>
  <c r="L145" i="1" s="1"/>
  <c r="L165" i="1" s="1"/>
  <c r="L176" i="1" s="1"/>
  <c r="L196" i="1" s="1"/>
  <c r="AC115" i="1"/>
  <c r="AC130" i="1"/>
  <c r="AA174" i="1"/>
  <c r="V12" i="1"/>
  <c r="V18" i="1" s="1"/>
  <c r="V196" i="1" s="1"/>
  <c r="C194" i="1"/>
  <c r="G117" i="1"/>
  <c r="AC190" i="1"/>
  <c r="T174" i="1"/>
  <c r="AC185" i="1"/>
  <c r="U174" i="1"/>
  <c r="V174" i="1"/>
  <c r="AC181" i="1"/>
  <c r="AC186" i="1"/>
  <c r="H145" i="1"/>
  <c r="H165" i="1" s="1"/>
  <c r="H176" i="1" s="1"/>
  <c r="AF174" i="1" s="1"/>
  <c r="M145" i="1"/>
  <c r="M165" i="1" s="1"/>
  <c r="M176" i="1" s="1"/>
  <c r="M196" i="1" s="1"/>
  <c r="N145" i="1"/>
  <c r="N165" i="1" s="1"/>
  <c r="N176" i="1" s="1"/>
  <c r="N196" i="1" s="1"/>
  <c r="AC163" i="1"/>
  <c r="AC117" i="1"/>
  <c r="AC194" i="1"/>
  <c r="X196" i="1"/>
  <c r="AC139" i="1"/>
  <c r="D194" i="1"/>
  <c r="I28" i="1"/>
  <c r="AC129" i="1"/>
  <c r="E145" i="1"/>
  <c r="E165" i="1" s="1"/>
  <c r="E176" i="1" s="1"/>
  <c r="F145" i="1"/>
  <c r="AC114" i="1"/>
  <c r="G145" i="1"/>
  <c r="G165" i="1" s="1"/>
  <c r="G176" i="1" s="1"/>
  <c r="S145" i="1"/>
  <c r="S165" i="1" s="1"/>
  <c r="S176" i="1" s="1"/>
  <c r="AC102" i="1"/>
  <c r="AC25" i="1"/>
  <c r="AC168" i="1"/>
  <c r="AC172" i="1"/>
  <c r="AC179" i="1"/>
  <c r="C28" i="1"/>
  <c r="D73" i="1"/>
  <c r="AC73" i="1" s="1"/>
  <c r="AC169" i="1"/>
  <c r="AB145" i="1"/>
  <c r="AB165" i="1" s="1"/>
  <c r="AB176" i="1" s="1"/>
  <c r="Q174" i="1"/>
  <c r="O12" i="1"/>
  <c r="O18" i="1" s="1"/>
  <c r="O196" i="1" s="1"/>
  <c r="O198" i="1"/>
  <c r="C125" i="1"/>
  <c r="Q145" i="1"/>
  <c r="AC162" i="1"/>
  <c r="F174" i="1"/>
  <c r="D198" i="1"/>
  <c r="AC6" i="1"/>
  <c r="AC111" i="1"/>
  <c r="P154" i="1"/>
  <c r="P165" i="1" s="1"/>
  <c r="P176" i="1" s="1"/>
  <c r="AC148" i="1"/>
  <c r="E198" i="1"/>
  <c r="E12" i="1"/>
  <c r="E18" i="1" s="1"/>
  <c r="D64" i="1"/>
  <c r="F198" i="1"/>
  <c r="AC16" i="1"/>
  <c r="R28" i="1"/>
  <c r="AC26" i="1"/>
  <c r="AC31" i="1"/>
  <c r="AC32" i="1"/>
  <c r="AC58" i="1"/>
  <c r="D99" i="1"/>
  <c r="AC99" i="1" s="1"/>
  <c r="D154" i="1"/>
  <c r="F28" i="1"/>
  <c r="AA198" i="1"/>
  <c r="AA12" i="1"/>
  <c r="AA18" i="1" s="1"/>
  <c r="AC22" i="1"/>
  <c r="AC93" i="1"/>
  <c r="I145" i="1"/>
  <c r="U145" i="1"/>
  <c r="AC173" i="1"/>
  <c r="L198" i="1"/>
  <c r="C90" i="1"/>
  <c r="AC90" i="1" s="1"/>
  <c r="AC84" i="1"/>
  <c r="C55" i="1"/>
  <c r="AC55" i="1" s="1"/>
  <c r="R198" i="1"/>
  <c r="F10" i="1"/>
  <c r="F12" i="1" s="1"/>
  <c r="F18" i="1" s="1"/>
  <c r="H198" i="1"/>
  <c r="G10" i="1"/>
  <c r="G12" i="1" s="1"/>
  <c r="G18" i="1" s="1"/>
  <c r="Z12" i="1"/>
  <c r="Z18" i="1" s="1"/>
  <c r="T28" i="1"/>
  <c r="T165" i="1" s="1"/>
  <c r="AC40" i="1"/>
  <c r="C46" i="1"/>
  <c r="AC46" i="1" s="1"/>
  <c r="C64" i="1"/>
  <c r="C81" i="1"/>
  <c r="J145" i="1"/>
  <c r="J165" i="1" s="1"/>
  <c r="J176" i="1" s="1"/>
  <c r="J196" i="1" s="1"/>
  <c r="V145" i="1"/>
  <c r="V165" i="1" s="1"/>
  <c r="V176" i="1" s="1"/>
  <c r="C143" i="1"/>
  <c r="AC143" i="1" s="1"/>
  <c r="C154" i="1"/>
  <c r="AC150" i="1"/>
  <c r="AB198" i="1"/>
  <c r="AB12" i="1"/>
  <c r="AB18" i="1" s="1"/>
  <c r="AC49" i="1"/>
  <c r="E174" i="1"/>
  <c r="C12" i="1"/>
  <c r="C198" i="1"/>
  <c r="AC3" i="1"/>
  <c r="R174" i="1"/>
  <c r="P12" i="1"/>
  <c r="P18" i="1" s="1"/>
  <c r="P198" i="1"/>
  <c r="AC23" i="1"/>
  <c r="D125" i="1"/>
  <c r="R145" i="1"/>
  <c r="Q198" i="1"/>
  <c r="Q12" i="1"/>
  <c r="Q18" i="1" s="1"/>
  <c r="Q28" i="1"/>
  <c r="S198" i="1"/>
  <c r="R10" i="1"/>
  <c r="R12" i="1" s="1"/>
  <c r="R18" i="1" s="1"/>
  <c r="AC33" i="1"/>
  <c r="AC34" i="1"/>
  <c r="T198" i="1"/>
  <c r="S10" i="1"/>
  <c r="S12" i="1" s="1"/>
  <c r="S18" i="1" s="1"/>
  <c r="H10" i="1"/>
  <c r="H12" i="1" s="1"/>
  <c r="H18" i="1" s="1"/>
  <c r="U28" i="1"/>
  <c r="I37" i="1"/>
  <c r="D81" i="1"/>
  <c r="C108" i="1"/>
  <c r="C174" i="1"/>
  <c r="AC108" i="1" l="1"/>
  <c r="T176" i="1"/>
  <c r="T196" i="1" s="1"/>
  <c r="I165" i="1"/>
  <c r="I176" i="1" s="1"/>
  <c r="I196" i="1" s="1"/>
  <c r="AB196" i="1"/>
  <c r="Q165" i="1"/>
  <c r="Q176" i="1" s="1"/>
  <c r="Q196" i="1" s="1"/>
  <c r="D145" i="1"/>
  <c r="D165" i="1" s="1"/>
  <c r="D176" i="1" s="1"/>
  <c r="D196" i="1" s="1"/>
  <c r="AA196" i="1"/>
  <c r="AC154" i="1"/>
  <c r="E196" i="1"/>
  <c r="Z165" i="1"/>
  <c r="Z176" i="1" s="1"/>
  <c r="Z196" i="1" s="1"/>
  <c r="G196" i="1"/>
  <c r="H196" i="1"/>
  <c r="R165" i="1"/>
  <c r="R176" i="1" s="1"/>
  <c r="R196" i="1" s="1"/>
  <c r="AC125" i="1"/>
  <c r="S196" i="1"/>
  <c r="P196" i="1"/>
  <c r="F165" i="1"/>
  <c r="F176" i="1" s="1"/>
  <c r="F196" i="1" s="1"/>
  <c r="C145" i="1"/>
  <c r="AC198" i="1"/>
  <c r="AC81" i="1"/>
  <c r="AC64" i="1"/>
  <c r="AC12" i="1"/>
  <c r="C18" i="1"/>
  <c r="AC28" i="1"/>
  <c r="AC174" i="1"/>
  <c r="U165" i="1"/>
  <c r="U176" i="1" s="1"/>
  <c r="U196" i="1" s="1"/>
  <c r="AC10" i="1"/>
  <c r="C165" i="1" l="1"/>
  <c r="AF165" i="1" s="1"/>
  <c r="AC145" i="1"/>
  <c r="AC18" i="1"/>
  <c r="C176" i="1" l="1"/>
  <c r="AC165" i="1"/>
  <c r="AC176" i="1" l="1"/>
  <c r="AC196" i="1" s="1"/>
  <c r="C196" i="1"/>
</calcChain>
</file>

<file path=xl/sharedStrings.xml><?xml version="1.0" encoding="utf-8"?>
<sst xmlns="http://schemas.openxmlformats.org/spreadsheetml/2006/main" count="327" uniqueCount="139">
  <si>
    <t>FY2024-2025 UNIFORM BUDGET SUMMARY</t>
  </si>
  <si>
    <t>Object
Source</t>
  </si>
  <si>
    <t>10                   General Fund</t>
  </si>
  <si>
    <t>11                      Charter School Fund</t>
  </si>
  <si>
    <t>18               Insurance Reserve / Risk-Management</t>
  </si>
  <si>
    <t xml:space="preserve">19              Colorado Preschool Fund </t>
  </si>
  <si>
    <t>21                       Food Service</t>
  </si>
  <si>
    <t>22                 Governmental Designated Grants Fund</t>
  </si>
  <si>
    <t xml:space="preserve">06                 Supplemental Capital Construction, Technology, and
Maintenance Fund. </t>
  </si>
  <si>
    <t xml:space="preserve">23                       Pupil Activity </t>
  </si>
  <si>
    <t>24
Full-Day Kindergarten Mill Levy Override</t>
  </si>
  <si>
    <t xml:space="preserve">25        Transportation </t>
  </si>
  <si>
    <t>(07, 26-29)                              Other Special Revenue</t>
  </si>
  <si>
    <t>31                        Bond Redemption</t>
  </si>
  <si>
    <t>39                        COP Debt</t>
  </si>
  <si>
    <t>41                    Building Fund</t>
  </si>
  <si>
    <t>42                    Special Building &amp; Technology</t>
  </si>
  <si>
    <t>43                       Capital Reserve Capital Projects</t>
  </si>
  <si>
    <t xml:space="preserve">46                 Supplemental Capital Construction, Technology, and
Maintenance Fund. </t>
  </si>
  <si>
    <t>50                   Enterprise Funds</t>
  </si>
  <si>
    <t xml:space="preserve">60                   Internal Service </t>
  </si>
  <si>
    <t>64                            Risk Related Activity</t>
  </si>
  <si>
    <t>70                      Fiduciary: Trust and Other Custodial Funds: 70, 71, 75-79</t>
  </si>
  <si>
    <t>72                      Private-Purpose Trust</t>
  </si>
  <si>
    <t>73                           Custodial</t>
  </si>
  <si>
    <t>74                         Pupil Activity Custodial</t>
  </si>
  <si>
    <t xml:space="preserve">85           Foundations </t>
  </si>
  <si>
    <t xml:space="preserve">Component
Units and Other Reportable Funds </t>
  </si>
  <si>
    <t>TOTAL</t>
  </si>
  <si>
    <t>Beginning Fund Balance
(Includes All Reserves)</t>
  </si>
  <si>
    <t>Revenues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</si>
  <si>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</si>
  <si>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</si>
  <si>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</si>
  <si>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</si>
  <si>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</si>
  <si>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</si>
  <si>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</si>
  <si>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</si>
  <si>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>Total Revenues</t>
  </si>
  <si>
    <t>Total Beginning Fund Balance and Reserves</t>
  </si>
  <si>
    <t xml:space="preserve">      </t>
  </si>
  <si>
    <t>Total Allocations To/From Other Funds</t>
  </si>
  <si>
    <t>5600,5700, 5800</t>
  </si>
  <si>
    <t>Transfers To/From Other Funds</t>
  </si>
  <si>
    <t>5200 - 5300</t>
  </si>
  <si>
    <t xml:space="preserve">Other Sources </t>
  </si>
  <si>
    <t>5100,5400, 5500,5900, 5990, 5991</t>
  </si>
  <si>
    <t>Available  Beginning Fund Balance &amp; Revenues (Plus Or Minus (If Revenue) Allocations And Transfers)</t>
  </si>
  <si>
    <t>Expenditures</t>
  </si>
  <si>
    <t>Instruction - Program 0010 to 2099</t>
  </si>
  <si>
    <t>Salaries</t>
  </si>
  <si>
    <t>0100</t>
  </si>
  <si>
    <t>Employee Benefits, including object 0280</t>
  </si>
  <si>
    <t>0200</t>
  </si>
  <si>
    <t>Purchased Services</t>
  </si>
  <si>
    <t>0300,0400, 0500</t>
  </si>
  <si>
    <t>Supplies and Materials</t>
  </si>
  <si>
    <t>0600</t>
  </si>
  <si>
    <t>Property</t>
  </si>
  <si>
    <t>0700</t>
  </si>
  <si>
    <t>Other</t>
  </si>
  <si>
    <t>0800, 0900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</si>
  <si>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</si>
  <si>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</si>
  <si>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</si>
  <si>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</si>
  <si>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</si>
  <si>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</si>
  <si>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</si>
  <si>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</si>
  <si>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</si>
  <si>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</si>
  <si>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</si>
  <si>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</si>
  <si>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</si>
  <si>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</si>
  <si>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</si>
  <si>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</si>
  <si>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</si>
  <si>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</si>
  <si>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</si>
  <si>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</si>
  <si>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</si>
  <si>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</si>
  <si>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</si>
  <si>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</si>
  <si>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</si>
  <si>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</si>
  <si>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</si>
  <si>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</si>
  <si>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</si>
  <si>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</si>
  <si>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Total Other Uses</t>
  </si>
  <si>
    <t>Total Expenditures</t>
  </si>
  <si>
    <t>APPROPRIATED RESERVES</t>
  </si>
  <si>
    <t>Other Reserved Fund Balance (9900)</t>
  </si>
  <si>
    <t>0840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</si>
  <si>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</si>
  <si>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</si>
  <si>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</si>
  <si>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</si>
  <si>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</si>
  <si>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</si>
  <si>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Total Expenditures and Reserves</t>
  </si>
  <si>
    <t>BUDGETED ENDING FUND BALANCE</t>
  </si>
  <si>
    <t xml:space="preserve">   Non-spendable fund balance  (9900)</t>
  </si>
  <si>
    <t>6710</t>
  </si>
  <si>
    <t xml:space="preserve">   Restricted fund balance (9990)</t>
  </si>
  <si>
    <t>6720</t>
  </si>
  <si>
    <t xml:space="preserve">   TABOR 3% emergency reserve (9321)</t>
  </si>
  <si>
    <t>6721</t>
  </si>
  <si>
    <t xml:space="preserve">   TABOR multi year obligations (9322)</t>
  </si>
  <si>
    <t>6722</t>
  </si>
  <si>
    <t xml:space="preserve">   District emergency reserve (letter of credit or real estate) (9323)</t>
  </si>
  <si>
    <t>6723</t>
  </si>
  <si>
    <t xml:space="preserve">   Colorado Preschool Program (CPP) (9324)</t>
  </si>
  <si>
    <t>6724</t>
  </si>
  <si>
    <t xml:space="preserve">   Risk-related / restricted capital reserve (9326)</t>
  </si>
  <si>
    <t>6726</t>
  </si>
  <si>
    <t xml:space="preserve">   BEST capital renewal reserve (9327)</t>
  </si>
  <si>
    <t>6727</t>
  </si>
  <si>
    <t xml:space="preserve">   Committed fund balance (9900)</t>
  </si>
  <si>
    <t>6750</t>
  </si>
  <si>
    <t xml:space="preserve">   Committed fund balance (15% limit) (9200)</t>
  </si>
  <si>
    <t xml:space="preserve">   Assigned fund balance (9900)</t>
  </si>
  <si>
    <t>6760</t>
  </si>
  <si>
    <t xml:space="preserve">   Unassigned fund balance (9900)</t>
  </si>
  <si>
    <t>6770</t>
  </si>
  <si>
    <t xml:space="preserve">   Net investment in capital assets (9900)</t>
  </si>
  <si>
    <t>6790</t>
  </si>
  <si>
    <t xml:space="preserve">   Restricted net position (9900)</t>
  </si>
  <si>
    <t>6791</t>
  </si>
  <si>
    <t xml:space="preserve">   Unrestricted net position (9900)</t>
  </si>
  <si>
    <t>6792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</si>
  <si>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</si>
  <si>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</si>
  <si>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</si>
  <si>
    <t>GARFIELD COUNTY SCHOOL DISTRICT NO. 16
District Code: 1220
Adopted 
Adopted: June 18, 2024
Budgeted Pupil Count: 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</si>
</sst>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40">
    <xf numFmtId="37" fontId="0" fillId="0" borderId="0" xfId="0"/>
    <xf numFmtId="37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right" wrapText="1"/>
    </xf>
    <xf numFmtId="41" fontId="2" fillId="0" borderId="0" xfId="0" applyNumberFormat="1" applyFont="1"/>
    <xf numFmtId="37" fontId="3" fillId="0" borderId="0" xfId="0" applyFont="1"/>
    <xf numFmtId="49" fontId="1" fillId="0" borderId="2" xfId="0" applyNumberFormat="1" applyFont="1" applyBorder="1" applyAlignment="1" applyProtection="1">
      <alignment horizontal="center" wrapText="1"/>
      <protection locked="0"/>
    </xf>
    <xf numFmtId="41" fontId="1" fillId="0" borderId="3" xfId="0" applyNumberFormat="1" applyFont="1" applyBorder="1" applyAlignment="1">
      <alignment horizontal="center" wrapText="1"/>
    </xf>
    <xf numFmtId="41" fontId="1" fillId="0" borderId="4" xfId="0" applyNumberFormat="1" applyFont="1" applyBorder="1" applyAlignment="1">
      <alignment horizontal="center" wrapText="1"/>
    </xf>
    <xf numFmtId="41" fontId="1" fillId="0" borderId="5" xfId="0" applyNumberFormat="1" applyFont="1" applyBorder="1" applyAlignment="1">
      <alignment horizontal="center" wrapText="1"/>
    </xf>
    <xf numFmtId="37" fontId="1" fillId="0" borderId="0" xfId="0" applyFont="1" applyAlignment="1">
      <alignment wrapText="1"/>
    </xf>
    <xf numFmtId="37" fontId="1" fillId="0" borderId="6" xfId="0" applyFont="1" applyBorder="1" applyAlignment="1">
      <alignment vertical="top" wrapText="1"/>
    </xf>
    <xf numFmtId="49" fontId="1" fillId="0" borderId="0" xfId="0" applyNumberFormat="1" applyFont="1" applyAlignment="1">
      <alignment wrapText="1"/>
    </xf>
    <xf numFmtId="41" fontId="2" fillId="0" borderId="7" xfId="0" applyNumberFormat="1" applyFont="1" applyBorder="1" applyProtection="1">
      <protection locked="0"/>
    </xf>
    <xf numFmtId="41" fontId="2" fillId="0" borderId="8" xfId="0" applyNumberFormat="1" applyFont="1" applyBorder="1" applyProtection="1">
      <protection locked="0"/>
    </xf>
    <xf numFmtId="41" fontId="2" fillId="0" borderId="9" xfId="0" applyNumberFormat="1" applyFont="1" applyBorder="1"/>
    <xf numFmtId="49" fontId="1" fillId="0" borderId="0" xfId="0" applyNumberFormat="1" applyFont="1" applyAlignment="1">
      <alignment horizontal="center" wrapText="1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37" fontId="2" fillId="0" borderId="0" xfId="0" applyFont="1"/>
    <xf numFmtId="37" fontId="2" fillId="0" borderId="6" xfId="0" applyFont="1" applyBorder="1" applyAlignment="1">
      <alignment horizontal="left" vertical="top" wrapText="1" indent="1"/>
    </xf>
    <xf numFmtId="49" fontId="2" fillId="0" borderId="0" xfId="0" applyNumberFormat="1" applyFont="1" applyAlignment="1">
      <alignment horizontal="right" wrapText="1"/>
    </xf>
    <xf numFmtId="37" fontId="1" fillId="2" borderId="10" xfId="0" applyFont="1" applyFill="1" applyBorder="1" applyAlignment="1">
      <alignment vertical="top" wrapText="1"/>
    </xf>
    <xf numFmtId="49" fontId="1" fillId="2" borderId="11" xfId="0" applyNumberFormat="1" applyFont="1" applyFill="1" applyBorder="1" applyAlignment="1">
      <alignment horizontal="right" wrapText="1"/>
    </xf>
    <xf numFmtId="41" fontId="2" fillId="2" borderId="12" xfId="0" applyNumberFormat="1" applyFont="1" applyFill="1" applyBorder="1"/>
    <xf numFmtId="41" fontId="2" fillId="2" borderId="13" xfId="0" applyNumberFormat="1" applyFont="1" applyFill="1" applyBorder="1"/>
    <xf numFmtId="41" fontId="2" fillId="2" borderId="14" xfId="0" applyNumberFormat="1" applyFont="1" applyFill="1" applyBorder="1"/>
    <xf numFmtId="41" fontId="2" fillId="0" borderId="7" xfId="0" applyNumberFormat="1" applyFont="1" applyBorder="1"/>
    <xf numFmtId="41" fontId="2" fillId="0" borderId="8" xfId="0" applyNumberFormat="1" applyFont="1" applyBorder="1"/>
    <xf numFmtId="37" fontId="2" fillId="0" borderId="6" xfId="0" applyFont="1" applyBorder="1" applyAlignment="1">
      <alignment vertical="top" wrapText="1"/>
    </xf>
    <xf numFmtId="41" fontId="4" fillId="0" borderId="7" xfId="0" applyNumberFormat="1" applyFont="1" applyBorder="1" applyProtection="1">
      <protection locked="0"/>
    </xf>
    <xf numFmtId="41" fontId="4" fillId="0" borderId="8" xfId="0" applyNumberFormat="1" applyFont="1" applyBorder="1" applyProtection="1">
      <protection locked="0"/>
    </xf>
    <xf numFmtId="37" fontId="1" fillId="2" borderId="10" xfId="0" applyFont="1" applyFill="1" applyBorder="1" applyAlignment="1">
      <alignment horizontal="left" vertical="top" wrapText="1" indent="2"/>
    </xf>
    <xf numFmtId="41" fontId="2" fillId="0" borderId="7" xfId="0" applyNumberFormat="1" applyFont="1" applyBorder="1" applyAlignment="1" applyProtection="1">
      <alignment horizontal="right"/>
      <protection locked="0"/>
    </xf>
    <xf numFmtId="41" fontId="2" fillId="0" borderId="8" xfId="0" applyNumberFormat="1" applyFont="1" applyBorder="1" applyAlignment="1" applyProtection="1">
      <alignment horizontal="right"/>
      <protection locked="0"/>
    </xf>
    <xf numFmtId="41" fontId="2" fillId="0" borderId="9" xfId="0" applyNumberFormat="1" applyFont="1" applyBorder="1" applyAlignment="1">
      <alignment horizontal="right"/>
    </xf>
    <xf numFmtId="37" fontId="2" fillId="0" borderId="0" xfId="0" applyFont="1" applyAlignment="1">
      <alignment vertical="top" wrapText="1"/>
    </xf>
    <xf numFmtId="41" fontId="2" fillId="0" borderId="0" xfId="0" applyNumberFormat="1" applyFont="1" applyAlignment="1">
      <alignment horizontal="center"/>
    </xf>
    <xf numFmtId="37" fontId="1" fillId="0" borderId="0" xfId="0" applyFont="1" applyAlignment="1">
      <alignment horizontal="right" wrapText="1"/>
    </xf>
    <xf numFmtId="37" fontId="1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erard/Downloads/FY24-25_cde-18withSal&amp;Benlink_prot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CDE-18 Error Report"/>
      <sheetName val="Page 1 - FY2024-25"/>
      <sheetName val="Salary Schedule"/>
      <sheetName val="Linked Program Codes"/>
      <sheetName val="Staff Details"/>
      <sheetName val="GenFundREV"/>
      <sheetName val="GenFundExp"/>
      <sheetName val="GenFundExp2"/>
      <sheetName val="CharterFundRev"/>
      <sheetName val="CharterFundExp"/>
      <sheetName val="CharterFundExp2"/>
      <sheetName val="InsResv"/>
      <sheetName val="CPP Fund"/>
      <sheetName val="FoodServiceSRF"/>
      <sheetName val="Grants"/>
      <sheetName val="GovGrants"/>
      <sheetName val="SCCTMSpRev"/>
      <sheetName val="PupActiv"/>
      <sheetName val="FullDayKOverride"/>
      <sheetName val="Transp"/>
      <sheetName val="OthSpecRev"/>
      <sheetName val="BondRedm"/>
      <sheetName val="COPDebt"/>
      <sheetName val="BuildFund"/>
      <sheetName val="SpecBuild"/>
      <sheetName val="CapResCapPrj"/>
      <sheetName val="SCCTMCapRes"/>
      <sheetName val="OtherEnterprise"/>
      <sheetName val="RiskRelated"/>
      <sheetName val="OtherInternal"/>
      <sheetName val="PupilActCustodial"/>
      <sheetName val="Trust&amp;Custodial"/>
      <sheetName val="Foundation Fund"/>
      <sheetName val="Arbitrage"/>
      <sheetName val="AppropRes"/>
      <sheetName val="UseofBFBRes"/>
      <sheetName val="SupplementalBudget"/>
      <sheetName val="Tabor Spending Limitations"/>
      <sheetName val="Tabor Property Tax Limitation"/>
      <sheetName val="Budget Summary Worksheet"/>
      <sheetName val="Budget Summaries 1"/>
      <sheetName val="Budget Summaries 2"/>
      <sheetName val="Budget Summaries 3"/>
      <sheetName val="Budget Summaries 4"/>
      <sheetName val="Budget Summaries 5"/>
      <sheetName val="Uniform Budget Summary"/>
    </sheetNames>
    <sheetDataSet>
      <sheetData sheetId="0"/>
      <sheetData sheetId="1"/>
      <sheetData sheetId="2">
        <row r="5">
          <cell r="B5">
            <v>0</v>
          </cell>
        </row>
        <row r="7">
          <cell r="C7">
            <v>0</v>
          </cell>
          <cell r="E7">
            <v>0</v>
          </cell>
        </row>
        <row r="8">
          <cell r="B8">
            <v>0</v>
          </cell>
        </row>
        <row r="9">
          <cell r="B9">
            <v>0</v>
          </cell>
        </row>
      </sheetData>
      <sheetData sheetId="3">
        <row r="16">
          <cell r="B16" t="str">
            <v>BA</v>
          </cell>
          <cell r="C16" t="str">
            <v>BA+12</v>
          </cell>
          <cell r="D16" t="str">
            <v>BA+24</v>
          </cell>
          <cell r="E16" t="str">
            <v>BA+36</v>
          </cell>
          <cell r="F16" t="str">
            <v>BA+45</v>
          </cell>
          <cell r="G16" t="str">
            <v>MA</v>
          </cell>
          <cell r="H16" t="str">
            <v>MA+12</v>
          </cell>
          <cell r="I16" t="str">
            <v>MA+24</v>
          </cell>
          <cell r="J16" t="str">
            <v>MA+36</v>
          </cell>
          <cell r="K16" t="str">
            <v>MA+45</v>
          </cell>
          <cell r="L16" t="str">
            <v>SPECED</v>
          </cell>
          <cell r="M16" t="str">
            <v>ED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1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2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3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4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5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6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7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9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10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11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12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13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14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15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16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17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18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19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20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21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22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23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24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25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26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27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28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29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30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31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32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33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34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35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36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37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38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39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40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41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42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43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44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45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</sheetData>
      <sheetData sheetId="4">
        <row r="6">
          <cell r="B6" t="str">
            <v>10</v>
          </cell>
          <cell r="C6" t="str">
            <v>11</v>
          </cell>
          <cell r="D6" t="str">
            <v>18</v>
          </cell>
          <cell r="E6" t="str">
            <v>19</v>
          </cell>
          <cell r="F6" t="str">
            <v>20</v>
          </cell>
          <cell r="G6" t="str">
            <v>21</v>
          </cell>
          <cell r="H6" t="str">
            <v>22</v>
          </cell>
          <cell r="I6" t="str">
            <v>06</v>
          </cell>
          <cell r="J6" t="str">
            <v>23</v>
          </cell>
          <cell r="K6" t="str">
            <v>24</v>
          </cell>
          <cell r="L6" t="str">
            <v>25</v>
          </cell>
          <cell r="M6" t="str">
            <v>07, 26-29</v>
          </cell>
          <cell r="N6" t="str">
            <v>31</v>
          </cell>
          <cell r="O6" t="str">
            <v>39</v>
          </cell>
          <cell r="P6" t="str">
            <v>41</v>
          </cell>
          <cell r="Q6" t="str">
            <v>42</v>
          </cell>
          <cell r="R6" t="str">
            <v>43</v>
          </cell>
          <cell r="S6" t="str">
            <v>46</v>
          </cell>
          <cell r="T6" t="str">
            <v>51</v>
          </cell>
          <cell r="U6" t="str">
            <v>52-59</v>
          </cell>
          <cell r="V6" t="str">
            <v>64</v>
          </cell>
          <cell r="W6" t="str">
            <v>61-62/65-69</v>
          </cell>
          <cell r="X6" t="str">
            <v>74</v>
          </cell>
          <cell r="Y6" t="str">
            <v>72-73/75-78</v>
          </cell>
          <cell r="Z6" t="str">
            <v>85</v>
          </cell>
        </row>
        <row r="7">
          <cell r="B7">
            <v>2</v>
          </cell>
          <cell r="C7">
            <v>3</v>
          </cell>
          <cell r="D7">
            <v>4</v>
          </cell>
          <cell r="E7">
            <v>5</v>
          </cell>
          <cell r="F7">
            <v>6</v>
          </cell>
          <cell r="G7">
            <v>7</v>
          </cell>
          <cell r="H7">
            <v>8</v>
          </cell>
          <cell r="I7">
            <v>0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O7">
            <v>14</v>
          </cell>
          <cell r="P7">
            <v>15</v>
          </cell>
          <cell r="Q7">
            <v>16</v>
          </cell>
          <cell r="R7">
            <v>17</v>
          </cell>
          <cell r="S7">
            <v>0</v>
          </cell>
          <cell r="T7">
            <v>18</v>
          </cell>
          <cell r="U7">
            <v>19</v>
          </cell>
          <cell r="V7">
            <v>20</v>
          </cell>
          <cell r="W7">
            <v>21</v>
          </cell>
          <cell r="X7">
            <v>22</v>
          </cell>
          <cell r="Y7">
            <v>23</v>
          </cell>
          <cell r="Z7">
            <v>24</v>
          </cell>
        </row>
        <row r="8">
          <cell r="A8" t="str">
            <v>0010</v>
          </cell>
          <cell r="B8" t="str">
            <v>0010</v>
          </cell>
          <cell r="C8" t="str">
            <v>0010</v>
          </cell>
          <cell r="D8" t="str">
            <v>N/A</v>
          </cell>
          <cell r="E8" t="str">
            <v>N/A</v>
          </cell>
          <cell r="F8" t="str">
            <v>0010</v>
          </cell>
          <cell r="G8" t="str">
            <v>N/A</v>
          </cell>
          <cell r="H8" t="str">
            <v>0010</v>
          </cell>
          <cell r="I8" t="str">
            <v>N/A</v>
          </cell>
          <cell r="J8" t="str">
            <v>N/A</v>
          </cell>
          <cell r="K8" t="str">
            <v>0010</v>
          </cell>
          <cell r="L8" t="str">
            <v>N/A</v>
          </cell>
          <cell r="M8" t="str">
            <v>N/A</v>
          </cell>
          <cell r="N8" t="str">
            <v>N/A</v>
          </cell>
          <cell r="O8" t="str">
            <v>N/A</v>
          </cell>
          <cell r="P8" t="str">
            <v>N/A</v>
          </cell>
          <cell r="Q8" t="str">
            <v>N/A</v>
          </cell>
          <cell r="R8" t="str">
            <v>N/A</v>
          </cell>
          <cell r="S8" t="str">
            <v>N/A</v>
          </cell>
          <cell r="T8" t="str">
            <v>N/A</v>
          </cell>
          <cell r="U8" t="str">
            <v>N/A</v>
          </cell>
          <cell r="V8" t="str">
            <v>N/A</v>
          </cell>
          <cell r="W8" t="str">
            <v>N/A</v>
          </cell>
          <cell r="X8" t="str">
            <v>N/A</v>
          </cell>
          <cell r="Y8" t="str">
            <v>N/A</v>
          </cell>
          <cell r="Z8" t="str">
            <v>N/A</v>
          </cell>
        </row>
        <row r="9">
          <cell r="A9" t="str">
            <v>0020</v>
          </cell>
          <cell r="B9" t="str">
            <v>0020</v>
          </cell>
          <cell r="C9" t="str">
            <v>0020</v>
          </cell>
          <cell r="D9" t="str">
            <v>N/A</v>
          </cell>
          <cell r="E9" t="str">
            <v>N/A</v>
          </cell>
          <cell r="F9" t="str">
            <v>0020</v>
          </cell>
          <cell r="G9" t="str">
            <v>N/A</v>
          </cell>
          <cell r="H9" t="str">
            <v>0020</v>
          </cell>
          <cell r="I9" t="str">
            <v>N/A</v>
          </cell>
          <cell r="J9" t="str">
            <v>N/A</v>
          </cell>
          <cell r="K9" t="str">
            <v>N/A</v>
          </cell>
          <cell r="L9" t="str">
            <v>N/A</v>
          </cell>
          <cell r="M9" t="str">
            <v>N/A</v>
          </cell>
          <cell r="N9" t="str">
            <v>N/A</v>
          </cell>
          <cell r="O9" t="str">
            <v>N/A</v>
          </cell>
          <cell r="P9" t="str">
            <v>N/A</v>
          </cell>
          <cell r="Q9" t="str">
            <v>N/A</v>
          </cell>
          <cell r="R9" t="str">
            <v>N/A</v>
          </cell>
          <cell r="S9" t="str">
            <v>N/A</v>
          </cell>
          <cell r="T9" t="str">
            <v>N/A</v>
          </cell>
          <cell r="U9" t="str">
            <v>N/A</v>
          </cell>
          <cell r="V9" t="str">
            <v>N/A</v>
          </cell>
          <cell r="W9" t="str">
            <v>N/A</v>
          </cell>
          <cell r="X9" t="str">
            <v>N/A</v>
          </cell>
          <cell r="Y9" t="str">
            <v>N/A</v>
          </cell>
          <cell r="Z9" t="str">
            <v>N/A</v>
          </cell>
        </row>
        <row r="10">
          <cell r="A10" t="str">
            <v>0030</v>
          </cell>
          <cell r="B10" t="str">
            <v>0030</v>
          </cell>
          <cell r="C10" t="str">
            <v>0030</v>
          </cell>
          <cell r="D10" t="str">
            <v>N/A</v>
          </cell>
          <cell r="E10" t="str">
            <v>N/A</v>
          </cell>
          <cell r="F10" t="str">
            <v>N/A</v>
          </cell>
          <cell r="G10" t="str">
            <v>N/A</v>
          </cell>
          <cell r="H10" t="str">
            <v>N/A</v>
          </cell>
          <cell r="I10" t="str">
            <v>N/A</v>
          </cell>
          <cell r="J10" t="str">
            <v>N/A</v>
          </cell>
          <cell r="K10" t="str">
            <v>N/A</v>
          </cell>
          <cell r="L10" t="str">
            <v>N/A</v>
          </cell>
          <cell r="M10" t="str">
            <v>N/A</v>
          </cell>
          <cell r="N10" t="str">
            <v>N/A</v>
          </cell>
          <cell r="O10" t="str">
            <v>N/A</v>
          </cell>
          <cell r="P10" t="str">
            <v>N/A</v>
          </cell>
          <cell r="Q10" t="str">
            <v>N/A</v>
          </cell>
          <cell r="R10" t="str">
            <v>N/A</v>
          </cell>
          <cell r="S10" t="str">
            <v>N/A</v>
          </cell>
          <cell r="T10" t="str">
            <v>N/A</v>
          </cell>
          <cell r="U10" t="str">
            <v>N/A</v>
          </cell>
          <cell r="V10" t="str">
            <v>N/A</v>
          </cell>
          <cell r="W10" t="str">
            <v>N/A</v>
          </cell>
          <cell r="X10" t="str">
            <v>N/A</v>
          </cell>
          <cell r="Y10" t="str">
            <v>N/A</v>
          </cell>
          <cell r="Z10" t="str">
            <v>N/A</v>
          </cell>
        </row>
        <row r="11">
          <cell r="A11" t="str">
            <v>0040</v>
          </cell>
          <cell r="B11" t="str">
            <v>0040</v>
          </cell>
          <cell r="C11" t="str">
            <v>0040</v>
          </cell>
          <cell r="D11" t="str">
            <v>N/A</v>
          </cell>
          <cell r="E11" t="str">
            <v>0040</v>
          </cell>
          <cell r="F11" t="str">
            <v>N/A</v>
          </cell>
          <cell r="G11" t="str">
            <v>N/A</v>
          </cell>
          <cell r="H11" t="str">
            <v>N/A</v>
          </cell>
          <cell r="I11" t="str">
            <v>N/A</v>
          </cell>
          <cell r="J11" t="str">
            <v>N/A</v>
          </cell>
          <cell r="K11" t="str">
            <v>N/A</v>
          </cell>
          <cell r="L11" t="str">
            <v>N/A</v>
          </cell>
          <cell r="M11" t="str">
            <v>N/A</v>
          </cell>
          <cell r="N11" t="str">
            <v>N/A</v>
          </cell>
          <cell r="O11" t="str">
            <v>N/A</v>
          </cell>
          <cell r="P11" t="str">
            <v>N/A</v>
          </cell>
          <cell r="Q11" t="str">
            <v>N/A</v>
          </cell>
          <cell r="R11" t="str">
            <v>N/A</v>
          </cell>
          <cell r="S11" t="str">
            <v>N/A</v>
          </cell>
          <cell r="T11" t="str">
            <v>N/A</v>
          </cell>
          <cell r="U11" t="str">
            <v>N/A</v>
          </cell>
          <cell r="V11" t="str">
            <v>N/A</v>
          </cell>
          <cell r="W11" t="str">
            <v>N/A</v>
          </cell>
          <cell r="X11" t="str">
            <v>N/A</v>
          </cell>
          <cell r="Y11" t="str">
            <v>N/A</v>
          </cell>
          <cell r="Z11" t="str">
            <v>N/A</v>
          </cell>
        </row>
        <row r="12">
          <cell r="A12" t="str">
            <v>0050</v>
          </cell>
          <cell r="B12" t="str">
            <v>0050</v>
          </cell>
          <cell r="C12" t="str">
            <v>0050</v>
          </cell>
          <cell r="D12" t="str">
            <v>N/A</v>
          </cell>
          <cell r="E12" t="str">
            <v>N/A</v>
          </cell>
          <cell r="F12" t="str">
            <v>N/A</v>
          </cell>
          <cell r="G12" t="str">
            <v>N/A</v>
          </cell>
          <cell r="H12" t="str">
            <v>N/A</v>
          </cell>
          <cell r="I12" t="str">
            <v>N/A</v>
          </cell>
          <cell r="J12" t="str">
            <v>N/A</v>
          </cell>
          <cell r="K12" t="str">
            <v>N/A</v>
          </cell>
          <cell r="L12" t="str">
            <v>N/A</v>
          </cell>
          <cell r="M12" t="str">
            <v>N/A</v>
          </cell>
          <cell r="N12" t="str">
            <v>N/A</v>
          </cell>
          <cell r="O12" t="str">
            <v>N/A</v>
          </cell>
          <cell r="P12" t="str">
            <v>N/A</v>
          </cell>
          <cell r="Q12" t="str">
            <v>N/A</v>
          </cell>
          <cell r="R12" t="str">
            <v>N/A</v>
          </cell>
          <cell r="S12" t="str">
            <v>N/A</v>
          </cell>
          <cell r="T12" t="str">
            <v>N/A</v>
          </cell>
          <cell r="U12" t="str">
            <v>N/A</v>
          </cell>
          <cell r="V12" t="str">
            <v>N/A</v>
          </cell>
          <cell r="W12" t="str">
            <v>N/A</v>
          </cell>
          <cell r="X12" t="str">
            <v>N/A</v>
          </cell>
          <cell r="Y12" t="str">
            <v>N/A</v>
          </cell>
          <cell r="Z12" t="str">
            <v>N/A</v>
          </cell>
        </row>
        <row r="13">
          <cell r="A13" t="str">
            <v>0051</v>
          </cell>
          <cell r="B13" t="str">
            <v>0051</v>
          </cell>
          <cell r="C13" t="str">
            <v>0051</v>
          </cell>
          <cell r="D13" t="str">
            <v>N/A</v>
          </cell>
          <cell r="E13" t="str">
            <v>N/A</v>
          </cell>
          <cell r="F13" t="str">
            <v>N/A</v>
          </cell>
          <cell r="G13" t="str">
            <v>N/A</v>
          </cell>
          <cell r="H13" t="str">
            <v>N/A</v>
          </cell>
          <cell r="I13" t="str">
            <v>N/A</v>
          </cell>
          <cell r="J13" t="str">
            <v>N/A</v>
          </cell>
          <cell r="K13" t="str">
            <v>N/A</v>
          </cell>
          <cell r="L13" t="str">
            <v>N/A</v>
          </cell>
          <cell r="M13" t="str">
            <v>N/A</v>
          </cell>
          <cell r="N13" t="str">
            <v>N/A</v>
          </cell>
          <cell r="O13" t="str">
            <v>N/A</v>
          </cell>
          <cell r="P13" t="str">
            <v>N/A</v>
          </cell>
          <cell r="Q13" t="str">
            <v>N/A</v>
          </cell>
          <cell r="R13" t="str">
            <v>N/A</v>
          </cell>
          <cell r="S13" t="str">
            <v>N/A</v>
          </cell>
          <cell r="T13" t="str">
            <v>N/A</v>
          </cell>
          <cell r="U13" t="str">
            <v>N/A</v>
          </cell>
          <cell r="V13" t="str">
            <v>N/A</v>
          </cell>
          <cell r="W13" t="str">
            <v>N/A</v>
          </cell>
          <cell r="X13" t="str">
            <v>N/A</v>
          </cell>
          <cell r="Y13" t="str">
            <v>N/A</v>
          </cell>
          <cell r="Z13" t="str">
            <v>N/A</v>
          </cell>
        </row>
        <row r="14">
          <cell r="A14" t="str">
            <v>0060</v>
          </cell>
          <cell r="B14" t="str">
            <v>0060</v>
          </cell>
          <cell r="C14" t="str">
            <v>0060</v>
          </cell>
          <cell r="D14" t="str">
            <v>N/A</v>
          </cell>
          <cell r="E14" t="str">
            <v>N/A</v>
          </cell>
          <cell r="F14" t="str">
            <v>0060</v>
          </cell>
          <cell r="G14" t="str">
            <v>N/A</v>
          </cell>
          <cell r="H14" t="str">
            <v>0060</v>
          </cell>
          <cell r="I14" t="str">
            <v>N/A</v>
          </cell>
          <cell r="J14" t="str">
            <v>N/A</v>
          </cell>
          <cell r="K14" t="str">
            <v>N/A</v>
          </cell>
          <cell r="L14" t="str">
            <v>N/A</v>
          </cell>
          <cell r="M14" t="str">
            <v>N/A</v>
          </cell>
          <cell r="N14" t="str">
            <v>N/A</v>
          </cell>
          <cell r="O14" t="str">
            <v>N/A</v>
          </cell>
          <cell r="P14" t="str">
            <v>N/A</v>
          </cell>
          <cell r="Q14" t="str">
            <v>N/A</v>
          </cell>
          <cell r="R14" t="str">
            <v>N/A</v>
          </cell>
          <cell r="S14" t="str">
            <v>N/A</v>
          </cell>
          <cell r="T14" t="str">
            <v>N/A</v>
          </cell>
          <cell r="U14" t="str">
            <v>N/A</v>
          </cell>
          <cell r="V14" t="str">
            <v>N/A</v>
          </cell>
          <cell r="W14" t="str">
            <v>N/A</v>
          </cell>
          <cell r="X14" t="str">
            <v>N/A</v>
          </cell>
          <cell r="Y14" t="str">
            <v>N/A</v>
          </cell>
          <cell r="Z14" t="str">
            <v>N/A</v>
          </cell>
        </row>
        <row r="15">
          <cell r="A15" t="str">
            <v>0070</v>
          </cell>
          <cell r="B15" t="str">
            <v>0070</v>
          </cell>
          <cell r="C15" t="str">
            <v>0070</v>
          </cell>
          <cell r="D15" t="str">
            <v>N/A</v>
          </cell>
          <cell r="E15" t="str">
            <v>N/A</v>
          </cell>
          <cell r="F15" t="str">
            <v>N/A</v>
          </cell>
          <cell r="G15" t="str">
            <v>N/A</v>
          </cell>
          <cell r="H15" t="str">
            <v>N/A</v>
          </cell>
          <cell r="I15" t="str">
            <v>N/A</v>
          </cell>
          <cell r="J15" t="str">
            <v>N/A</v>
          </cell>
          <cell r="K15" t="str">
            <v>N/A</v>
          </cell>
          <cell r="L15" t="str">
            <v>N/A</v>
          </cell>
          <cell r="M15" t="str">
            <v>N/A</v>
          </cell>
          <cell r="N15" t="str">
            <v>N/A</v>
          </cell>
          <cell r="O15" t="str">
            <v>N/A</v>
          </cell>
          <cell r="P15" t="str">
            <v>N/A</v>
          </cell>
          <cell r="Q15" t="str">
            <v>N/A</v>
          </cell>
          <cell r="R15" t="str">
            <v>N/A</v>
          </cell>
          <cell r="S15" t="str">
            <v>N/A</v>
          </cell>
          <cell r="T15" t="str">
            <v>N/A</v>
          </cell>
          <cell r="U15" t="str">
            <v>N/A</v>
          </cell>
          <cell r="V15" t="str">
            <v>N/A</v>
          </cell>
          <cell r="W15" t="str">
            <v>N/A</v>
          </cell>
          <cell r="X15" t="str">
            <v>N/A</v>
          </cell>
          <cell r="Y15" t="str">
            <v>N/A</v>
          </cell>
          <cell r="Z15" t="str">
            <v>N/A</v>
          </cell>
        </row>
        <row r="16">
          <cell r="A16" t="str">
            <v>0080</v>
          </cell>
          <cell r="B16" t="str">
            <v>0080</v>
          </cell>
          <cell r="C16" t="str">
            <v>0080</v>
          </cell>
          <cell r="D16" t="str">
            <v>N/A</v>
          </cell>
          <cell r="E16" t="str">
            <v>N/A</v>
          </cell>
          <cell r="F16" t="str">
            <v>N/A</v>
          </cell>
          <cell r="G16" t="str">
            <v>N/A</v>
          </cell>
          <cell r="H16" t="str">
            <v>N/A</v>
          </cell>
          <cell r="I16" t="str">
            <v>N/A</v>
          </cell>
          <cell r="J16" t="str">
            <v>N/A</v>
          </cell>
          <cell r="K16" t="str">
            <v>N/A</v>
          </cell>
          <cell r="L16" t="str">
            <v>N/A</v>
          </cell>
          <cell r="M16" t="str">
            <v>N/A</v>
          </cell>
          <cell r="N16" t="str">
            <v>N/A</v>
          </cell>
          <cell r="O16" t="str">
            <v>N/A</v>
          </cell>
          <cell r="P16" t="str">
            <v>N/A</v>
          </cell>
          <cell r="Q16" t="str">
            <v>N/A</v>
          </cell>
          <cell r="R16" t="str">
            <v>N/A</v>
          </cell>
          <cell r="S16" t="str">
            <v>N/A</v>
          </cell>
          <cell r="T16" t="str">
            <v>N/A</v>
          </cell>
          <cell r="U16" t="str">
            <v>N/A</v>
          </cell>
          <cell r="V16" t="str">
            <v>N/A</v>
          </cell>
          <cell r="W16" t="str">
            <v>N/A</v>
          </cell>
          <cell r="X16" t="str">
            <v>N/A</v>
          </cell>
          <cell r="Y16" t="str">
            <v>N/A</v>
          </cell>
          <cell r="Z16" t="str">
            <v>N/A</v>
          </cell>
        </row>
        <row r="17">
          <cell r="A17" t="str">
            <v>0090</v>
          </cell>
          <cell r="B17" t="str">
            <v>0090</v>
          </cell>
          <cell r="C17" t="str">
            <v>0090</v>
          </cell>
          <cell r="D17" t="str">
            <v>N/A</v>
          </cell>
          <cell r="E17" t="str">
            <v>N/A</v>
          </cell>
          <cell r="F17" t="str">
            <v>N/A</v>
          </cell>
          <cell r="G17" t="str">
            <v>N/A</v>
          </cell>
          <cell r="H17" t="str">
            <v>N/A</v>
          </cell>
          <cell r="I17" t="str">
            <v>N/A</v>
          </cell>
          <cell r="J17" t="str">
            <v>N/A</v>
          </cell>
          <cell r="K17" t="str">
            <v>N/A</v>
          </cell>
          <cell r="L17" t="str">
            <v>N/A</v>
          </cell>
          <cell r="M17" t="str">
            <v>N/A</v>
          </cell>
          <cell r="N17" t="str">
            <v>N/A</v>
          </cell>
          <cell r="O17" t="str">
            <v>N/A</v>
          </cell>
          <cell r="P17" t="str">
            <v>N/A</v>
          </cell>
          <cell r="Q17" t="str">
            <v>N/A</v>
          </cell>
          <cell r="R17" t="str">
            <v>N/A</v>
          </cell>
          <cell r="S17" t="str">
            <v>N/A</v>
          </cell>
          <cell r="T17" t="str">
            <v>N/A</v>
          </cell>
          <cell r="U17" t="str">
            <v>N/A</v>
          </cell>
          <cell r="V17" t="str">
            <v>N/A</v>
          </cell>
          <cell r="W17" t="str">
            <v>N/A</v>
          </cell>
          <cell r="X17" t="str">
            <v>N/A</v>
          </cell>
          <cell r="Y17" t="str">
            <v>N/A</v>
          </cell>
          <cell r="Z17" t="str">
            <v>N/A</v>
          </cell>
        </row>
        <row r="18">
          <cell r="A18" t="str">
            <v>0100</v>
          </cell>
          <cell r="B18" t="str">
            <v>0100</v>
          </cell>
          <cell r="C18" t="str">
            <v>0100</v>
          </cell>
          <cell r="D18" t="str">
            <v>N/A</v>
          </cell>
          <cell r="E18" t="str">
            <v>N/A</v>
          </cell>
          <cell r="F18" t="str">
            <v>N/A</v>
          </cell>
          <cell r="G18" t="str">
            <v>N/A</v>
          </cell>
          <cell r="H18" t="str">
            <v>N/A</v>
          </cell>
          <cell r="I18" t="str">
            <v>N/A</v>
          </cell>
          <cell r="J18" t="str">
            <v>N/A</v>
          </cell>
          <cell r="K18" t="str">
            <v>N/A</v>
          </cell>
          <cell r="L18" t="str">
            <v>N/A</v>
          </cell>
          <cell r="M18" t="str">
            <v>N/A</v>
          </cell>
          <cell r="N18" t="str">
            <v>N/A</v>
          </cell>
          <cell r="O18" t="str">
            <v>N/A</v>
          </cell>
          <cell r="P18" t="str">
            <v>N/A</v>
          </cell>
          <cell r="Q18" t="str">
            <v>N/A</v>
          </cell>
          <cell r="R18" t="str">
            <v>N/A</v>
          </cell>
          <cell r="S18" t="str">
            <v>N/A</v>
          </cell>
          <cell r="T18" t="str">
            <v>N/A</v>
          </cell>
          <cell r="U18" t="str">
            <v>N/A</v>
          </cell>
          <cell r="V18" t="str">
            <v>N/A</v>
          </cell>
          <cell r="W18" t="str">
            <v>N/A</v>
          </cell>
          <cell r="X18" t="str">
            <v>N/A</v>
          </cell>
          <cell r="Y18" t="str">
            <v>N/A</v>
          </cell>
          <cell r="Z18" t="str">
            <v>N/A</v>
          </cell>
        </row>
        <row r="19">
          <cell r="A19" t="str">
            <v>0200</v>
          </cell>
          <cell r="B19" t="str">
            <v>0200</v>
          </cell>
          <cell r="C19" t="str">
            <v>0200</v>
          </cell>
          <cell r="D19" t="str">
            <v>N/A</v>
          </cell>
          <cell r="E19" t="str">
            <v>N/A</v>
          </cell>
          <cell r="F19" t="str">
            <v>N/A</v>
          </cell>
          <cell r="G19" t="str">
            <v>N/A</v>
          </cell>
          <cell r="H19" t="str">
            <v>N/A</v>
          </cell>
          <cell r="I19" t="str">
            <v>N/A</v>
          </cell>
          <cell r="J19" t="str">
            <v>N/A</v>
          </cell>
          <cell r="K19" t="str">
            <v>N/A</v>
          </cell>
          <cell r="L19" t="str">
            <v>N/A</v>
          </cell>
          <cell r="M19" t="str">
            <v>N/A</v>
          </cell>
          <cell r="N19" t="str">
            <v>N/A</v>
          </cell>
          <cell r="O19" t="str">
            <v>N/A</v>
          </cell>
          <cell r="P19" t="str">
            <v>N/A</v>
          </cell>
          <cell r="Q19" t="str">
            <v>N/A</v>
          </cell>
          <cell r="R19" t="str">
            <v>N/A</v>
          </cell>
          <cell r="S19" t="str">
            <v>N/A</v>
          </cell>
          <cell r="T19" t="str">
            <v>N/A</v>
          </cell>
          <cell r="U19" t="str">
            <v>N/A</v>
          </cell>
          <cell r="V19" t="str">
            <v>N/A</v>
          </cell>
          <cell r="W19" t="str">
            <v>N/A</v>
          </cell>
          <cell r="X19" t="str">
            <v>N/A</v>
          </cell>
          <cell r="Y19" t="str">
            <v>N/A</v>
          </cell>
          <cell r="Z19" t="str">
            <v>N/A</v>
          </cell>
        </row>
        <row r="20">
          <cell r="A20" t="str">
            <v>0300</v>
          </cell>
          <cell r="B20" t="str">
            <v>0300</v>
          </cell>
          <cell r="C20" t="str">
            <v>0300</v>
          </cell>
          <cell r="D20" t="str">
            <v>N/A</v>
          </cell>
          <cell r="E20" t="str">
            <v>N/A</v>
          </cell>
          <cell r="F20" t="str">
            <v>N/A</v>
          </cell>
          <cell r="G20" t="str">
            <v>N/A</v>
          </cell>
          <cell r="H20" t="str">
            <v>N/A</v>
          </cell>
          <cell r="I20" t="str">
            <v>N/A</v>
          </cell>
          <cell r="J20" t="str">
            <v>N/A</v>
          </cell>
          <cell r="K20" t="str">
            <v>N/A</v>
          </cell>
          <cell r="L20" t="str">
            <v>N/A</v>
          </cell>
          <cell r="M20" t="str">
            <v>N/A</v>
          </cell>
          <cell r="N20" t="str">
            <v>N/A</v>
          </cell>
          <cell r="O20" t="str">
            <v>N/A</v>
          </cell>
          <cell r="P20" t="str">
            <v>N/A</v>
          </cell>
          <cell r="Q20" t="str">
            <v>N/A</v>
          </cell>
          <cell r="R20" t="str">
            <v>N/A</v>
          </cell>
          <cell r="S20" t="str">
            <v>N/A</v>
          </cell>
          <cell r="T20" t="str">
            <v>N/A</v>
          </cell>
          <cell r="U20" t="str">
            <v>N/A</v>
          </cell>
          <cell r="V20" t="str">
            <v>N/A</v>
          </cell>
          <cell r="W20" t="str">
            <v>N/A</v>
          </cell>
          <cell r="X20" t="str">
            <v>N/A</v>
          </cell>
          <cell r="Y20" t="str">
            <v>N/A</v>
          </cell>
          <cell r="Z20" t="str">
            <v>N/A</v>
          </cell>
        </row>
        <row r="21">
          <cell r="A21" t="str">
            <v>0400</v>
          </cell>
          <cell r="B21" t="str">
            <v>0400</v>
          </cell>
          <cell r="C21" t="str">
            <v>0400</v>
          </cell>
          <cell r="D21" t="str">
            <v>N/A</v>
          </cell>
          <cell r="E21" t="str">
            <v>N/A</v>
          </cell>
          <cell r="F21" t="str">
            <v>N/A</v>
          </cell>
          <cell r="G21" t="str">
            <v>N/A</v>
          </cell>
          <cell r="H21" t="str">
            <v>N/A</v>
          </cell>
          <cell r="I21" t="str">
            <v>N/A</v>
          </cell>
          <cell r="J21" t="str">
            <v>N/A</v>
          </cell>
          <cell r="K21" t="str">
            <v>N/A</v>
          </cell>
          <cell r="L21" t="str">
            <v>N/A</v>
          </cell>
          <cell r="M21" t="str">
            <v>N/A</v>
          </cell>
          <cell r="N21" t="str">
            <v>N/A</v>
          </cell>
          <cell r="O21" t="str">
            <v>N/A</v>
          </cell>
          <cell r="P21" t="str">
            <v>N/A</v>
          </cell>
          <cell r="Q21" t="str">
            <v>N/A</v>
          </cell>
          <cell r="R21" t="str">
            <v>N/A</v>
          </cell>
          <cell r="S21" t="str">
            <v>N/A</v>
          </cell>
          <cell r="T21" t="str">
            <v>N/A</v>
          </cell>
          <cell r="U21" t="str">
            <v>N/A</v>
          </cell>
          <cell r="V21" t="str">
            <v>N/A</v>
          </cell>
          <cell r="W21" t="str">
            <v>N/A</v>
          </cell>
          <cell r="X21" t="str">
            <v>N/A</v>
          </cell>
          <cell r="Y21" t="str">
            <v>N/A</v>
          </cell>
          <cell r="Z21" t="str">
            <v>N/A</v>
          </cell>
        </row>
        <row r="22">
          <cell r="A22" t="str">
            <v>0500</v>
          </cell>
          <cell r="B22" t="str">
            <v>0500</v>
          </cell>
          <cell r="C22" t="str">
            <v>0500</v>
          </cell>
          <cell r="D22" t="str">
            <v>N/A</v>
          </cell>
          <cell r="E22" t="str">
            <v>N/A</v>
          </cell>
          <cell r="F22" t="str">
            <v>N/A</v>
          </cell>
          <cell r="G22" t="str">
            <v>N/A</v>
          </cell>
          <cell r="H22" t="str">
            <v>N/A</v>
          </cell>
          <cell r="I22" t="str">
            <v>N/A</v>
          </cell>
          <cell r="J22" t="str">
            <v>N/A</v>
          </cell>
          <cell r="K22" t="str">
            <v>N/A</v>
          </cell>
          <cell r="L22" t="str">
            <v>N/A</v>
          </cell>
          <cell r="M22" t="str">
            <v>N/A</v>
          </cell>
          <cell r="N22" t="str">
            <v>N/A</v>
          </cell>
          <cell r="O22" t="str">
            <v>N/A</v>
          </cell>
          <cell r="P22" t="str">
            <v>N/A</v>
          </cell>
          <cell r="Q22" t="str">
            <v>N/A</v>
          </cell>
          <cell r="R22" t="str">
            <v>N/A</v>
          </cell>
          <cell r="S22" t="str">
            <v>N/A</v>
          </cell>
          <cell r="T22" t="str">
            <v>N/A</v>
          </cell>
          <cell r="U22" t="str">
            <v>N/A</v>
          </cell>
          <cell r="V22" t="str">
            <v>N/A</v>
          </cell>
          <cell r="W22" t="str">
            <v>N/A</v>
          </cell>
          <cell r="X22" t="str">
            <v>N/A</v>
          </cell>
          <cell r="Y22" t="str">
            <v>N/A</v>
          </cell>
          <cell r="Z22" t="str">
            <v>N/A</v>
          </cell>
        </row>
        <row r="23">
          <cell r="A23" t="str">
            <v>0600</v>
          </cell>
          <cell r="B23" t="str">
            <v>0600</v>
          </cell>
          <cell r="C23" t="str">
            <v>0600</v>
          </cell>
          <cell r="D23" t="str">
            <v>N/A</v>
          </cell>
          <cell r="E23" t="str">
            <v>N/A</v>
          </cell>
          <cell r="F23" t="str">
            <v>N/A</v>
          </cell>
          <cell r="G23" t="str">
            <v>N/A</v>
          </cell>
          <cell r="H23" t="str">
            <v>N/A</v>
          </cell>
          <cell r="I23" t="str">
            <v>N/A</v>
          </cell>
          <cell r="J23" t="str">
            <v>N/A</v>
          </cell>
          <cell r="K23" t="str">
            <v>N/A</v>
          </cell>
          <cell r="L23" t="str">
            <v>N/A</v>
          </cell>
          <cell r="M23" t="str">
            <v>N/A</v>
          </cell>
          <cell r="N23" t="str">
            <v>N/A</v>
          </cell>
          <cell r="O23" t="str">
            <v>N/A</v>
          </cell>
          <cell r="P23" t="str">
            <v>N/A</v>
          </cell>
          <cell r="Q23" t="str">
            <v>N/A</v>
          </cell>
          <cell r="R23" t="str">
            <v>N/A</v>
          </cell>
          <cell r="S23" t="str">
            <v>N/A</v>
          </cell>
          <cell r="T23" t="str">
            <v>N/A</v>
          </cell>
          <cell r="U23" t="str">
            <v>N/A</v>
          </cell>
          <cell r="V23" t="str">
            <v>N/A</v>
          </cell>
          <cell r="W23" t="str">
            <v>N/A</v>
          </cell>
          <cell r="X23" t="str">
            <v>N/A</v>
          </cell>
          <cell r="Y23" t="str">
            <v>N/A</v>
          </cell>
          <cell r="Z23" t="str">
            <v>N/A</v>
          </cell>
        </row>
        <row r="24">
          <cell r="A24" t="str">
            <v>0700</v>
          </cell>
          <cell r="B24" t="str">
            <v>0700</v>
          </cell>
          <cell r="C24" t="str">
            <v>0700</v>
          </cell>
          <cell r="D24" t="str">
            <v>N/A</v>
          </cell>
          <cell r="E24" t="str">
            <v>N/A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  <cell r="M24" t="str">
            <v>N/A</v>
          </cell>
          <cell r="N24" t="str">
            <v>N/A</v>
          </cell>
          <cell r="O24" t="str">
            <v>N/A</v>
          </cell>
          <cell r="P24" t="str">
            <v>N/A</v>
          </cell>
          <cell r="Q24" t="str">
            <v>N/A</v>
          </cell>
          <cell r="R24" t="str">
            <v>N/A</v>
          </cell>
          <cell r="S24" t="str">
            <v>N/A</v>
          </cell>
          <cell r="T24" t="str">
            <v>N/A</v>
          </cell>
          <cell r="U24" t="str">
            <v>N/A</v>
          </cell>
          <cell r="V24" t="str">
            <v>N/A</v>
          </cell>
          <cell r="W24" t="str">
            <v>N/A</v>
          </cell>
          <cell r="X24" t="str">
            <v>N/A</v>
          </cell>
          <cell r="Y24" t="str">
            <v>N/A</v>
          </cell>
          <cell r="Z24" t="str">
            <v>N/A</v>
          </cell>
        </row>
        <row r="25">
          <cell r="A25" t="str">
            <v>0800</v>
          </cell>
          <cell r="B25" t="str">
            <v>0800</v>
          </cell>
          <cell r="C25" t="str">
            <v>0800</v>
          </cell>
          <cell r="D25" t="str">
            <v>N/A</v>
          </cell>
          <cell r="E25" t="str">
            <v>N/A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  <cell r="M25" t="str">
            <v>N/A</v>
          </cell>
          <cell r="N25" t="str">
            <v>N/A</v>
          </cell>
          <cell r="O25" t="str">
            <v>N/A</v>
          </cell>
          <cell r="P25" t="str">
            <v>N/A</v>
          </cell>
          <cell r="Q25" t="str">
            <v>N/A</v>
          </cell>
          <cell r="R25" t="str">
            <v>N/A</v>
          </cell>
          <cell r="S25" t="str">
            <v>N/A</v>
          </cell>
          <cell r="T25" t="str">
            <v>N/A</v>
          </cell>
          <cell r="U25" t="str">
            <v>N/A</v>
          </cell>
          <cell r="V25" t="str">
            <v>N/A</v>
          </cell>
          <cell r="W25" t="str">
            <v>N/A</v>
          </cell>
          <cell r="X25" t="str">
            <v>N/A</v>
          </cell>
          <cell r="Y25" t="str">
            <v>N/A</v>
          </cell>
          <cell r="Z25" t="str">
            <v>N/A</v>
          </cell>
        </row>
        <row r="26">
          <cell r="A26" t="str">
            <v>0900</v>
          </cell>
          <cell r="B26" t="str">
            <v>0900</v>
          </cell>
          <cell r="C26" t="str">
            <v>0900</v>
          </cell>
          <cell r="D26" t="str">
            <v>N/A</v>
          </cell>
          <cell r="E26" t="str">
            <v>N/A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  <cell r="M26" t="str">
            <v>N/A</v>
          </cell>
          <cell r="N26" t="str">
            <v>N/A</v>
          </cell>
          <cell r="O26" t="str">
            <v>N/A</v>
          </cell>
          <cell r="P26" t="str">
            <v>N/A</v>
          </cell>
          <cell r="Q26" t="str">
            <v>N/A</v>
          </cell>
          <cell r="R26" t="str">
            <v>N/A</v>
          </cell>
          <cell r="S26" t="str">
            <v>N/A</v>
          </cell>
          <cell r="T26" t="str">
            <v>N/A</v>
          </cell>
          <cell r="U26" t="str">
            <v>N/A</v>
          </cell>
          <cell r="V26" t="str">
            <v>N/A</v>
          </cell>
          <cell r="W26" t="str">
            <v>N/A</v>
          </cell>
          <cell r="X26" t="str">
            <v>N/A</v>
          </cell>
          <cell r="Y26" t="str">
            <v>N/A</v>
          </cell>
          <cell r="Z26" t="str">
            <v>N/A</v>
          </cell>
        </row>
        <row r="27">
          <cell r="A27" t="str">
            <v>1000</v>
          </cell>
          <cell r="B27" t="str">
            <v>1000</v>
          </cell>
          <cell r="C27" t="str">
            <v>1000</v>
          </cell>
          <cell r="D27" t="str">
            <v>N/A</v>
          </cell>
          <cell r="E27" t="str">
            <v>N/A</v>
          </cell>
          <cell r="F27" t="str">
            <v>N/A</v>
          </cell>
          <cell r="G27" t="str">
            <v>N/A</v>
          </cell>
          <cell r="H27" t="str">
            <v>N/A</v>
          </cell>
          <cell r="I27" t="str">
            <v>N/A</v>
          </cell>
          <cell r="J27" t="str">
            <v>N/A</v>
          </cell>
          <cell r="K27" t="str">
            <v>N/A</v>
          </cell>
          <cell r="L27" t="str">
            <v>N/A</v>
          </cell>
          <cell r="M27" t="str">
            <v>N/A</v>
          </cell>
          <cell r="N27" t="str">
            <v>N/A</v>
          </cell>
          <cell r="O27" t="str">
            <v>N/A</v>
          </cell>
          <cell r="P27" t="str">
            <v>N/A</v>
          </cell>
          <cell r="Q27" t="str">
            <v>N/A</v>
          </cell>
          <cell r="R27" t="str">
            <v>N/A</v>
          </cell>
          <cell r="S27" t="str">
            <v>N/A</v>
          </cell>
          <cell r="T27" t="str">
            <v>N/A</v>
          </cell>
          <cell r="U27" t="str">
            <v>N/A</v>
          </cell>
          <cell r="V27" t="str">
            <v>N/A</v>
          </cell>
          <cell r="W27" t="str">
            <v>N/A</v>
          </cell>
          <cell r="X27" t="str">
            <v>N/A</v>
          </cell>
          <cell r="Y27" t="str">
            <v>N/A</v>
          </cell>
          <cell r="Z27" t="str">
            <v>N/A</v>
          </cell>
        </row>
        <row r="28">
          <cell r="A28" t="str">
            <v>1100</v>
          </cell>
          <cell r="B28" t="str">
            <v>1100</v>
          </cell>
          <cell r="C28" t="str">
            <v>1100</v>
          </cell>
          <cell r="D28" t="str">
            <v>N/A</v>
          </cell>
          <cell r="E28" t="str">
            <v>N/A</v>
          </cell>
          <cell r="F28" t="str">
            <v>N/A</v>
          </cell>
          <cell r="G28" t="str">
            <v>N/A</v>
          </cell>
          <cell r="H28" t="str">
            <v>N/A</v>
          </cell>
          <cell r="I28" t="str">
            <v>N/A</v>
          </cell>
          <cell r="J28" t="str">
            <v>N/A</v>
          </cell>
          <cell r="K28" t="str">
            <v>N/A</v>
          </cell>
          <cell r="L28" t="str">
            <v>N/A</v>
          </cell>
          <cell r="M28" t="str">
            <v>N/A</v>
          </cell>
          <cell r="N28" t="str">
            <v>N/A</v>
          </cell>
          <cell r="O28" t="str">
            <v>N/A</v>
          </cell>
          <cell r="P28" t="str">
            <v>N/A</v>
          </cell>
          <cell r="Q28" t="str">
            <v>N/A</v>
          </cell>
          <cell r="R28" t="str">
            <v>N/A</v>
          </cell>
          <cell r="S28" t="str">
            <v>N/A</v>
          </cell>
          <cell r="T28" t="str">
            <v>N/A</v>
          </cell>
          <cell r="U28" t="str">
            <v>N/A</v>
          </cell>
          <cell r="V28" t="str">
            <v>N/A</v>
          </cell>
          <cell r="W28" t="str">
            <v>N/A</v>
          </cell>
          <cell r="X28" t="str">
            <v>N/A</v>
          </cell>
          <cell r="Y28" t="str">
            <v>N/A</v>
          </cell>
          <cell r="Z28" t="str">
            <v>N/A</v>
          </cell>
        </row>
        <row r="29">
          <cell r="A29" t="str">
            <v>1200</v>
          </cell>
          <cell r="B29" t="str">
            <v>1200</v>
          </cell>
          <cell r="C29" t="str">
            <v>1200</v>
          </cell>
          <cell r="D29" t="str">
            <v>N/A</v>
          </cell>
          <cell r="E29" t="str">
            <v>N/A</v>
          </cell>
          <cell r="F29" t="str">
            <v>N/A</v>
          </cell>
          <cell r="G29" t="str">
            <v>N/A</v>
          </cell>
          <cell r="H29" t="str">
            <v>N/A</v>
          </cell>
          <cell r="I29" t="str">
            <v>N/A</v>
          </cell>
          <cell r="J29" t="str">
            <v>N/A</v>
          </cell>
          <cell r="K29" t="str">
            <v>N/A</v>
          </cell>
          <cell r="L29" t="str">
            <v>N/A</v>
          </cell>
          <cell r="M29" t="str">
            <v>N/A</v>
          </cell>
          <cell r="N29" t="str">
            <v>N/A</v>
          </cell>
          <cell r="O29" t="str">
            <v>N/A</v>
          </cell>
          <cell r="P29" t="str">
            <v>N/A</v>
          </cell>
          <cell r="Q29" t="str">
            <v>N/A</v>
          </cell>
          <cell r="R29" t="str">
            <v>N/A</v>
          </cell>
          <cell r="S29" t="str">
            <v>N/A</v>
          </cell>
          <cell r="T29" t="str">
            <v>N/A</v>
          </cell>
          <cell r="U29" t="str">
            <v>N/A</v>
          </cell>
          <cell r="V29" t="str">
            <v>N/A</v>
          </cell>
          <cell r="W29" t="str">
            <v>N/A</v>
          </cell>
          <cell r="X29" t="str">
            <v>N/A</v>
          </cell>
          <cell r="Y29" t="str">
            <v>N/A</v>
          </cell>
          <cell r="Z29" t="str">
            <v>N/A</v>
          </cell>
        </row>
        <row r="30">
          <cell r="A30" t="str">
            <v>1300</v>
          </cell>
          <cell r="B30" t="str">
            <v>1300</v>
          </cell>
          <cell r="C30" t="str">
            <v>1300</v>
          </cell>
          <cell r="D30" t="str">
            <v>N/A</v>
          </cell>
          <cell r="E30" t="str">
            <v>N/A</v>
          </cell>
          <cell r="F30" t="str">
            <v>N/A</v>
          </cell>
          <cell r="G30" t="str">
            <v>N/A</v>
          </cell>
          <cell r="H30" t="str">
            <v>N/A</v>
          </cell>
          <cell r="I30" t="str">
            <v>N/A</v>
          </cell>
          <cell r="J30" t="str">
            <v>N/A</v>
          </cell>
          <cell r="K30" t="str">
            <v>N/A</v>
          </cell>
          <cell r="L30" t="str">
            <v>N/A</v>
          </cell>
          <cell r="M30" t="str">
            <v>N/A</v>
          </cell>
          <cell r="N30" t="str">
            <v>N/A</v>
          </cell>
          <cell r="O30" t="str">
            <v>N/A</v>
          </cell>
          <cell r="P30" t="str">
            <v>N/A</v>
          </cell>
          <cell r="Q30" t="str">
            <v>N/A</v>
          </cell>
          <cell r="R30" t="str">
            <v>N/A</v>
          </cell>
          <cell r="S30" t="str">
            <v>N/A</v>
          </cell>
          <cell r="T30" t="str">
            <v>N/A</v>
          </cell>
          <cell r="U30" t="str">
            <v>N/A</v>
          </cell>
          <cell r="V30" t="str">
            <v>N/A</v>
          </cell>
          <cell r="W30" t="str">
            <v>N/A</v>
          </cell>
          <cell r="X30" t="str">
            <v>N/A</v>
          </cell>
          <cell r="Y30" t="str">
            <v>N/A</v>
          </cell>
          <cell r="Z30" t="str">
            <v>N/A</v>
          </cell>
        </row>
        <row r="31">
          <cell r="A31" t="str">
            <v>1400</v>
          </cell>
          <cell r="B31" t="str">
            <v>1400</v>
          </cell>
          <cell r="C31" t="str">
            <v>1400</v>
          </cell>
          <cell r="D31" t="str">
            <v>N/A</v>
          </cell>
          <cell r="E31" t="str">
            <v>N/A</v>
          </cell>
          <cell r="F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J31" t="str">
            <v>N/A</v>
          </cell>
          <cell r="K31" t="str">
            <v>N/A</v>
          </cell>
          <cell r="L31" t="str">
            <v>N/A</v>
          </cell>
          <cell r="M31" t="str">
            <v>N/A</v>
          </cell>
          <cell r="N31" t="str">
            <v>N/A</v>
          </cell>
          <cell r="O31" t="str">
            <v>N/A</v>
          </cell>
          <cell r="P31" t="str">
            <v>N/A</v>
          </cell>
          <cell r="Q31" t="str">
            <v>N/A</v>
          </cell>
          <cell r="R31" t="str">
            <v>N/A</v>
          </cell>
          <cell r="S31" t="str">
            <v>N/A</v>
          </cell>
          <cell r="T31" t="str">
            <v>N/A</v>
          </cell>
          <cell r="U31" t="str">
            <v>N/A</v>
          </cell>
          <cell r="V31" t="str">
            <v>N/A</v>
          </cell>
          <cell r="W31" t="str">
            <v>N/A</v>
          </cell>
          <cell r="X31" t="str">
            <v>N/A</v>
          </cell>
          <cell r="Y31" t="str">
            <v>N/A</v>
          </cell>
          <cell r="Z31" t="str">
            <v>N/A</v>
          </cell>
        </row>
        <row r="32">
          <cell r="A32" t="str">
            <v>1500</v>
          </cell>
          <cell r="B32" t="str">
            <v>1500</v>
          </cell>
          <cell r="C32" t="str">
            <v>1500</v>
          </cell>
          <cell r="D32" t="str">
            <v>N/A</v>
          </cell>
          <cell r="E32" t="str">
            <v>N/A</v>
          </cell>
          <cell r="F32" t="str">
            <v>N/A</v>
          </cell>
          <cell r="G32" t="str">
            <v>N/A</v>
          </cell>
          <cell r="H32" t="str">
            <v>N/A</v>
          </cell>
          <cell r="I32" t="str">
            <v>N/A</v>
          </cell>
          <cell r="J32" t="str">
            <v>N/A</v>
          </cell>
          <cell r="K32" t="str">
            <v>N/A</v>
          </cell>
          <cell r="L32" t="str">
            <v>N/A</v>
          </cell>
          <cell r="M32" t="str">
            <v>N/A</v>
          </cell>
          <cell r="N32" t="str">
            <v>N/A</v>
          </cell>
          <cell r="O32" t="str">
            <v>N/A</v>
          </cell>
          <cell r="P32" t="str">
            <v>N/A</v>
          </cell>
          <cell r="Q32" t="str">
            <v>N/A</v>
          </cell>
          <cell r="R32" t="str">
            <v>N/A</v>
          </cell>
          <cell r="S32" t="str">
            <v>N/A</v>
          </cell>
          <cell r="T32" t="str">
            <v>N/A</v>
          </cell>
          <cell r="U32" t="str">
            <v>N/A</v>
          </cell>
          <cell r="V32" t="str">
            <v>N/A</v>
          </cell>
          <cell r="W32" t="str">
            <v>N/A</v>
          </cell>
          <cell r="X32" t="str">
            <v>N/A</v>
          </cell>
          <cell r="Y32" t="str">
            <v>N/A</v>
          </cell>
          <cell r="Z32" t="str">
            <v>N/A</v>
          </cell>
        </row>
        <row r="33">
          <cell r="A33" t="str">
            <v>1600</v>
          </cell>
          <cell r="B33" t="str">
            <v>1600</v>
          </cell>
          <cell r="C33" t="str">
            <v>1600</v>
          </cell>
          <cell r="D33" t="str">
            <v>N/A</v>
          </cell>
          <cell r="E33" t="str">
            <v>N/A</v>
          </cell>
          <cell r="F33" t="str">
            <v>1600</v>
          </cell>
          <cell r="G33" t="str">
            <v>N/A</v>
          </cell>
          <cell r="H33" t="str">
            <v>1600</v>
          </cell>
          <cell r="I33" t="str">
            <v>N/A</v>
          </cell>
          <cell r="J33" t="str">
            <v>N/A</v>
          </cell>
          <cell r="K33" t="str">
            <v>N/A</v>
          </cell>
          <cell r="L33" t="str">
            <v>N/A</v>
          </cell>
          <cell r="M33" t="str">
            <v>N/A</v>
          </cell>
          <cell r="N33" t="str">
            <v>N/A</v>
          </cell>
          <cell r="O33" t="str">
            <v>N/A</v>
          </cell>
          <cell r="P33" t="str">
            <v>N/A</v>
          </cell>
          <cell r="Q33" t="str">
            <v>N/A</v>
          </cell>
          <cell r="R33" t="str">
            <v>N/A</v>
          </cell>
          <cell r="S33" t="str">
            <v>N/A</v>
          </cell>
          <cell r="T33" t="str">
            <v>N/A</v>
          </cell>
          <cell r="U33" t="str">
            <v>N/A</v>
          </cell>
          <cell r="V33" t="str">
            <v>N/A</v>
          </cell>
          <cell r="W33" t="str">
            <v>N/A</v>
          </cell>
          <cell r="X33" t="str">
            <v>N/A</v>
          </cell>
          <cell r="Y33" t="str">
            <v>N/A</v>
          </cell>
          <cell r="Z33" t="str">
            <v>N/A</v>
          </cell>
        </row>
        <row r="34">
          <cell r="A34" t="str">
            <v>1700</v>
          </cell>
          <cell r="B34" t="str">
            <v>1700</v>
          </cell>
          <cell r="C34" t="str">
            <v>1700</v>
          </cell>
          <cell r="D34" t="str">
            <v>N/A</v>
          </cell>
          <cell r="E34" t="str">
            <v>N/A</v>
          </cell>
          <cell r="F34" t="str">
            <v>1700</v>
          </cell>
          <cell r="G34" t="str">
            <v>N/A</v>
          </cell>
          <cell r="H34" t="str">
            <v>1700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  <cell r="M34" t="str">
            <v>N/A</v>
          </cell>
          <cell r="N34" t="str">
            <v>N/A</v>
          </cell>
          <cell r="O34" t="str">
            <v>N/A</v>
          </cell>
          <cell r="P34" t="str">
            <v>N/A</v>
          </cell>
          <cell r="Q34" t="str">
            <v>N/A</v>
          </cell>
          <cell r="R34" t="str">
            <v>N/A</v>
          </cell>
          <cell r="S34" t="str">
            <v>N/A</v>
          </cell>
          <cell r="T34" t="str">
            <v>N/A</v>
          </cell>
          <cell r="U34" t="str">
            <v>N/A</v>
          </cell>
          <cell r="V34" t="str">
            <v>N/A</v>
          </cell>
          <cell r="W34" t="str">
            <v>N/A</v>
          </cell>
          <cell r="X34" t="str">
            <v>N/A</v>
          </cell>
          <cell r="Y34" t="str">
            <v>N/A</v>
          </cell>
          <cell r="Z34" t="str">
            <v>N/A</v>
          </cell>
        </row>
        <row r="35">
          <cell r="A35" t="str">
            <v>1800</v>
          </cell>
          <cell r="B35" t="str">
            <v>1800</v>
          </cell>
          <cell r="C35" t="str">
            <v>1800</v>
          </cell>
          <cell r="D35" t="str">
            <v>N/A</v>
          </cell>
          <cell r="E35" t="str">
            <v>N/A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1800</v>
          </cell>
          <cell r="K35" t="str">
            <v>N/A</v>
          </cell>
          <cell r="L35" t="str">
            <v>N/A</v>
          </cell>
          <cell r="M35" t="str">
            <v>N/A</v>
          </cell>
          <cell r="N35" t="str">
            <v>N/A</v>
          </cell>
          <cell r="O35" t="str">
            <v>N/A</v>
          </cell>
          <cell r="P35" t="str">
            <v>N/A</v>
          </cell>
          <cell r="Q35" t="str">
            <v>N/A</v>
          </cell>
          <cell r="R35" t="str">
            <v>N/A</v>
          </cell>
          <cell r="S35" t="str">
            <v>N/A</v>
          </cell>
          <cell r="T35" t="str">
            <v>N/A</v>
          </cell>
          <cell r="U35" t="str">
            <v>N/A</v>
          </cell>
          <cell r="V35" t="str">
            <v>N/A</v>
          </cell>
          <cell r="W35" t="str">
            <v>N/A</v>
          </cell>
          <cell r="X35" t="str">
            <v>N/A</v>
          </cell>
          <cell r="Y35" t="str">
            <v>N/A</v>
          </cell>
          <cell r="Z35" t="str">
            <v>N/A</v>
          </cell>
        </row>
        <row r="36">
          <cell r="A36" t="str">
            <v>1900</v>
          </cell>
          <cell r="B36" t="str">
            <v>1900</v>
          </cell>
          <cell r="C36" t="str">
            <v>1900</v>
          </cell>
          <cell r="D36" t="str">
            <v>N/A</v>
          </cell>
          <cell r="E36" t="str">
            <v>N/A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1900</v>
          </cell>
          <cell r="K36" t="str">
            <v>N/A</v>
          </cell>
          <cell r="L36" t="str">
            <v>N/A</v>
          </cell>
          <cell r="M36" t="str">
            <v>N/A</v>
          </cell>
          <cell r="N36" t="str">
            <v>N/A</v>
          </cell>
          <cell r="O36" t="str">
            <v>N/A</v>
          </cell>
          <cell r="P36" t="str">
            <v>N/A</v>
          </cell>
          <cell r="Q36" t="str">
            <v>N/A</v>
          </cell>
          <cell r="R36" t="str">
            <v>N/A</v>
          </cell>
          <cell r="S36" t="str">
            <v>N/A</v>
          </cell>
          <cell r="T36" t="str">
            <v>N/A</v>
          </cell>
          <cell r="U36" t="str">
            <v>N/A</v>
          </cell>
          <cell r="V36" t="str">
            <v>N/A</v>
          </cell>
          <cell r="W36" t="str">
            <v>N/A</v>
          </cell>
          <cell r="X36" t="str">
            <v>N/A</v>
          </cell>
          <cell r="Y36" t="str">
            <v>N/A</v>
          </cell>
          <cell r="Z36" t="str">
            <v>N/A</v>
          </cell>
        </row>
        <row r="37">
          <cell r="A37" t="str">
            <v>2100</v>
          </cell>
          <cell r="B37" t="str">
            <v>2100</v>
          </cell>
          <cell r="C37" t="str">
            <v>2100</v>
          </cell>
          <cell r="D37" t="str">
            <v>N/A</v>
          </cell>
          <cell r="E37" t="str">
            <v>2100</v>
          </cell>
          <cell r="F37" t="str">
            <v>2100</v>
          </cell>
          <cell r="G37" t="str">
            <v>N/A</v>
          </cell>
          <cell r="H37" t="str">
            <v>2100</v>
          </cell>
          <cell r="I37" t="str">
            <v>N/A</v>
          </cell>
          <cell r="J37" t="str">
            <v>N/A</v>
          </cell>
          <cell r="K37" t="str">
            <v>2100</v>
          </cell>
          <cell r="L37" t="str">
            <v>N/A</v>
          </cell>
          <cell r="M37" t="str">
            <v>N/A</v>
          </cell>
          <cell r="N37" t="str">
            <v>N/A</v>
          </cell>
          <cell r="O37" t="str">
            <v>N/A</v>
          </cell>
          <cell r="P37" t="str">
            <v>N/A</v>
          </cell>
          <cell r="Q37" t="str">
            <v>N/A</v>
          </cell>
          <cell r="R37" t="str">
            <v>N/A</v>
          </cell>
          <cell r="S37" t="str">
            <v>N/A</v>
          </cell>
          <cell r="T37" t="str">
            <v>N/A</v>
          </cell>
          <cell r="U37" t="str">
            <v>N/A</v>
          </cell>
          <cell r="V37" t="str">
            <v>N/A</v>
          </cell>
          <cell r="W37" t="str">
            <v>N/A</v>
          </cell>
          <cell r="X37" t="str">
            <v>N/A</v>
          </cell>
          <cell r="Y37" t="str">
            <v>N/A</v>
          </cell>
          <cell r="Z37" t="str">
            <v>N/A</v>
          </cell>
        </row>
        <row r="38">
          <cell r="A38" t="str">
            <v>2200</v>
          </cell>
          <cell r="B38" t="str">
            <v>2200</v>
          </cell>
          <cell r="C38" t="str">
            <v>2200</v>
          </cell>
          <cell r="D38" t="str">
            <v>N/A</v>
          </cell>
          <cell r="E38" t="str">
            <v>2200</v>
          </cell>
          <cell r="F38" t="str">
            <v>2200</v>
          </cell>
          <cell r="G38" t="str">
            <v>N/A</v>
          </cell>
          <cell r="H38" t="str">
            <v>2200</v>
          </cell>
          <cell r="I38" t="str">
            <v>N/A</v>
          </cell>
          <cell r="J38" t="str">
            <v>N/A</v>
          </cell>
          <cell r="K38" t="str">
            <v>2200</v>
          </cell>
          <cell r="L38" t="str">
            <v>N/A</v>
          </cell>
          <cell r="M38" t="str">
            <v>N/A</v>
          </cell>
          <cell r="N38" t="str">
            <v>N/A</v>
          </cell>
          <cell r="O38" t="str">
            <v>N/A</v>
          </cell>
          <cell r="P38" t="str">
            <v>N/A</v>
          </cell>
          <cell r="Q38" t="str">
            <v>N/A</v>
          </cell>
          <cell r="R38" t="str">
            <v>N/A</v>
          </cell>
          <cell r="S38" t="str">
            <v>N/A</v>
          </cell>
          <cell r="T38" t="str">
            <v>N/A</v>
          </cell>
          <cell r="U38" t="str">
            <v>N/A</v>
          </cell>
          <cell r="V38" t="str">
            <v>N/A</v>
          </cell>
          <cell r="W38" t="str">
            <v>N/A</v>
          </cell>
          <cell r="X38" t="str">
            <v>N/A</v>
          </cell>
          <cell r="Y38" t="str">
            <v>N/A</v>
          </cell>
          <cell r="Z38" t="str">
            <v>N/A</v>
          </cell>
        </row>
        <row r="39">
          <cell r="A39" t="str">
            <v>2210</v>
          </cell>
          <cell r="B39" t="str">
            <v>N/A</v>
          </cell>
          <cell r="C39" t="str">
            <v>N/A</v>
          </cell>
          <cell r="D39" t="str">
            <v>N/A</v>
          </cell>
          <cell r="E39" t="str">
            <v>N/A</v>
          </cell>
          <cell r="F39" t="str">
            <v>2210</v>
          </cell>
          <cell r="G39" t="str">
            <v>N/A</v>
          </cell>
          <cell r="H39" t="str">
            <v>2210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  <cell r="M39" t="str">
            <v>N/A</v>
          </cell>
          <cell r="N39" t="str">
            <v>N/A</v>
          </cell>
          <cell r="O39" t="str">
            <v>N/A</v>
          </cell>
          <cell r="P39" t="str">
            <v>N/A</v>
          </cell>
          <cell r="Q39" t="str">
            <v>N/A</v>
          </cell>
          <cell r="R39" t="str">
            <v>N/A</v>
          </cell>
          <cell r="S39" t="str">
            <v>N/A</v>
          </cell>
          <cell r="T39" t="str">
            <v>N/A</v>
          </cell>
          <cell r="U39" t="str">
            <v>N/A</v>
          </cell>
          <cell r="V39" t="str">
            <v>N/A</v>
          </cell>
          <cell r="W39" t="str">
            <v>N/A</v>
          </cell>
          <cell r="X39" t="str">
            <v>N/A</v>
          </cell>
          <cell r="Y39" t="str">
            <v>N/A</v>
          </cell>
          <cell r="Z39" t="str">
            <v>N/A</v>
          </cell>
        </row>
        <row r="40">
          <cell r="A40" t="str">
            <v>2220</v>
          </cell>
          <cell r="B40" t="str">
            <v>2220</v>
          </cell>
          <cell r="C40" t="str">
            <v>2220</v>
          </cell>
          <cell r="D40" t="str">
            <v>N/A</v>
          </cell>
          <cell r="E40" t="str">
            <v>2220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  <cell r="M40" t="str">
            <v>N/A</v>
          </cell>
          <cell r="N40" t="str">
            <v>N/A</v>
          </cell>
          <cell r="O40" t="str">
            <v>N/A</v>
          </cell>
          <cell r="P40" t="str">
            <v>N/A</v>
          </cell>
          <cell r="Q40" t="str">
            <v>N/A</v>
          </cell>
          <cell r="R40" t="str">
            <v>N/A</v>
          </cell>
          <cell r="S40" t="str">
            <v>N/A</v>
          </cell>
          <cell r="T40" t="str">
            <v>N/A</v>
          </cell>
          <cell r="U40" t="str">
            <v>N/A</v>
          </cell>
          <cell r="V40" t="str">
            <v>N/A</v>
          </cell>
          <cell r="W40" t="str">
            <v>N/A</v>
          </cell>
          <cell r="X40" t="str">
            <v>N/A</v>
          </cell>
          <cell r="Y40" t="str">
            <v>N/A</v>
          </cell>
          <cell r="Z40" t="str">
            <v>N/A</v>
          </cell>
        </row>
        <row r="41">
          <cell r="A41" t="str">
            <v>2300</v>
          </cell>
          <cell r="B41" t="str">
            <v>2300</v>
          </cell>
          <cell r="C41" t="str">
            <v>2300</v>
          </cell>
          <cell r="D41" t="str">
            <v>N/A</v>
          </cell>
          <cell r="E41" t="str">
            <v>2300</v>
          </cell>
          <cell r="F41" t="str">
            <v>2300</v>
          </cell>
          <cell r="G41" t="str">
            <v>N/A</v>
          </cell>
          <cell r="H41" t="str">
            <v>2300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  <cell r="M41" t="str">
            <v>N/A</v>
          </cell>
          <cell r="N41" t="str">
            <v>N/A</v>
          </cell>
          <cell r="O41" t="str">
            <v>N/A</v>
          </cell>
          <cell r="P41" t="str">
            <v>N/A</v>
          </cell>
          <cell r="Q41" t="str">
            <v>N/A</v>
          </cell>
          <cell r="R41" t="str">
            <v>N/A</v>
          </cell>
          <cell r="S41" t="str">
            <v>N/A</v>
          </cell>
          <cell r="T41" t="str">
            <v>N/A</v>
          </cell>
          <cell r="U41" t="str">
            <v>N/A</v>
          </cell>
          <cell r="V41" t="str">
            <v>N/A</v>
          </cell>
          <cell r="W41" t="str">
            <v>N/A</v>
          </cell>
          <cell r="X41" t="str">
            <v>N/A</v>
          </cell>
          <cell r="Y41" t="str">
            <v>N/A</v>
          </cell>
          <cell r="Z41" t="str">
            <v>N/A</v>
          </cell>
        </row>
        <row r="42">
          <cell r="A42" t="str">
            <v>2303</v>
          </cell>
          <cell r="B42" t="str">
            <v>2303</v>
          </cell>
          <cell r="C42" t="str">
            <v>2303</v>
          </cell>
          <cell r="D42" t="str">
            <v>N/A</v>
          </cell>
          <cell r="E42" t="str">
            <v>2303</v>
          </cell>
          <cell r="F42" t="str">
            <v>2303</v>
          </cell>
          <cell r="G42" t="str">
            <v>N/A</v>
          </cell>
          <cell r="H42" t="str">
            <v>2303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  <cell r="M42" t="str">
            <v>N/A</v>
          </cell>
          <cell r="N42" t="str">
            <v>N/A</v>
          </cell>
          <cell r="O42" t="str">
            <v>N/A</v>
          </cell>
          <cell r="P42" t="str">
            <v>N/A</v>
          </cell>
          <cell r="Q42" t="str">
            <v>N/A</v>
          </cell>
          <cell r="R42" t="str">
            <v>N/A</v>
          </cell>
          <cell r="S42" t="str">
            <v>N/A</v>
          </cell>
          <cell r="T42" t="str">
            <v>N/A</v>
          </cell>
          <cell r="U42" t="str">
            <v>N/A</v>
          </cell>
          <cell r="V42" t="str">
            <v>N/A</v>
          </cell>
          <cell r="W42" t="str">
            <v>N/A</v>
          </cell>
          <cell r="X42" t="str">
            <v>N/A</v>
          </cell>
          <cell r="Y42" t="str">
            <v>N/A</v>
          </cell>
          <cell r="Z42" t="str">
            <v>N/A</v>
          </cell>
        </row>
        <row r="43">
          <cell r="A43" t="str">
            <v>2304</v>
          </cell>
          <cell r="B43" t="str">
            <v>2304</v>
          </cell>
          <cell r="C43" t="str">
            <v>2304</v>
          </cell>
          <cell r="D43" t="str">
            <v>N/A</v>
          </cell>
          <cell r="E43" t="str">
            <v>2304</v>
          </cell>
          <cell r="F43" t="str">
            <v>2304</v>
          </cell>
          <cell r="G43" t="str">
            <v>N/A</v>
          </cell>
          <cell r="H43" t="str">
            <v>2304</v>
          </cell>
          <cell r="I43" t="str">
            <v>N/A</v>
          </cell>
          <cell r="J43" t="str">
            <v>N/A</v>
          </cell>
          <cell r="K43" t="str">
            <v>N/A</v>
          </cell>
          <cell r="L43" t="str">
            <v>N/A</v>
          </cell>
          <cell r="M43" t="str">
            <v>N/A</v>
          </cell>
          <cell r="N43" t="str">
            <v>N/A</v>
          </cell>
          <cell r="O43" t="str">
            <v>N/A</v>
          </cell>
          <cell r="P43" t="str">
            <v>N/A</v>
          </cell>
          <cell r="Q43" t="str">
            <v>N/A</v>
          </cell>
          <cell r="R43" t="str">
            <v>N/A</v>
          </cell>
          <cell r="S43" t="str">
            <v>N/A</v>
          </cell>
          <cell r="T43" t="str">
            <v>N/A</v>
          </cell>
          <cell r="U43" t="str">
            <v>N/A</v>
          </cell>
          <cell r="V43" t="str">
            <v>N/A</v>
          </cell>
          <cell r="W43" t="str">
            <v>N/A</v>
          </cell>
          <cell r="X43" t="str">
            <v>N/A</v>
          </cell>
          <cell r="Y43" t="str">
            <v>N/A</v>
          </cell>
          <cell r="Z43" t="str">
            <v>N/A</v>
          </cell>
        </row>
        <row r="44">
          <cell r="A44" t="str">
            <v>2400</v>
          </cell>
          <cell r="B44" t="str">
            <v>2400</v>
          </cell>
          <cell r="C44" t="str">
            <v>2400</v>
          </cell>
          <cell r="D44" t="str">
            <v>N/A</v>
          </cell>
          <cell r="E44" t="str">
            <v>2400</v>
          </cell>
          <cell r="F44" t="str">
            <v>2400</v>
          </cell>
          <cell r="G44" t="str">
            <v>N/A</v>
          </cell>
          <cell r="H44" t="str">
            <v>2400</v>
          </cell>
          <cell r="I44" t="str">
            <v>N/A</v>
          </cell>
          <cell r="J44" t="str">
            <v>N/A</v>
          </cell>
          <cell r="K44" t="str">
            <v>2400</v>
          </cell>
          <cell r="L44" t="str">
            <v>N/A</v>
          </cell>
          <cell r="M44" t="str">
            <v>N/A</v>
          </cell>
          <cell r="N44" t="str">
            <v>N/A</v>
          </cell>
          <cell r="O44" t="str">
            <v>N/A</v>
          </cell>
          <cell r="P44" t="str">
            <v>N/A</v>
          </cell>
          <cell r="Q44" t="str">
            <v>N/A</v>
          </cell>
          <cell r="R44" t="str">
            <v>N/A</v>
          </cell>
          <cell r="S44" t="str">
            <v>N/A</v>
          </cell>
          <cell r="T44" t="str">
            <v>N/A</v>
          </cell>
          <cell r="U44" t="str">
            <v>N/A</v>
          </cell>
          <cell r="V44" t="str">
            <v>N/A</v>
          </cell>
          <cell r="W44" t="str">
            <v>N/A</v>
          </cell>
          <cell r="X44" t="str">
            <v>N/A</v>
          </cell>
          <cell r="Y44" t="str">
            <v>N/A</v>
          </cell>
          <cell r="Z44" t="str">
            <v>N/A</v>
          </cell>
        </row>
        <row r="45">
          <cell r="A45" t="str">
            <v>2500</v>
          </cell>
          <cell r="B45" t="str">
            <v>2500</v>
          </cell>
          <cell r="C45" t="str">
            <v>2500</v>
          </cell>
          <cell r="D45" t="str">
            <v>N/A</v>
          </cell>
          <cell r="E45" t="str">
            <v>2500</v>
          </cell>
          <cell r="F45" t="str">
            <v>2500</v>
          </cell>
          <cell r="G45" t="str">
            <v>N/A</v>
          </cell>
          <cell r="H45" t="str">
            <v>2500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  <cell r="M45" t="str">
            <v>N/A</v>
          </cell>
          <cell r="N45" t="str">
            <v>N/A</v>
          </cell>
          <cell r="O45" t="str">
            <v>N/A</v>
          </cell>
          <cell r="P45" t="str">
            <v>N/A</v>
          </cell>
          <cell r="Q45" t="str">
            <v>N/A</v>
          </cell>
          <cell r="R45" t="str">
            <v>N/A</v>
          </cell>
          <cell r="S45" t="str">
            <v>N/A</v>
          </cell>
          <cell r="T45" t="str">
            <v>N/A</v>
          </cell>
          <cell r="U45" t="str">
            <v>N/A</v>
          </cell>
          <cell r="V45" t="str">
            <v>N/A</v>
          </cell>
          <cell r="W45" t="str">
            <v>N/A</v>
          </cell>
          <cell r="X45" t="str">
            <v>N/A</v>
          </cell>
          <cell r="Y45" t="str">
            <v>N/A</v>
          </cell>
          <cell r="Z45" t="str">
            <v>N/A</v>
          </cell>
        </row>
        <row r="46">
          <cell r="A46" t="str">
            <v>2501</v>
          </cell>
          <cell r="B46" t="str">
            <v>2501</v>
          </cell>
          <cell r="C46" t="str">
            <v>2501</v>
          </cell>
          <cell r="D46" t="str">
            <v>N/A</v>
          </cell>
          <cell r="E46" t="str">
            <v>2501</v>
          </cell>
          <cell r="F46" t="str">
            <v>2501</v>
          </cell>
          <cell r="G46" t="str">
            <v>N/A</v>
          </cell>
          <cell r="H46" t="str">
            <v>2501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  <cell r="M46" t="str">
            <v>N/A</v>
          </cell>
          <cell r="N46" t="str">
            <v>N/A</v>
          </cell>
          <cell r="O46" t="str">
            <v>N/A</v>
          </cell>
          <cell r="P46" t="str">
            <v>N/A</v>
          </cell>
          <cell r="Q46" t="str">
            <v>N/A</v>
          </cell>
          <cell r="R46" t="str">
            <v>N/A</v>
          </cell>
          <cell r="S46" t="str">
            <v>N/A</v>
          </cell>
          <cell r="T46" t="str">
            <v>N/A</v>
          </cell>
          <cell r="U46" t="str">
            <v>N/A</v>
          </cell>
          <cell r="V46" t="str">
            <v>N/A</v>
          </cell>
          <cell r="W46" t="str">
            <v>N/A</v>
          </cell>
          <cell r="X46" t="str">
            <v>N/A</v>
          </cell>
          <cell r="Y46" t="str">
            <v>N/A</v>
          </cell>
          <cell r="Z46" t="str">
            <v>N/A</v>
          </cell>
        </row>
        <row r="47">
          <cell r="A47" t="str">
            <v>2600</v>
          </cell>
          <cell r="B47" t="str">
            <v>2600</v>
          </cell>
          <cell r="C47" t="str">
            <v>2600</v>
          </cell>
          <cell r="D47" t="str">
            <v>N/A</v>
          </cell>
          <cell r="E47" t="str">
            <v>2600</v>
          </cell>
          <cell r="F47" t="str">
            <v>2600</v>
          </cell>
          <cell r="G47" t="str">
            <v>N/A</v>
          </cell>
          <cell r="H47" t="str">
            <v>2600</v>
          </cell>
          <cell r="I47" t="str">
            <v>N/A</v>
          </cell>
          <cell r="J47" t="str">
            <v>N/A</v>
          </cell>
          <cell r="K47" t="str">
            <v>2600</v>
          </cell>
          <cell r="L47" t="str">
            <v>N/A</v>
          </cell>
          <cell r="M47" t="str">
            <v>N/A</v>
          </cell>
          <cell r="N47" t="str">
            <v>N/A</v>
          </cell>
          <cell r="O47" t="str">
            <v>N/A</v>
          </cell>
          <cell r="P47" t="str">
            <v>N/A</v>
          </cell>
          <cell r="Q47" t="str">
            <v>N/A</v>
          </cell>
          <cell r="R47" t="str">
            <v>N/A</v>
          </cell>
          <cell r="S47" t="str">
            <v>N/A</v>
          </cell>
          <cell r="T47" t="str">
            <v>N/A</v>
          </cell>
          <cell r="U47" t="str">
            <v>N/A</v>
          </cell>
          <cell r="V47" t="str">
            <v>N/A</v>
          </cell>
          <cell r="W47" t="str">
            <v>N/A</v>
          </cell>
          <cell r="X47" t="str">
            <v>N/A</v>
          </cell>
          <cell r="Y47" t="str">
            <v>N/A</v>
          </cell>
          <cell r="Z47" t="str">
            <v>N/A</v>
          </cell>
        </row>
        <row r="48">
          <cell r="A48" t="str">
            <v>2700</v>
          </cell>
          <cell r="B48" t="str">
            <v>2700</v>
          </cell>
          <cell r="C48" t="str">
            <v>2700</v>
          </cell>
          <cell r="D48" t="str">
            <v>N/A</v>
          </cell>
          <cell r="E48" t="str">
            <v>2700</v>
          </cell>
          <cell r="F48" t="str">
            <v>2700</v>
          </cell>
          <cell r="G48" t="str">
            <v>N/A</v>
          </cell>
          <cell r="H48" t="str">
            <v>2700</v>
          </cell>
          <cell r="I48" t="str">
            <v>N/A</v>
          </cell>
          <cell r="J48" t="str">
            <v>N/A</v>
          </cell>
          <cell r="K48" t="str">
            <v>2700</v>
          </cell>
          <cell r="L48" t="str">
            <v>N/A</v>
          </cell>
          <cell r="M48" t="str">
            <v>N/A</v>
          </cell>
          <cell r="N48" t="str">
            <v>N/A</v>
          </cell>
          <cell r="O48" t="str">
            <v>N/A</v>
          </cell>
          <cell r="P48" t="str">
            <v>N/A</v>
          </cell>
          <cell r="Q48" t="str">
            <v>N/A</v>
          </cell>
          <cell r="R48" t="str">
            <v>N/A</v>
          </cell>
          <cell r="S48" t="str">
            <v>N/A</v>
          </cell>
          <cell r="T48" t="str">
            <v>N/A</v>
          </cell>
          <cell r="U48" t="str">
            <v>N/A</v>
          </cell>
          <cell r="V48" t="str">
            <v>N/A</v>
          </cell>
          <cell r="W48" t="str">
            <v>N/A</v>
          </cell>
          <cell r="X48" t="str">
            <v>N/A</v>
          </cell>
          <cell r="Y48" t="str">
            <v>N/A</v>
          </cell>
          <cell r="Z48" t="str">
            <v>N/A</v>
          </cell>
        </row>
        <row r="49">
          <cell r="A49" t="str">
            <v>2800</v>
          </cell>
          <cell r="B49" t="str">
            <v>2800</v>
          </cell>
          <cell r="C49" t="str">
            <v>2800</v>
          </cell>
          <cell r="D49" t="str">
            <v>N/A</v>
          </cell>
          <cell r="E49" t="str">
            <v>2800</v>
          </cell>
          <cell r="F49" t="str">
            <v>2800</v>
          </cell>
          <cell r="G49" t="str">
            <v>N/A</v>
          </cell>
          <cell r="H49" t="str">
            <v>2800</v>
          </cell>
          <cell r="I49" t="str">
            <v>N/A</v>
          </cell>
          <cell r="J49" t="str">
            <v>N/A</v>
          </cell>
          <cell r="K49" t="str">
            <v>N/A</v>
          </cell>
          <cell r="L49" t="str">
            <v>N/A</v>
          </cell>
          <cell r="M49" t="str">
            <v>N/A</v>
          </cell>
          <cell r="N49" t="str">
            <v>N/A</v>
          </cell>
          <cell r="O49" t="str">
            <v>N/A</v>
          </cell>
          <cell r="P49" t="str">
            <v>N/A</v>
          </cell>
          <cell r="Q49" t="str">
            <v>N/A</v>
          </cell>
          <cell r="R49" t="str">
            <v>N/A</v>
          </cell>
          <cell r="S49" t="str">
            <v>N/A</v>
          </cell>
          <cell r="T49" t="str">
            <v>N/A</v>
          </cell>
          <cell r="U49" t="str">
            <v>N/A</v>
          </cell>
          <cell r="V49" t="str">
            <v>N/A</v>
          </cell>
          <cell r="W49" t="str">
            <v>N/A</v>
          </cell>
          <cell r="X49" t="str">
            <v>N/A</v>
          </cell>
          <cell r="Y49" t="str">
            <v>N/A</v>
          </cell>
          <cell r="Z49" t="str">
            <v>N/A</v>
          </cell>
        </row>
        <row r="50">
          <cell r="A50" t="str">
            <v>2801</v>
          </cell>
          <cell r="B50" t="str">
            <v>2801</v>
          </cell>
          <cell r="C50" t="str">
            <v>2801</v>
          </cell>
          <cell r="D50" t="str">
            <v>N/A</v>
          </cell>
          <cell r="E50" t="str">
            <v>2801</v>
          </cell>
          <cell r="F50" t="str">
            <v>2801</v>
          </cell>
          <cell r="G50" t="str">
            <v>N/A</v>
          </cell>
          <cell r="H50" t="str">
            <v>2801</v>
          </cell>
          <cell r="I50" t="str">
            <v>N/A</v>
          </cell>
          <cell r="J50" t="str">
            <v>N/A</v>
          </cell>
          <cell r="K50" t="str">
            <v>N/A</v>
          </cell>
          <cell r="L50" t="str">
            <v>N/A</v>
          </cell>
          <cell r="M50" t="str">
            <v>N/A</v>
          </cell>
          <cell r="N50" t="str">
            <v>N/A</v>
          </cell>
          <cell r="O50" t="str">
            <v>N/A</v>
          </cell>
          <cell r="P50" t="str">
            <v>N/A</v>
          </cell>
          <cell r="Q50" t="str">
            <v>N/A</v>
          </cell>
          <cell r="R50" t="str">
            <v>N/A</v>
          </cell>
          <cell r="S50" t="str">
            <v>N/A</v>
          </cell>
          <cell r="T50" t="str">
            <v>N/A</v>
          </cell>
          <cell r="U50" t="str">
            <v>N/A</v>
          </cell>
          <cell r="V50" t="str">
            <v>N/A</v>
          </cell>
          <cell r="W50" t="str">
            <v>N/A</v>
          </cell>
          <cell r="X50" t="str">
            <v>N/A</v>
          </cell>
          <cell r="Y50" t="str">
            <v>N/A</v>
          </cell>
          <cell r="Z50" t="str">
            <v>N/A</v>
          </cell>
        </row>
        <row r="51">
          <cell r="A51" t="str">
            <v>2900</v>
          </cell>
          <cell r="B51" t="str">
            <v>2900</v>
          </cell>
          <cell r="C51" t="str">
            <v>2900</v>
          </cell>
          <cell r="D51" t="str">
            <v>N/A</v>
          </cell>
          <cell r="E51" t="str">
            <v>2900</v>
          </cell>
          <cell r="F51" t="str">
            <v>2900</v>
          </cell>
          <cell r="G51" t="str">
            <v>N/A</v>
          </cell>
          <cell r="H51" t="str">
            <v>2900</v>
          </cell>
          <cell r="I51" t="str">
            <v>N/A</v>
          </cell>
          <cell r="J51" t="str">
            <v>N/A</v>
          </cell>
          <cell r="K51" t="str">
            <v>N/A</v>
          </cell>
          <cell r="L51" t="str">
            <v>N/A</v>
          </cell>
          <cell r="M51" t="str">
            <v>N/A</v>
          </cell>
          <cell r="N51" t="str">
            <v>N/A</v>
          </cell>
          <cell r="O51" t="str">
            <v>N/A</v>
          </cell>
          <cell r="P51" t="str">
            <v>N/A</v>
          </cell>
          <cell r="Q51" t="str">
            <v>N/A</v>
          </cell>
          <cell r="R51" t="str">
            <v>N/A</v>
          </cell>
          <cell r="S51" t="str">
            <v>N/A</v>
          </cell>
          <cell r="T51" t="str">
            <v>N/A</v>
          </cell>
          <cell r="U51" t="str">
            <v>N/A</v>
          </cell>
          <cell r="V51" t="str">
            <v>N/A</v>
          </cell>
          <cell r="W51" t="str">
            <v>N/A</v>
          </cell>
          <cell r="X51" t="str">
            <v>N/A</v>
          </cell>
          <cell r="Y51" t="str">
            <v>N/A</v>
          </cell>
          <cell r="Z51" t="str">
            <v>N/A</v>
          </cell>
        </row>
        <row r="52">
          <cell r="A52" t="str">
            <v>3100</v>
          </cell>
          <cell r="B52" t="str">
            <v>3100</v>
          </cell>
          <cell r="C52" t="str">
            <v>3100</v>
          </cell>
          <cell r="D52" t="str">
            <v>N/A</v>
          </cell>
          <cell r="E52" t="str">
            <v>N/A</v>
          </cell>
          <cell r="F52" t="str">
            <v>N/A</v>
          </cell>
          <cell r="G52" t="str">
            <v>3100</v>
          </cell>
          <cell r="H52" t="str">
            <v>N/A</v>
          </cell>
          <cell r="I52" t="str">
            <v>N/A</v>
          </cell>
          <cell r="J52" t="str">
            <v>N/A</v>
          </cell>
          <cell r="K52" t="str">
            <v>N/A</v>
          </cell>
          <cell r="L52" t="str">
            <v>N/A</v>
          </cell>
          <cell r="M52" t="str">
            <v>N/A</v>
          </cell>
          <cell r="N52" t="str">
            <v>N/A</v>
          </cell>
          <cell r="O52" t="str">
            <v>N/A</v>
          </cell>
          <cell r="P52" t="str">
            <v>N/A</v>
          </cell>
          <cell r="Q52" t="str">
            <v>N/A</v>
          </cell>
          <cell r="R52" t="str">
            <v>N/A</v>
          </cell>
          <cell r="S52" t="str">
            <v>N/A</v>
          </cell>
          <cell r="T52" t="str">
            <v>N/A</v>
          </cell>
          <cell r="U52" t="str">
            <v>N/A</v>
          </cell>
          <cell r="V52" t="str">
            <v>N/A</v>
          </cell>
          <cell r="W52" t="str">
            <v>N/A</v>
          </cell>
          <cell r="X52" t="str">
            <v>N/A</v>
          </cell>
          <cell r="Y52" t="str">
            <v>N/A</v>
          </cell>
          <cell r="Z52" t="str">
            <v>N/A</v>
          </cell>
        </row>
        <row r="53">
          <cell r="A53" t="str">
            <v>3210</v>
          </cell>
          <cell r="B53" t="str">
            <v>3210</v>
          </cell>
          <cell r="C53" t="str">
            <v>3210</v>
          </cell>
          <cell r="D53" t="str">
            <v>N/A</v>
          </cell>
          <cell r="E53" t="str">
            <v>N/A</v>
          </cell>
          <cell r="F53" t="str">
            <v>N/A</v>
          </cell>
          <cell r="G53" t="str">
            <v>N/A</v>
          </cell>
          <cell r="H53" t="str">
            <v>N/A</v>
          </cell>
          <cell r="I53" t="str">
            <v>N/A</v>
          </cell>
          <cell r="J53" t="str">
            <v>N/A</v>
          </cell>
          <cell r="K53" t="str">
            <v>N/A</v>
          </cell>
          <cell r="L53" t="str">
            <v>N/A</v>
          </cell>
          <cell r="M53" t="str">
            <v>N/A</v>
          </cell>
          <cell r="N53" t="str">
            <v>N/A</v>
          </cell>
          <cell r="O53" t="str">
            <v>N/A</v>
          </cell>
          <cell r="P53" t="str">
            <v>N/A</v>
          </cell>
          <cell r="Q53" t="str">
            <v>N/A</v>
          </cell>
          <cell r="R53" t="str">
            <v>N/A</v>
          </cell>
          <cell r="S53" t="str">
            <v>N/A</v>
          </cell>
          <cell r="T53" t="str">
            <v>N/A</v>
          </cell>
          <cell r="U53" t="str">
            <v>N/A</v>
          </cell>
          <cell r="V53" t="str">
            <v>N/A</v>
          </cell>
          <cell r="W53" t="str">
            <v>N/A</v>
          </cell>
          <cell r="X53" t="str">
            <v>N/A</v>
          </cell>
          <cell r="Y53" t="str">
            <v>N/A</v>
          </cell>
          <cell r="Z53" t="str">
            <v>N/A</v>
          </cell>
        </row>
        <row r="54">
          <cell r="A54" t="str">
            <v>3220</v>
          </cell>
          <cell r="B54" t="str">
            <v>3220</v>
          </cell>
          <cell r="C54" t="str">
            <v>3220</v>
          </cell>
          <cell r="D54" t="str">
            <v>N/A</v>
          </cell>
          <cell r="E54" t="str">
            <v>N/A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  <cell r="M54" t="str">
            <v>N/A</v>
          </cell>
          <cell r="N54" t="str">
            <v>N/A</v>
          </cell>
          <cell r="O54" t="str">
            <v>N/A</v>
          </cell>
          <cell r="P54" t="str">
            <v>N/A</v>
          </cell>
          <cell r="Q54" t="str">
            <v>N/A</v>
          </cell>
          <cell r="R54" t="str">
            <v>N/A</v>
          </cell>
          <cell r="S54" t="str">
            <v>N/A</v>
          </cell>
          <cell r="T54" t="str">
            <v>N/A</v>
          </cell>
          <cell r="U54" t="str">
            <v>N/A</v>
          </cell>
          <cell r="V54" t="str">
            <v>N/A</v>
          </cell>
          <cell r="W54" t="str">
            <v>N/A</v>
          </cell>
          <cell r="X54" t="str">
            <v>N/A</v>
          </cell>
          <cell r="Y54" t="str">
            <v>N/A</v>
          </cell>
          <cell r="Z54" t="str">
            <v>N/A</v>
          </cell>
        </row>
        <row r="55">
          <cell r="A55" t="str">
            <v>3300</v>
          </cell>
          <cell r="B55" t="str">
            <v>3300</v>
          </cell>
          <cell r="C55" t="str">
            <v>3300</v>
          </cell>
          <cell r="D55" t="str">
            <v>N/A</v>
          </cell>
          <cell r="E55" t="str">
            <v>3300</v>
          </cell>
          <cell r="F55" t="str">
            <v>3300</v>
          </cell>
          <cell r="G55" t="str">
            <v>N/A</v>
          </cell>
          <cell r="H55" t="str">
            <v>3300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  <cell r="M55" t="str">
            <v>N/A</v>
          </cell>
          <cell r="N55" t="str">
            <v>N/A</v>
          </cell>
          <cell r="O55" t="str">
            <v>N/A</v>
          </cell>
          <cell r="P55" t="str">
            <v>N/A</v>
          </cell>
          <cell r="Q55" t="str">
            <v>N/A</v>
          </cell>
          <cell r="R55" t="str">
            <v>N/A</v>
          </cell>
          <cell r="S55" t="str">
            <v>N/A</v>
          </cell>
          <cell r="T55" t="str">
            <v>N/A</v>
          </cell>
          <cell r="U55" t="str">
            <v>N/A</v>
          </cell>
          <cell r="V55" t="str">
            <v>N/A</v>
          </cell>
          <cell r="W55" t="str">
            <v>N/A</v>
          </cell>
          <cell r="X55" t="str">
            <v>N/A</v>
          </cell>
          <cell r="Y55" t="str">
            <v>N/A</v>
          </cell>
          <cell r="Z55" t="str">
            <v>N/A</v>
          </cell>
        </row>
        <row r="56">
          <cell r="A56" t="str">
            <v>3400</v>
          </cell>
          <cell r="B56" t="str">
            <v>3400</v>
          </cell>
          <cell r="C56" t="str">
            <v>3400</v>
          </cell>
          <cell r="D56" t="str">
            <v>N/A</v>
          </cell>
          <cell r="E56" t="str">
            <v>N/A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  <cell r="M56" t="str">
            <v>N/A</v>
          </cell>
          <cell r="N56" t="str">
            <v>N/A</v>
          </cell>
          <cell r="O56" t="str">
            <v>N/A</v>
          </cell>
          <cell r="P56" t="str">
            <v>N/A</v>
          </cell>
          <cell r="Q56" t="str">
            <v>N/A</v>
          </cell>
          <cell r="R56" t="str">
            <v>N/A</v>
          </cell>
          <cell r="S56" t="str">
            <v>N/A</v>
          </cell>
          <cell r="T56" t="str">
            <v>N/A</v>
          </cell>
          <cell r="U56" t="str">
            <v>N/A</v>
          </cell>
          <cell r="V56" t="str">
            <v>N/A</v>
          </cell>
          <cell r="W56" t="str">
            <v>N/A</v>
          </cell>
          <cell r="X56" t="str">
            <v>N/A</v>
          </cell>
          <cell r="Y56" t="str">
            <v>N/A</v>
          </cell>
          <cell r="Z56" t="str">
            <v>N/A</v>
          </cell>
        </row>
        <row r="57">
          <cell r="A57" t="str">
            <v>4000</v>
          </cell>
          <cell r="B57" t="str">
            <v>4000</v>
          </cell>
          <cell r="C57" t="str">
            <v>4000</v>
          </cell>
          <cell r="D57" t="str">
            <v>N/A</v>
          </cell>
          <cell r="E57" t="str">
            <v>N/A</v>
          </cell>
          <cell r="F57" t="str">
            <v>N/A</v>
          </cell>
          <cell r="G57" t="str">
            <v>N/A</v>
          </cell>
          <cell r="H57" t="str">
            <v>N/A</v>
          </cell>
          <cell r="I57" t="str">
            <v>N/A</v>
          </cell>
          <cell r="J57" t="str">
            <v>N/A</v>
          </cell>
          <cell r="K57" t="str">
            <v>N/A</v>
          </cell>
          <cell r="L57" t="str">
            <v>N/A</v>
          </cell>
          <cell r="M57" t="str">
            <v>N/A</v>
          </cell>
          <cell r="N57" t="str">
            <v>N/A</v>
          </cell>
          <cell r="O57" t="str">
            <v>N/A</v>
          </cell>
          <cell r="P57" t="str">
            <v>N/A</v>
          </cell>
          <cell r="Q57" t="str">
            <v>N/A</v>
          </cell>
          <cell r="R57" t="str">
            <v>N/A</v>
          </cell>
          <cell r="S57" t="str">
            <v>N/A</v>
          </cell>
          <cell r="T57" t="str">
            <v>N/A</v>
          </cell>
          <cell r="U57" t="str">
            <v>N/A</v>
          </cell>
          <cell r="V57" t="str">
            <v>N/A</v>
          </cell>
          <cell r="W57" t="str">
            <v>N/A</v>
          </cell>
          <cell r="X57" t="str">
            <v>N/A</v>
          </cell>
          <cell r="Y57" t="str">
            <v>N/A</v>
          </cell>
          <cell r="Z57" t="str">
            <v>N/A</v>
          </cell>
        </row>
      </sheetData>
      <sheetData sheetId="5">
        <row r="9">
          <cell r="A9">
            <v>0</v>
          </cell>
          <cell r="E9">
            <v>0</v>
          </cell>
          <cell r="G9" t="str">
            <v>0100</v>
          </cell>
          <cell r="S9">
            <v>0</v>
          </cell>
          <cell r="AA9">
            <v>0</v>
          </cell>
        </row>
        <row r="10">
          <cell r="A10">
            <v>0</v>
          </cell>
          <cell r="E10">
            <v>0</v>
          </cell>
          <cell r="G10" t="str">
            <v>0100</v>
          </cell>
          <cell r="S10">
            <v>0</v>
          </cell>
          <cell r="AA10">
            <v>0</v>
          </cell>
        </row>
        <row r="11">
          <cell r="A11">
            <v>0</v>
          </cell>
          <cell r="E11">
            <v>0</v>
          </cell>
          <cell r="G11" t="str">
            <v>0100</v>
          </cell>
          <cell r="S11">
            <v>0</v>
          </cell>
          <cell r="AA11">
            <v>0</v>
          </cell>
        </row>
        <row r="12">
          <cell r="A12">
            <v>0</v>
          </cell>
          <cell r="E12">
            <v>0</v>
          </cell>
          <cell r="G12" t="str">
            <v>0100</v>
          </cell>
          <cell r="S12">
            <v>0</v>
          </cell>
          <cell r="AA12">
            <v>0</v>
          </cell>
        </row>
        <row r="13">
          <cell r="A13">
            <v>0</v>
          </cell>
          <cell r="E13">
            <v>0</v>
          </cell>
          <cell r="G13" t="str">
            <v>0100</v>
          </cell>
          <cell r="S13">
            <v>0</v>
          </cell>
          <cell r="AA13">
            <v>0</v>
          </cell>
        </row>
        <row r="14">
          <cell r="A14">
            <v>0</v>
          </cell>
          <cell r="E14">
            <v>0</v>
          </cell>
          <cell r="G14" t="str">
            <v>0100</v>
          </cell>
          <cell r="S14">
            <v>0</v>
          </cell>
          <cell r="AA14">
            <v>0</v>
          </cell>
        </row>
        <row r="15">
          <cell r="A15">
            <v>0</v>
          </cell>
          <cell r="E15">
            <v>0</v>
          </cell>
          <cell r="G15" t="str">
            <v>0100</v>
          </cell>
          <cell r="S15">
            <v>0</v>
          </cell>
          <cell r="AA15">
            <v>0</v>
          </cell>
        </row>
        <row r="16">
          <cell r="A16">
            <v>0</v>
          </cell>
          <cell r="E16">
            <v>0</v>
          </cell>
          <cell r="G16" t="str">
            <v>0100</v>
          </cell>
          <cell r="S16">
            <v>0</v>
          </cell>
          <cell r="AA16">
            <v>0</v>
          </cell>
        </row>
        <row r="17">
          <cell r="A17">
            <v>0</v>
          </cell>
          <cell r="E17">
            <v>0</v>
          </cell>
          <cell r="G17" t="str">
            <v>0100</v>
          </cell>
          <cell r="S17">
            <v>0</v>
          </cell>
          <cell r="AA17">
            <v>0</v>
          </cell>
        </row>
        <row r="18">
          <cell r="A18">
            <v>0</v>
          </cell>
          <cell r="E18">
            <v>0</v>
          </cell>
          <cell r="G18" t="str">
            <v>0100</v>
          </cell>
          <cell r="S18">
            <v>0</v>
          </cell>
          <cell r="AA18">
            <v>0</v>
          </cell>
        </row>
        <row r="19">
          <cell r="A19">
            <v>0</v>
          </cell>
          <cell r="E19">
            <v>0</v>
          </cell>
          <cell r="G19" t="str">
            <v>0100</v>
          </cell>
          <cell r="S19">
            <v>0</v>
          </cell>
          <cell r="AA19">
            <v>0</v>
          </cell>
        </row>
        <row r="20">
          <cell r="A20">
            <v>0</v>
          </cell>
          <cell r="E20">
            <v>0</v>
          </cell>
          <cell r="G20" t="str">
            <v>0100</v>
          </cell>
          <cell r="S20">
            <v>0</v>
          </cell>
          <cell r="AA20">
            <v>0</v>
          </cell>
        </row>
        <row r="21">
          <cell r="A21">
            <v>0</v>
          </cell>
          <cell r="E21">
            <v>0</v>
          </cell>
          <cell r="G21" t="str">
            <v>0100</v>
          </cell>
          <cell r="S21">
            <v>0</v>
          </cell>
          <cell r="AA21">
            <v>0</v>
          </cell>
        </row>
        <row r="22">
          <cell r="A22">
            <v>0</v>
          </cell>
          <cell r="E22">
            <v>0</v>
          </cell>
          <cell r="G22" t="str">
            <v>0100</v>
          </cell>
          <cell r="S22">
            <v>0</v>
          </cell>
          <cell r="AA22">
            <v>0</v>
          </cell>
        </row>
        <row r="23">
          <cell r="A23">
            <v>0</v>
          </cell>
          <cell r="E23">
            <v>0</v>
          </cell>
          <cell r="G23" t="str">
            <v>0100</v>
          </cell>
          <cell r="S23">
            <v>0</v>
          </cell>
          <cell r="AA23">
            <v>0</v>
          </cell>
        </row>
        <row r="24">
          <cell r="A24">
            <v>0</v>
          </cell>
          <cell r="E24">
            <v>0</v>
          </cell>
          <cell r="G24" t="str">
            <v>0100</v>
          </cell>
          <cell r="S24">
            <v>0</v>
          </cell>
          <cell r="AA24">
            <v>0</v>
          </cell>
        </row>
        <row r="25">
          <cell r="A25">
            <v>0</v>
          </cell>
          <cell r="E25">
            <v>0</v>
          </cell>
          <cell r="G25" t="str">
            <v>0100</v>
          </cell>
          <cell r="S25">
            <v>0</v>
          </cell>
          <cell r="AA25">
            <v>0</v>
          </cell>
        </row>
        <row r="26">
          <cell r="A26">
            <v>0</v>
          </cell>
          <cell r="E26">
            <v>0</v>
          </cell>
          <cell r="G26" t="str">
            <v>0100</v>
          </cell>
          <cell r="S26">
            <v>0</v>
          </cell>
          <cell r="AA26">
            <v>0</v>
          </cell>
        </row>
        <row r="27">
          <cell r="A27">
            <v>0</v>
          </cell>
          <cell r="E27">
            <v>0</v>
          </cell>
          <cell r="G27" t="str">
            <v>0100</v>
          </cell>
          <cell r="S27">
            <v>0</v>
          </cell>
          <cell r="AA27">
            <v>0</v>
          </cell>
        </row>
        <row r="28">
          <cell r="A28">
            <v>0</v>
          </cell>
          <cell r="E28">
            <v>0</v>
          </cell>
          <cell r="G28" t="str">
            <v>0100</v>
          </cell>
          <cell r="S28">
            <v>0</v>
          </cell>
          <cell r="AA28">
            <v>0</v>
          </cell>
        </row>
        <row r="29">
          <cell r="A29">
            <v>0</v>
          </cell>
          <cell r="E29">
            <v>0</v>
          </cell>
          <cell r="G29" t="str">
            <v>0100</v>
          </cell>
          <cell r="S29">
            <v>0</v>
          </cell>
          <cell r="AA29">
            <v>0</v>
          </cell>
        </row>
        <row r="30">
          <cell r="A30">
            <v>0</v>
          </cell>
          <cell r="E30">
            <v>0</v>
          </cell>
          <cell r="G30" t="str">
            <v>0100</v>
          </cell>
          <cell r="S30">
            <v>0</v>
          </cell>
          <cell r="AA30">
            <v>0</v>
          </cell>
        </row>
        <row r="31">
          <cell r="A31">
            <v>0</v>
          </cell>
          <cell r="E31">
            <v>0</v>
          </cell>
          <cell r="G31" t="str">
            <v>0100</v>
          </cell>
          <cell r="S31">
            <v>0</v>
          </cell>
          <cell r="AA31">
            <v>0</v>
          </cell>
        </row>
        <row r="32">
          <cell r="A32">
            <v>0</v>
          </cell>
          <cell r="E32">
            <v>0</v>
          </cell>
          <cell r="G32" t="str">
            <v>0100</v>
          </cell>
          <cell r="S32">
            <v>0</v>
          </cell>
          <cell r="AA32">
            <v>0</v>
          </cell>
        </row>
        <row r="33">
          <cell r="A33">
            <v>0</v>
          </cell>
          <cell r="E33">
            <v>0</v>
          </cell>
          <cell r="G33" t="str">
            <v>0100</v>
          </cell>
          <cell r="S33">
            <v>0</v>
          </cell>
          <cell r="AA33">
            <v>0</v>
          </cell>
        </row>
        <row r="34">
          <cell r="A34">
            <v>0</v>
          </cell>
          <cell r="E34">
            <v>0</v>
          </cell>
          <cell r="G34" t="str">
            <v>0100</v>
          </cell>
          <cell r="S34">
            <v>0</v>
          </cell>
          <cell r="AA34">
            <v>0</v>
          </cell>
        </row>
        <row r="35">
          <cell r="A35">
            <v>0</v>
          </cell>
          <cell r="E35">
            <v>0</v>
          </cell>
          <cell r="G35" t="str">
            <v>0100</v>
          </cell>
          <cell r="S35">
            <v>0</v>
          </cell>
          <cell r="AA35">
            <v>0</v>
          </cell>
        </row>
        <row r="36">
          <cell r="A36">
            <v>0</v>
          </cell>
          <cell r="E36">
            <v>0</v>
          </cell>
          <cell r="G36" t="str">
            <v>0100</v>
          </cell>
          <cell r="S36">
            <v>0</v>
          </cell>
          <cell r="AA36">
            <v>0</v>
          </cell>
        </row>
        <row r="37">
          <cell r="A37">
            <v>0</v>
          </cell>
          <cell r="E37">
            <v>0</v>
          </cell>
          <cell r="G37" t="str">
            <v>0100</v>
          </cell>
          <cell r="S37">
            <v>0</v>
          </cell>
          <cell r="AA37">
            <v>0</v>
          </cell>
        </row>
        <row r="38">
          <cell r="A38">
            <v>0</v>
          </cell>
          <cell r="E38">
            <v>0</v>
          </cell>
          <cell r="G38" t="str">
            <v>0100</v>
          </cell>
          <cell r="S38">
            <v>0</v>
          </cell>
          <cell r="AA38">
            <v>0</v>
          </cell>
        </row>
        <row r="39">
          <cell r="A39">
            <v>0</v>
          </cell>
          <cell r="E39">
            <v>0</v>
          </cell>
          <cell r="G39" t="str">
            <v>0100</v>
          </cell>
          <cell r="S39">
            <v>0</v>
          </cell>
          <cell r="AA39">
            <v>0</v>
          </cell>
        </row>
        <row r="40">
          <cell r="A40">
            <v>0</v>
          </cell>
          <cell r="E40">
            <v>0</v>
          </cell>
          <cell r="G40" t="str">
            <v>0100</v>
          </cell>
          <cell r="S40">
            <v>0</v>
          </cell>
          <cell r="AA40">
            <v>0</v>
          </cell>
        </row>
        <row r="41">
          <cell r="A41">
            <v>0</v>
          </cell>
          <cell r="E41">
            <v>0</v>
          </cell>
          <cell r="G41" t="str">
            <v>0100</v>
          </cell>
          <cell r="S41">
            <v>0</v>
          </cell>
          <cell r="AA41">
            <v>0</v>
          </cell>
        </row>
        <row r="42">
          <cell r="A42">
            <v>0</v>
          </cell>
          <cell r="E42">
            <v>0</v>
          </cell>
          <cell r="G42" t="str">
            <v>0100</v>
          </cell>
          <cell r="S42">
            <v>0</v>
          </cell>
          <cell r="AA42">
            <v>0</v>
          </cell>
        </row>
        <row r="43">
          <cell r="A43">
            <v>0</v>
          </cell>
          <cell r="E43">
            <v>0</v>
          </cell>
          <cell r="G43" t="str">
            <v>0100</v>
          </cell>
          <cell r="S43">
            <v>0</v>
          </cell>
          <cell r="AA43">
            <v>0</v>
          </cell>
        </row>
        <row r="44">
          <cell r="A44">
            <v>0</v>
          </cell>
          <cell r="E44">
            <v>0</v>
          </cell>
          <cell r="G44" t="str">
            <v>0100</v>
          </cell>
          <cell r="S44">
            <v>0</v>
          </cell>
          <cell r="AA44">
            <v>0</v>
          </cell>
        </row>
        <row r="45">
          <cell r="A45">
            <v>0</v>
          </cell>
          <cell r="E45">
            <v>0</v>
          </cell>
          <cell r="G45" t="str">
            <v>0100</v>
          </cell>
          <cell r="S45">
            <v>0</v>
          </cell>
          <cell r="AA45">
            <v>0</v>
          </cell>
        </row>
        <row r="46">
          <cell r="A46">
            <v>0</v>
          </cell>
          <cell r="E46">
            <v>0</v>
          </cell>
          <cell r="G46" t="str">
            <v>0100</v>
          </cell>
          <cell r="S46">
            <v>0</v>
          </cell>
          <cell r="AA46">
            <v>0</v>
          </cell>
        </row>
        <row r="47">
          <cell r="A47">
            <v>0</v>
          </cell>
          <cell r="E47">
            <v>0</v>
          </cell>
          <cell r="G47" t="str">
            <v>0100</v>
          </cell>
          <cell r="S47">
            <v>0</v>
          </cell>
          <cell r="AA47">
            <v>0</v>
          </cell>
        </row>
        <row r="48">
          <cell r="A48">
            <v>0</v>
          </cell>
          <cell r="E48">
            <v>0</v>
          </cell>
          <cell r="G48" t="str">
            <v>0100</v>
          </cell>
          <cell r="S48">
            <v>0</v>
          </cell>
          <cell r="AA48">
            <v>0</v>
          </cell>
        </row>
        <row r="49">
          <cell r="A49">
            <v>0</v>
          </cell>
          <cell r="E49">
            <v>0</v>
          </cell>
          <cell r="G49" t="str">
            <v>0100</v>
          </cell>
          <cell r="S49">
            <v>0</v>
          </cell>
          <cell r="AA49">
            <v>0</v>
          </cell>
        </row>
        <row r="50">
          <cell r="A50">
            <v>0</v>
          </cell>
          <cell r="E50">
            <v>0</v>
          </cell>
          <cell r="G50" t="str">
            <v>0100</v>
          </cell>
          <cell r="S50">
            <v>0</v>
          </cell>
          <cell r="AA50">
            <v>0</v>
          </cell>
        </row>
        <row r="51">
          <cell r="A51">
            <v>0</v>
          </cell>
          <cell r="E51">
            <v>0</v>
          </cell>
          <cell r="G51" t="str">
            <v>0100</v>
          </cell>
          <cell r="S51">
            <v>0</v>
          </cell>
          <cell r="AA51">
            <v>0</v>
          </cell>
        </row>
        <row r="52">
          <cell r="A52">
            <v>0</v>
          </cell>
          <cell r="E52">
            <v>0</v>
          </cell>
          <cell r="G52" t="str">
            <v>0100</v>
          </cell>
          <cell r="S52">
            <v>0</v>
          </cell>
          <cell r="AA52">
            <v>0</v>
          </cell>
        </row>
        <row r="53">
          <cell r="A53">
            <v>0</v>
          </cell>
          <cell r="E53">
            <v>0</v>
          </cell>
          <cell r="G53" t="str">
            <v>0100</v>
          </cell>
          <cell r="S53">
            <v>0</v>
          </cell>
          <cell r="AA53">
            <v>0</v>
          </cell>
        </row>
        <row r="54">
          <cell r="A54">
            <v>0</v>
          </cell>
          <cell r="E54">
            <v>0</v>
          </cell>
          <cell r="G54" t="str">
            <v>0100</v>
          </cell>
          <cell r="S54">
            <v>0</v>
          </cell>
          <cell r="AA54">
            <v>0</v>
          </cell>
        </row>
        <row r="55">
          <cell r="A55">
            <v>0</v>
          </cell>
          <cell r="E55">
            <v>0</v>
          </cell>
          <cell r="G55" t="str">
            <v>0100</v>
          </cell>
          <cell r="S55">
            <v>0</v>
          </cell>
          <cell r="AA55">
            <v>0</v>
          </cell>
        </row>
        <row r="56">
          <cell r="A56">
            <v>0</v>
          </cell>
          <cell r="E56">
            <v>0</v>
          </cell>
          <cell r="G56" t="str">
            <v>0100</v>
          </cell>
          <cell r="S56">
            <v>0</v>
          </cell>
          <cell r="AA56">
            <v>0</v>
          </cell>
        </row>
        <row r="57">
          <cell r="A57">
            <v>0</v>
          </cell>
          <cell r="E57">
            <v>0</v>
          </cell>
          <cell r="G57" t="str">
            <v>0100</v>
          </cell>
          <cell r="S57">
            <v>0</v>
          </cell>
          <cell r="AA57">
            <v>0</v>
          </cell>
        </row>
        <row r="58">
          <cell r="A58">
            <v>0</v>
          </cell>
          <cell r="E58">
            <v>0</v>
          </cell>
          <cell r="G58" t="str">
            <v>0100</v>
          </cell>
          <cell r="S58">
            <v>0</v>
          </cell>
          <cell r="AA58">
            <v>0</v>
          </cell>
        </row>
        <row r="59">
          <cell r="A59">
            <v>0</v>
          </cell>
          <cell r="E59">
            <v>0</v>
          </cell>
          <cell r="G59" t="str">
            <v>0100</v>
          </cell>
          <cell r="S59">
            <v>0</v>
          </cell>
          <cell r="AA59">
            <v>0</v>
          </cell>
        </row>
        <row r="60">
          <cell r="A60">
            <v>0</v>
          </cell>
          <cell r="E60">
            <v>0</v>
          </cell>
          <cell r="G60" t="str">
            <v>0100</v>
          </cell>
          <cell r="S60">
            <v>0</v>
          </cell>
          <cell r="AA60">
            <v>0</v>
          </cell>
        </row>
        <row r="61">
          <cell r="A61">
            <v>0</v>
          </cell>
          <cell r="E61">
            <v>0</v>
          </cell>
          <cell r="G61" t="str">
            <v>0100</v>
          </cell>
          <cell r="S61">
            <v>0</v>
          </cell>
          <cell r="AA61">
            <v>0</v>
          </cell>
        </row>
        <row r="62">
          <cell r="A62">
            <v>0</v>
          </cell>
          <cell r="E62">
            <v>0</v>
          </cell>
          <cell r="G62" t="str">
            <v>0100</v>
          </cell>
          <cell r="S62">
            <v>0</v>
          </cell>
          <cell r="AA62">
            <v>0</v>
          </cell>
        </row>
        <row r="63">
          <cell r="A63">
            <v>0</v>
          </cell>
          <cell r="E63">
            <v>0</v>
          </cell>
          <cell r="G63" t="str">
            <v>0100</v>
          </cell>
          <cell r="S63">
            <v>0</v>
          </cell>
          <cell r="AA63">
            <v>0</v>
          </cell>
        </row>
        <row r="64">
          <cell r="A64">
            <v>0</v>
          </cell>
          <cell r="E64">
            <v>0</v>
          </cell>
          <cell r="G64" t="str">
            <v>0100</v>
          </cell>
          <cell r="S64">
            <v>0</v>
          </cell>
          <cell r="AA64">
            <v>0</v>
          </cell>
        </row>
        <row r="65">
          <cell r="A65">
            <v>0</v>
          </cell>
          <cell r="E65">
            <v>0</v>
          </cell>
          <cell r="G65" t="str">
            <v>0100</v>
          </cell>
          <cell r="S65">
            <v>0</v>
          </cell>
          <cell r="AA65">
            <v>0</v>
          </cell>
        </row>
        <row r="66">
          <cell r="A66">
            <v>0</v>
          </cell>
          <cell r="E66">
            <v>0</v>
          </cell>
          <cell r="G66" t="str">
            <v>0100</v>
          </cell>
          <cell r="S66">
            <v>0</v>
          </cell>
          <cell r="AA66">
            <v>0</v>
          </cell>
        </row>
        <row r="67">
          <cell r="A67">
            <v>0</v>
          </cell>
          <cell r="E67">
            <v>0</v>
          </cell>
          <cell r="G67" t="str">
            <v>0100</v>
          </cell>
          <cell r="S67">
            <v>0</v>
          </cell>
          <cell r="AA67">
            <v>0</v>
          </cell>
        </row>
        <row r="68">
          <cell r="A68">
            <v>0</v>
          </cell>
          <cell r="E68">
            <v>0</v>
          </cell>
          <cell r="G68" t="str">
            <v>0100</v>
          </cell>
          <cell r="S68">
            <v>0</v>
          </cell>
          <cell r="AA68">
            <v>0</v>
          </cell>
        </row>
        <row r="69">
          <cell r="A69">
            <v>0</v>
          </cell>
          <cell r="E69">
            <v>0</v>
          </cell>
          <cell r="G69" t="str">
            <v>0100</v>
          </cell>
          <cell r="S69">
            <v>0</v>
          </cell>
          <cell r="AA69">
            <v>0</v>
          </cell>
        </row>
        <row r="70">
          <cell r="A70">
            <v>0</v>
          </cell>
          <cell r="E70">
            <v>0</v>
          </cell>
          <cell r="G70" t="str">
            <v>0100</v>
          </cell>
          <cell r="S70">
            <v>0</v>
          </cell>
          <cell r="AA70">
            <v>0</v>
          </cell>
        </row>
        <row r="71">
          <cell r="A71">
            <v>0</v>
          </cell>
          <cell r="E71">
            <v>0</v>
          </cell>
          <cell r="G71" t="str">
            <v>0100</v>
          </cell>
          <cell r="S71">
            <v>0</v>
          </cell>
          <cell r="AA71">
            <v>0</v>
          </cell>
        </row>
        <row r="72">
          <cell r="A72">
            <v>0</v>
          </cell>
          <cell r="E72">
            <v>0</v>
          </cell>
          <cell r="G72" t="str">
            <v>0100</v>
          </cell>
          <cell r="S72">
            <v>0</v>
          </cell>
          <cell r="AA72">
            <v>0</v>
          </cell>
        </row>
        <row r="73">
          <cell r="A73">
            <v>0</v>
          </cell>
          <cell r="E73">
            <v>0</v>
          </cell>
          <cell r="G73" t="str">
            <v>0100</v>
          </cell>
          <cell r="S73">
            <v>0</v>
          </cell>
          <cell r="AA73">
            <v>0</v>
          </cell>
        </row>
        <row r="74">
          <cell r="A74">
            <v>0</v>
          </cell>
          <cell r="E74">
            <v>0</v>
          </cell>
          <cell r="G74" t="str">
            <v>0100</v>
          </cell>
          <cell r="S74">
            <v>0</v>
          </cell>
          <cell r="AA74">
            <v>0</v>
          </cell>
        </row>
        <row r="75">
          <cell r="A75">
            <v>0</v>
          </cell>
          <cell r="E75">
            <v>0</v>
          </cell>
          <cell r="G75" t="str">
            <v>0100</v>
          </cell>
          <cell r="S75">
            <v>0</v>
          </cell>
          <cell r="AA75">
            <v>0</v>
          </cell>
        </row>
        <row r="76">
          <cell r="A76">
            <v>0</v>
          </cell>
          <cell r="E76">
            <v>0</v>
          </cell>
          <cell r="G76" t="str">
            <v>0100</v>
          </cell>
          <cell r="S76">
            <v>0</v>
          </cell>
          <cell r="AA76">
            <v>0</v>
          </cell>
        </row>
        <row r="77">
          <cell r="A77">
            <v>0</v>
          </cell>
          <cell r="E77">
            <v>0</v>
          </cell>
          <cell r="G77" t="str">
            <v>0100</v>
          </cell>
          <cell r="S77">
            <v>0</v>
          </cell>
          <cell r="AA77">
            <v>0</v>
          </cell>
        </row>
        <row r="78">
          <cell r="A78">
            <v>0</v>
          </cell>
          <cell r="E78">
            <v>0</v>
          </cell>
          <cell r="G78" t="str">
            <v>0100</v>
          </cell>
          <cell r="S78">
            <v>0</v>
          </cell>
          <cell r="AA78">
            <v>0</v>
          </cell>
        </row>
        <row r="79">
          <cell r="A79">
            <v>0</v>
          </cell>
          <cell r="E79">
            <v>0</v>
          </cell>
          <cell r="G79" t="str">
            <v>0100</v>
          </cell>
          <cell r="S79">
            <v>0</v>
          </cell>
          <cell r="AA79">
            <v>0</v>
          </cell>
        </row>
        <row r="80">
          <cell r="A80">
            <v>0</v>
          </cell>
          <cell r="E80">
            <v>0</v>
          </cell>
          <cell r="G80" t="str">
            <v>0100</v>
          </cell>
          <cell r="S80">
            <v>0</v>
          </cell>
          <cell r="AA80">
            <v>0</v>
          </cell>
        </row>
        <row r="81">
          <cell r="A81">
            <v>0</v>
          </cell>
          <cell r="E81">
            <v>0</v>
          </cell>
          <cell r="G81" t="str">
            <v>0100</v>
          </cell>
          <cell r="S81">
            <v>0</v>
          </cell>
          <cell r="AA81">
            <v>0</v>
          </cell>
        </row>
        <row r="82">
          <cell r="A82">
            <v>0</v>
          </cell>
          <cell r="E82">
            <v>0</v>
          </cell>
          <cell r="G82" t="str">
            <v>0100</v>
          </cell>
          <cell r="S82">
            <v>0</v>
          </cell>
          <cell r="AA82">
            <v>0</v>
          </cell>
        </row>
        <row r="83">
          <cell r="A83">
            <v>0</v>
          </cell>
          <cell r="E83">
            <v>0</v>
          </cell>
          <cell r="G83" t="str">
            <v>0100</v>
          </cell>
          <cell r="S83">
            <v>0</v>
          </cell>
          <cell r="AA83">
            <v>0</v>
          </cell>
        </row>
        <row r="84">
          <cell r="A84">
            <v>0</v>
          </cell>
          <cell r="E84">
            <v>0</v>
          </cell>
          <cell r="G84" t="str">
            <v>0100</v>
          </cell>
          <cell r="S84">
            <v>0</v>
          </cell>
          <cell r="AA84">
            <v>0</v>
          </cell>
        </row>
        <row r="85">
          <cell r="A85">
            <v>0</v>
          </cell>
          <cell r="E85">
            <v>0</v>
          </cell>
          <cell r="G85" t="str">
            <v>0100</v>
          </cell>
          <cell r="S85">
            <v>0</v>
          </cell>
          <cell r="AA85">
            <v>0</v>
          </cell>
        </row>
        <row r="86">
          <cell r="A86">
            <v>0</v>
          </cell>
          <cell r="E86">
            <v>0</v>
          </cell>
          <cell r="G86" t="str">
            <v>0100</v>
          </cell>
          <cell r="S86">
            <v>0</v>
          </cell>
          <cell r="AA86">
            <v>0</v>
          </cell>
        </row>
        <row r="87">
          <cell r="A87">
            <v>0</v>
          </cell>
          <cell r="E87">
            <v>0</v>
          </cell>
          <cell r="G87" t="str">
            <v>0100</v>
          </cell>
          <cell r="S87">
            <v>0</v>
          </cell>
          <cell r="AA87">
            <v>0</v>
          </cell>
        </row>
        <row r="88">
          <cell r="A88">
            <v>0</v>
          </cell>
          <cell r="E88">
            <v>0</v>
          </cell>
          <cell r="G88" t="str">
            <v>0100</v>
          </cell>
          <cell r="S88">
            <v>0</v>
          </cell>
          <cell r="AA88">
            <v>0</v>
          </cell>
        </row>
        <row r="89">
          <cell r="A89">
            <v>0</v>
          </cell>
          <cell r="E89">
            <v>0</v>
          </cell>
          <cell r="G89" t="str">
            <v>0100</v>
          </cell>
          <cell r="S89">
            <v>0</v>
          </cell>
          <cell r="AA89">
            <v>0</v>
          </cell>
        </row>
        <row r="90">
          <cell r="A90">
            <v>0</v>
          </cell>
          <cell r="E90">
            <v>0</v>
          </cell>
          <cell r="G90" t="str">
            <v>0100</v>
          </cell>
          <cell r="S90">
            <v>0</v>
          </cell>
          <cell r="AA90">
            <v>0</v>
          </cell>
        </row>
        <row r="91">
          <cell r="A91">
            <v>0</v>
          </cell>
          <cell r="E91">
            <v>0</v>
          </cell>
          <cell r="G91" t="str">
            <v>0100</v>
          </cell>
          <cell r="S91">
            <v>0</v>
          </cell>
          <cell r="AA91">
            <v>0</v>
          </cell>
        </row>
        <row r="92">
          <cell r="A92">
            <v>0</v>
          </cell>
          <cell r="E92">
            <v>0</v>
          </cell>
          <cell r="G92" t="str">
            <v>0100</v>
          </cell>
          <cell r="S92">
            <v>0</v>
          </cell>
          <cell r="AA92">
            <v>0</v>
          </cell>
        </row>
        <row r="93">
          <cell r="A93">
            <v>0</v>
          </cell>
          <cell r="E93">
            <v>0</v>
          </cell>
          <cell r="G93" t="str">
            <v>0100</v>
          </cell>
          <cell r="S93">
            <v>0</v>
          </cell>
          <cell r="AA93">
            <v>0</v>
          </cell>
        </row>
        <row r="94">
          <cell r="A94">
            <v>0</v>
          </cell>
          <cell r="E94">
            <v>0</v>
          </cell>
          <cell r="G94" t="str">
            <v>0100</v>
          </cell>
          <cell r="S94">
            <v>0</v>
          </cell>
          <cell r="AA94">
            <v>0</v>
          </cell>
        </row>
        <row r="95">
          <cell r="A95">
            <v>0</v>
          </cell>
          <cell r="E95">
            <v>0</v>
          </cell>
          <cell r="G95" t="str">
            <v>0100</v>
          </cell>
          <cell r="S95">
            <v>0</v>
          </cell>
          <cell r="AA95">
            <v>0</v>
          </cell>
        </row>
        <row r="96">
          <cell r="A96">
            <v>0</v>
          </cell>
          <cell r="E96">
            <v>0</v>
          </cell>
          <cell r="G96" t="str">
            <v>0100</v>
          </cell>
          <cell r="S96">
            <v>0</v>
          </cell>
          <cell r="AA96">
            <v>0</v>
          </cell>
        </row>
        <row r="97">
          <cell r="A97">
            <v>0</v>
          </cell>
          <cell r="E97">
            <v>0</v>
          </cell>
          <cell r="G97" t="str">
            <v>0100</v>
          </cell>
          <cell r="S97">
            <v>0</v>
          </cell>
          <cell r="AA97">
            <v>0</v>
          </cell>
        </row>
        <row r="98">
          <cell r="A98">
            <v>0</v>
          </cell>
          <cell r="E98">
            <v>0</v>
          </cell>
          <cell r="G98" t="str">
            <v>0100</v>
          </cell>
          <cell r="S98">
            <v>0</v>
          </cell>
          <cell r="AA98">
            <v>0</v>
          </cell>
        </row>
        <row r="99">
          <cell r="A99">
            <v>0</v>
          </cell>
          <cell r="E99">
            <v>0</v>
          </cell>
          <cell r="G99" t="str">
            <v>0100</v>
          </cell>
          <cell r="S99">
            <v>0</v>
          </cell>
          <cell r="AA99">
            <v>0</v>
          </cell>
        </row>
        <row r="100">
          <cell r="A100">
            <v>0</v>
          </cell>
          <cell r="E100">
            <v>0</v>
          </cell>
          <cell r="G100" t="str">
            <v>0100</v>
          </cell>
          <cell r="S100">
            <v>0</v>
          </cell>
          <cell r="AA100">
            <v>0</v>
          </cell>
        </row>
        <row r="101">
          <cell r="A101">
            <v>0</v>
          </cell>
          <cell r="E101">
            <v>0</v>
          </cell>
          <cell r="G101" t="str">
            <v>0100</v>
          </cell>
          <cell r="S101">
            <v>0</v>
          </cell>
          <cell r="AA101">
            <v>0</v>
          </cell>
        </row>
        <row r="102">
          <cell r="A102">
            <v>0</v>
          </cell>
          <cell r="E102">
            <v>0</v>
          </cell>
          <cell r="G102" t="str">
            <v>0100</v>
          </cell>
          <cell r="S102">
            <v>0</v>
          </cell>
          <cell r="AA102">
            <v>0</v>
          </cell>
        </row>
        <row r="103">
          <cell r="A103">
            <v>0</v>
          </cell>
          <cell r="E103">
            <v>0</v>
          </cell>
          <cell r="G103" t="str">
            <v>0100</v>
          </cell>
          <cell r="S103">
            <v>0</v>
          </cell>
          <cell r="AA103">
            <v>0</v>
          </cell>
        </row>
        <row r="104">
          <cell r="A104">
            <v>0</v>
          </cell>
          <cell r="E104">
            <v>0</v>
          </cell>
          <cell r="G104" t="str">
            <v>0100</v>
          </cell>
          <cell r="S104">
            <v>0</v>
          </cell>
          <cell r="AA104">
            <v>0</v>
          </cell>
        </row>
        <row r="105">
          <cell r="A105">
            <v>0</v>
          </cell>
          <cell r="E105">
            <v>0</v>
          </cell>
          <cell r="G105" t="str">
            <v>0100</v>
          </cell>
          <cell r="S105">
            <v>0</v>
          </cell>
          <cell r="AA105">
            <v>0</v>
          </cell>
        </row>
        <row r="106">
          <cell r="A106">
            <v>0</v>
          </cell>
          <cell r="E106">
            <v>0</v>
          </cell>
          <cell r="G106" t="str">
            <v>0100</v>
          </cell>
          <cell r="S106">
            <v>0</v>
          </cell>
          <cell r="AA106">
            <v>0</v>
          </cell>
        </row>
        <row r="107">
          <cell r="A107">
            <v>0</v>
          </cell>
          <cell r="E107">
            <v>0</v>
          </cell>
          <cell r="G107" t="str">
            <v>0100</v>
          </cell>
          <cell r="S107">
            <v>0</v>
          </cell>
          <cell r="AA107">
            <v>0</v>
          </cell>
        </row>
        <row r="108">
          <cell r="A108">
            <v>0</v>
          </cell>
          <cell r="E108">
            <v>0</v>
          </cell>
          <cell r="G108" t="str">
            <v>0100</v>
          </cell>
          <cell r="S108">
            <v>0</v>
          </cell>
          <cell r="AA108">
            <v>0</v>
          </cell>
        </row>
        <row r="109">
          <cell r="A109">
            <v>0</v>
          </cell>
          <cell r="E109">
            <v>0</v>
          </cell>
          <cell r="G109" t="str">
            <v>0100</v>
          </cell>
          <cell r="S109">
            <v>0</v>
          </cell>
          <cell r="AA109">
            <v>0</v>
          </cell>
        </row>
        <row r="110">
          <cell r="A110">
            <v>0</v>
          </cell>
          <cell r="E110">
            <v>0</v>
          </cell>
          <cell r="G110" t="str">
            <v>0100</v>
          </cell>
          <cell r="S110">
            <v>0</v>
          </cell>
          <cell r="AA110">
            <v>0</v>
          </cell>
        </row>
        <row r="111">
          <cell r="A111">
            <v>0</v>
          </cell>
          <cell r="E111">
            <v>0</v>
          </cell>
          <cell r="G111" t="str">
            <v>0100</v>
          </cell>
          <cell r="S111">
            <v>0</v>
          </cell>
          <cell r="AA111">
            <v>0</v>
          </cell>
        </row>
        <row r="112">
          <cell r="A112">
            <v>0</v>
          </cell>
          <cell r="E112">
            <v>0</v>
          </cell>
          <cell r="G112" t="str">
            <v>0100</v>
          </cell>
          <cell r="S112">
            <v>0</v>
          </cell>
          <cell r="AA112">
            <v>0</v>
          </cell>
        </row>
        <row r="113">
          <cell r="A113">
            <v>0</v>
          </cell>
          <cell r="E113">
            <v>0</v>
          </cell>
          <cell r="G113" t="str">
            <v>0100</v>
          </cell>
          <cell r="S113">
            <v>0</v>
          </cell>
          <cell r="AA113">
            <v>0</v>
          </cell>
        </row>
        <row r="114">
          <cell r="A114">
            <v>0</v>
          </cell>
          <cell r="E114">
            <v>0</v>
          </cell>
          <cell r="G114" t="str">
            <v>0100</v>
          </cell>
          <cell r="S114">
            <v>0</v>
          </cell>
          <cell r="AA114">
            <v>0</v>
          </cell>
        </row>
        <row r="115">
          <cell r="A115">
            <v>0</v>
          </cell>
          <cell r="E115">
            <v>0</v>
          </cell>
          <cell r="G115" t="str">
            <v>0100</v>
          </cell>
          <cell r="S115">
            <v>0</v>
          </cell>
          <cell r="AA115">
            <v>0</v>
          </cell>
        </row>
        <row r="116">
          <cell r="A116">
            <v>0</v>
          </cell>
          <cell r="E116">
            <v>0</v>
          </cell>
          <cell r="G116" t="str">
            <v>0100</v>
          </cell>
          <cell r="S116">
            <v>0</v>
          </cell>
          <cell r="AA116">
            <v>0</v>
          </cell>
        </row>
        <row r="117">
          <cell r="A117">
            <v>0</v>
          </cell>
          <cell r="E117">
            <v>0</v>
          </cell>
          <cell r="G117" t="str">
            <v>0100</v>
          </cell>
          <cell r="S117">
            <v>0</v>
          </cell>
          <cell r="AA117">
            <v>0</v>
          </cell>
        </row>
        <row r="118">
          <cell r="A118">
            <v>0</v>
          </cell>
          <cell r="E118">
            <v>0</v>
          </cell>
          <cell r="G118" t="str">
            <v>0100</v>
          </cell>
          <cell r="S118">
            <v>0</v>
          </cell>
          <cell r="AA118">
            <v>0</v>
          </cell>
        </row>
        <row r="119">
          <cell r="A119">
            <v>0</v>
          </cell>
          <cell r="E119">
            <v>0</v>
          </cell>
          <cell r="G119" t="str">
            <v>0100</v>
          </cell>
          <cell r="S119">
            <v>0</v>
          </cell>
          <cell r="AA119">
            <v>0</v>
          </cell>
        </row>
        <row r="120">
          <cell r="A120">
            <v>0</v>
          </cell>
          <cell r="E120">
            <v>0</v>
          </cell>
          <cell r="G120" t="str">
            <v>0100</v>
          </cell>
          <cell r="S120">
            <v>0</v>
          </cell>
          <cell r="AA120">
            <v>0</v>
          </cell>
        </row>
        <row r="121">
          <cell r="A121">
            <v>0</v>
          </cell>
          <cell r="E121">
            <v>0</v>
          </cell>
          <cell r="G121" t="str">
            <v>0100</v>
          </cell>
          <cell r="S121">
            <v>0</v>
          </cell>
          <cell r="AA121">
            <v>0</v>
          </cell>
        </row>
        <row r="122">
          <cell r="A122">
            <v>0</v>
          </cell>
          <cell r="E122">
            <v>0</v>
          </cell>
          <cell r="G122" t="str">
            <v>0100</v>
          </cell>
          <cell r="S122">
            <v>0</v>
          </cell>
          <cell r="AA122">
            <v>0</v>
          </cell>
        </row>
        <row r="123">
          <cell r="A123">
            <v>0</v>
          </cell>
          <cell r="E123">
            <v>0</v>
          </cell>
          <cell r="G123" t="str">
            <v>0100</v>
          </cell>
          <cell r="S123">
            <v>0</v>
          </cell>
          <cell r="AA123">
            <v>0</v>
          </cell>
        </row>
        <row r="124">
          <cell r="A124">
            <v>0</v>
          </cell>
          <cell r="E124">
            <v>0</v>
          </cell>
          <cell r="G124" t="str">
            <v>0100</v>
          </cell>
          <cell r="S124">
            <v>0</v>
          </cell>
          <cell r="AA124">
            <v>0</v>
          </cell>
        </row>
        <row r="125">
          <cell r="A125">
            <v>0</v>
          </cell>
          <cell r="E125">
            <v>0</v>
          </cell>
          <cell r="G125" t="str">
            <v>0100</v>
          </cell>
          <cell r="S125">
            <v>0</v>
          </cell>
          <cell r="AA125">
            <v>0</v>
          </cell>
        </row>
        <row r="126">
          <cell r="A126">
            <v>0</v>
          </cell>
          <cell r="E126">
            <v>0</v>
          </cell>
          <cell r="G126" t="str">
            <v>0100</v>
          </cell>
          <cell r="S126">
            <v>0</v>
          </cell>
          <cell r="AA126">
            <v>0</v>
          </cell>
        </row>
        <row r="127">
          <cell r="A127">
            <v>0</v>
          </cell>
          <cell r="E127">
            <v>0</v>
          </cell>
          <cell r="G127" t="str">
            <v>0100</v>
          </cell>
          <cell r="S127">
            <v>0</v>
          </cell>
          <cell r="AA127">
            <v>0</v>
          </cell>
        </row>
        <row r="128">
          <cell r="A128">
            <v>0</v>
          </cell>
          <cell r="E128">
            <v>0</v>
          </cell>
          <cell r="G128" t="str">
            <v>0100</v>
          </cell>
          <cell r="S128">
            <v>0</v>
          </cell>
          <cell r="AA128">
            <v>0</v>
          </cell>
        </row>
        <row r="129">
          <cell r="A129">
            <v>0</v>
          </cell>
          <cell r="E129">
            <v>0</v>
          </cell>
          <cell r="G129" t="str">
            <v>0100</v>
          </cell>
          <cell r="S129">
            <v>0</v>
          </cell>
          <cell r="AA129">
            <v>0</v>
          </cell>
        </row>
        <row r="130">
          <cell r="A130">
            <v>0</v>
          </cell>
          <cell r="E130">
            <v>0</v>
          </cell>
          <cell r="G130" t="str">
            <v>0100</v>
          </cell>
          <cell r="S130">
            <v>0</v>
          </cell>
          <cell r="AA130">
            <v>0</v>
          </cell>
        </row>
        <row r="131">
          <cell r="A131">
            <v>0</v>
          </cell>
          <cell r="E131">
            <v>0</v>
          </cell>
          <cell r="G131" t="str">
            <v>0100</v>
          </cell>
          <cell r="S131">
            <v>0</v>
          </cell>
          <cell r="AA131">
            <v>0</v>
          </cell>
        </row>
        <row r="132">
          <cell r="A132">
            <v>0</v>
          </cell>
          <cell r="E132">
            <v>0</v>
          </cell>
          <cell r="G132" t="str">
            <v>0100</v>
          </cell>
          <cell r="S132">
            <v>0</v>
          </cell>
          <cell r="AA132">
            <v>0</v>
          </cell>
        </row>
        <row r="133">
          <cell r="A133">
            <v>0</v>
          </cell>
          <cell r="E133">
            <v>0</v>
          </cell>
          <cell r="G133" t="str">
            <v>0100</v>
          </cell>
          <cell r="S133">
            <v>0</v>
          </cell>
          <cell r="AA133">
            <v>0</v>
          </cell>
        </row>
        <row r="134">
          <cell r="A134">
            <v>0</v>
          </cell>
          <cell r="E134">
            <v>0</v>
          </cell>
          <cell r="G134" t="str">
            <v>0100</v>
          </cell>
          <cell r="S134">
            <v>0</v>
          </cell>
          <cell r="AA134">
            <v>0</v>
          </cell>
        </row>
        <row r="135">
          <cell r="A135">
            <v>0</v>
          </cell>
          <cell r="E135">
            <v>0</v>
          </cell>
          <cell r="G135" t="str">
            <v>0100</v>
          </cell>
          <cell r="S135">
            <v>0</v>
          </cell>
          <cell r="AA135">
            <v>0</v>
          </cell>
        </row>
        <row r="136">
          <cell r="A136">
            <v>0</v>
          </cell>
          <cell r="E136">
            <v>0</v>
          </cell>
          <cell r="G136" t="str">
            <v>0100</v>
          </cell>
          <cell r="S136">
            <v>0</v>
          </cell>
          <cell r="AA136">
            <v>0</v>
          </cell>
        </row>
        <row r="137">
          <cell r="A137">
            <v>0</v>
          </cell>
          <cell r="E137">
            <v>0</v>
          </cell>
          <cell r="G137" t="str">
            <v>0100</v>
          </cell>
          <cell r="S137">
            <v>0</v>
          </cell>
          <cell r="AA137">
            <v>0</v>
          </cell>
        </row>
        <row r="138">
          <cell r="A138">
            <v>0</v>
          </cell>
          <cell r="E138">
            <v>0</v>
          </cell>
          <cell r="G138" t="str">
            <v>0100</v>
          </cell>
          <cell r="S138">
            <v>0</v>
          </cell>
          <cell r="AA138">
            <v>0</v>
          </cell>
        </row>
        <row r="139">
          <cell r="A139">
            <v>0</v>
          </cell>
          <cell r="E139">
            <v>0</v>
          </cell>
          <cell r="G139" t="str">
            <v>0100</v>
          </cell>
          <cell r="S139">
            <v>0</v>
          </cell>
          <cell r="AA139">
            <v>0</v>
          </cell>
        </row>
        <row r="140">
          <cell r="A140">
            <v>0</v>
          </cell>
          <cell r="E140">
            <v>0</v>
          </cell>
          <cell r="G140" t="str">
            <v>0100</v>
          </cell>
          <cell r="S140">
            <v>0</v>
          </cell>
          <cell r="AA140">
            <v>0</v>
          </cell>
        </row>
        <row r="141">
          <cell r="A141">
            <v>0</v>
          </cell>
          <cell r="E141">
            <v>0</v>
          </cell>
          <cell r="G141" t="str">
            <v>0100</v>
          </cell>
          <cell r="S141">
            <v>0</v>
          </cell>
          <cell r="AA141">
            <v>0</v>
          </cell>
        </row>
        <row r="142">
          <cell r="A142">
            <v>0</v>
          </cell>
          <cell r="E142">
            <v>0</v>
          </cell>
          <cell r="G142" t="str">
            <v>0100</v>
          </cell>
          <cell r="S142">
            <v>0</v>
          </cell>
          <cell r="AA142">
            <v>0</v>
          </cell>
        </row>
        <row r="143">
          <cell r="A143">
            <v>0</v>
          </cell>
          <cell r="E143">
            <v>0</v>
          </cell>
          <cell r="G143" t="str">
            <v>0100</v>
          </cell>
          <cell r="S143">
            <v>0</v>
          </cell>
          <cell r="AA143">
            <v>0</v>
          </cell>
        </row>
        <row r="144">
          <cell r="A144">
            <v>0</v>
          </cell>
          <cell r="E144">
            <v>0</v>
          </cell>
          <cell r="G144" t="str">
            <v>0100</v>
          </cell>
          <cell r="S144">
            <v>0</v>
          </cell>
          <cell r="AA144">
            <v>0</v>
          </cell>
        </row>
        <row r="145">
          <cell r="A145">
            <v>0</v>
          </cell>
          <cell r="E145">
            <v>0</v>
          </cell>
          <cell r="G145" t="str">
            <v>0100</v>
          </cell>
          <cell r="S145">
            <v>0</v>
          </cell>
          <cell r="AA145">
            <v>0</v>
          </cell>
        </row>
        <row r="146">
          <cell r="A146">
            <v>0</v>
          </cell>
          <cell r="E146">
            <v>0</v>
          </cell>
          <cell r="G146" t="str">
            <v>0100</v>
          </cell>
          <cell r="S146">
            <v>0</v>
          </cell>
          <cell r="AA146">
            <v>0</v>
          </cell>
        </row>
        <row r="147">
          <cell r="A147">
            <v>0</v>
          </cell>
          <cell r="E147">
            <v>0</v>
          </cell>
          <cell r="G147" t="str">
            <v>0100</v>
          </cell>
          <cell r="S147">
            <v>0</v>
          </cell>
          <cell r="AA147">
            <v>0</v>
          </cell>
        </row>
        <row r="148">
          <cell r="A148">
            <v>0</v>
          </cell>
          <cell r="E148">
            <v>0</v>
          </cell>
          <cell r="G148" t="str">
            <v>0100</v>
          </cell>
          <cell r="S148">
            <v>0</v>
          </cell>
          <cell r="AA148">
            <v>0</v>
          </cell>
        </row>
        <row r="149">
          <cell r="A149">
            <v>0</v>
          </cell>
          <cell r="E149">
            <v>0</v>
          </cell>
          <cell r="G149" t="str">
            <v>0100</v>
          </cell>
          <cell r="S149">
            <v>0</v>
          </cell>
          <cell r="AA149">
            <v>0</v>
          </cell>
        </row>
        <row r="150">
          <cell r="A150">
            <v>0</v>
          </cell>
          <cell r="E150">
            <v>0</v>
          </cell>
          <cell r="G150" t="str">
            <v>0100</v>
          </cell>
          <cell r="S150">
            <v>0</v>
          </cell>
          <cell r="AA150">
            <v>0</v>
          </cell>
        </row>
        <row r="151">
          <cell r="A151">
            <v>0</v>
          </cell>
          <cell r="E151">
            <v>0</v>
          </cell>
          <cell r="G151" t="str">
            <v>0100</v>
          </cell>
          <cell r="S151">
            <v>0</v>
          </cell>
          <cell r="AA151">
            <v>0</v>
          </cell>
        </row>
        <row r="152">
          <cell r="A152">
            <v>0</v>
          </cell>
          <cell r="E152">
            <v>0</v>
          </cell>
          <cell r="G152" t="str">
            <v>0100</v>
          </cell>
          <cell r="S152">
            <v>0</v>
          </cell>
          <cell r="AA152">
            <v>0</v>
          </cell>
        </row>
        <row r="153">
          <cell r="A153">
            <v>0</v>
          </cell>
          <cell r="E153">
            <v>0</v>
          </cell>
          <cell r="G153" t="str">
            <v>0100</v>
          </cell>
          <cell r="S153">
            <v>0</v>
          </cell>
          <cell r="AA153">
            <v>0</v>
          </cell>
        </row>
        <row r="154">
          <cell r="A154">
            <v>0</v>
          </cell>
          <cell r="E154">
            <v>0</v>
          </cell>
          <cell r="G154" t="str">
            <v>0100</v>
          </cell>
          <cell r="S154">
            <v>0</v>
          </cell>
          <cell r="AA154">
            <v>0</v>
          </cell>
        </row>
        <row r="155">
          <cell r="A155">
            <v>0</v>
          </cell>
          <cell r="E155">
            <v>0</v>
          </cell>
          <cell r="G155" t="str">
            <v>0100</v>
          </cell>
          <cell r="S155">
            <v>0</v>
          </cell>
          <cell r="AA155">
            <v>0</v>
          </cell>
        </row>
        <row r="156">
          <cell r="A156">
            <v>0</v>
          </cell>
          <cell r="E156">
            <v>0</v>
          </cell>
          <cell r="G156" t="str">
            <v>0100</v>
          </cell>
          <cell r="S156">
            <v>0</v>
          </cell>
          <cell r="AA156">
            <v>0</v>
          </cell>
        </row>
        <row r="157">
          <cell r="A157">
            <v>0</v>
          </cell>
          <cell r="E157">
            <v>0</v>
          </cell>
          <cell r="G157" t="str">
            <v>0100</v>
          </cell>
          <cell r="S157">
            <v>0</v>
          </cell>
          <cell r="AA157">
            <v>0</v>
          </cell>
        </row>
        <row r="158">
          <cell r="A158">
            <v>0</v>
          </cell>
          <cell r="E158">
            <v>0</v>
          </cell>
          <cell r="G158" t="str">
            <v>0100</v>
          </cell>
          <cell r="S158">
            <v>0</v>
          </cell>
          <cell r="AA158">
            <v>0</v>
          </cell>
        </row>
        <row r="159">
          <cell r="A159">
            <v>0</v>
          </cell>
          <cell r="E159">
            <v>0</v>
          </cell>
          <cell r="G159" t="str">
            <v>0100</v>
          </cell>
          <cell r="S159">
            <v>0</v>
          </cell>
          <cell r="AA159">
            <v>0</v>
          </cell>
        </row>
        <row r="160">
          <cell r="A160">
            <v>0</v>
          </cell>
          <cell r="E160">
            <v>0</v>
          </cell>
          <cell r="G160" t="str">
            <v>0100</v>
          </cell>
          <cell r="S160">
            <v>0</v>
          </cell>
          <cell r="AA160">
            <v>0</v>
          </cell>
        </row>
        <row r="161">
          <cell r="A161">
            <v>0</v>
          </cell>
          <cell r="E161">
            <v>0</v>
          </cell>
          <cell r="G161" t="str">
            <v>0100</v>
          </cell>
          <cell r="S161">
            <v>0</v>
          </cell>
          <cell r="AA161">
            <v>0</v>
          </cell>
        </row>
        <row r="162">
          <cell r="A162">
            <v>0</v>
          </cell>
          <cell r="E162">
            <v>0</v>
          </cell>
          <cell r="G162" t="str">
            <v>0100</v>
          </cell>
          <cell r="S162">
            <v>0</v>
          </cell>
          <cell r="AA162">
            <v>0</v>
          </cell>
        </row>
        <row r="163">
          <cell r="A163">
            <v>0</v>
          </cell>
          <cell r="E163">
            <v>0</v>
          </cell>
          <cell r="G163" t="str">
            <v>0100</v>
          </cell>
          <cell r="S163">
            <v>0</v>
          </cell>
          <cell r="AA163">
            <v>0</v>
          </cell>
        </row>
        <row r="164">
          <cell r="A164">
            <v>0</v>
          </cell>
          <cell r="E164">
            <v>0</v>
          </cell>
          <cell r="G164" t="str">
            <v>0100</v>
          </cell>
          <cell r="S164">
            <v>0</v>
          </cell>
          <cell r="AA164">
            <v>0</v>
          </cell>
        </row>
        <row r="165">
          <cell r="A165">
            <v>0</v>
          </cell>
          <cell r="E165">
            <v>0</v>
          </cell>
          <cell r="G165" t="str">
            <v>0100</v>
          </cell>
          <cell r="S165">
            <v>0</v>
          </cell>
          <cell r="AA165">
            <v>0</v>
          </cell>
        </row>
        <row r="166">
          <cell r="A166">
            <v>0</v>
          </cell>
          <cell r="E166">
            <v>0</v>
          </cell>
          <cell r="G166" t="str">
            <v>0100</v>
          </cell>
          <cell r="S166">
            <v>0</v>
          </cell>
          <cell r="AA166">
            <v>0</v>
          </cell>
        </row>
        <row r="167">
          <cell r="A167">
            <v>0</v>
          </cell>
          <cell r="E167">
            <v>0</v>
          </cell>
          <cell r="G167" t="str">
            <v>0100</v>
          </cell>
          <cell r="S167">
            <v>0</v>
          </cell>
          <cell r="AA167">
            <v>0</v>
          </cell>
        </row>
        <row r="168">
          <cell r="A168">
            <v>0</v>
          </cell>
          <cell r="E168">
            <v>0</v>
          </cell>
          <cell r="G168" t="str">
            <v>0100</v>
          </cell>
          <cell r="S168">
            <v>0</v>
          </cell>
          <cell r="AA168">
            <v>0</v>
          </cell>
        </row>
        <row r="169">
          <cell r="A169">
            <v>0</v>
          </cell>
          <cell r="E169">
            <v>0</v>
          </cell>
          <cell r="G169" t="str">
            <v>0100</v>
          </cell>
          <cell r="S169">
            <v>0</v>
          </cell>
          <cell r="AA169">
            <v>0</v>
          </cell>
        </row>
        <row r="170">
          <cell r="A170">
            <v>0</v>
          </cell>
          <cell r="E170">
            <v>0</v>
          </cell>
          <cell r="G170" t="str">
            <v>0100</v>
          </cell>
          <cell r="S170">
            <v>0</v>
          </cell>
          <cell r="AA170">
            <v>0</v>
          </cell>
        </row>
        <row r="171">
          <cell r="A171">
            <v>0</v>
          </cell>
          <cell r="E171">
            <v>0</v>
          </cell>
          <cell r="G171" t="str">
            <v>0100</v>
          </cell>
          <cell r="S171">
            <v>0</v>
          </cell>
          <cell r="AA171">
            <v>0</v>
          </cell>
        </row>
        <row r="172">
          <cell r="A172">
            <v>0</v>
          </cell>
          <cell r="E172">
            <v>0</v>
          </cell>
          <cell r="G172" t="str">
            <v>0100</v>
          </cell>
          <cell r="S172">
            <v>0</v>
          </cell>
          <cell r="AA172">
            <v>0</v>
          </cell>
        </row>
        <row r="173">
          <cell r="A173">
            <v>0</v>
          </cell>
          <cell r="E173">
            <v>0</v>
          </cell>
          <cell r="G173" t="str">
            <v>0100</v>
          </cell>
          <cell r="S173">
            <v>0</v>
          </cell>
          <cell r="AA173">
            <v>0</v>
          </cell>
        </row>
        <row r="174">
          <cell r="A174">
            <v>0</v>
          </cell>
          <cell r="E174">
            <v>0</v>
          </cell>
          <cell r="G174" t="str">
            <v>0100</v>
          </cell>
          <cell r="S174">
            <v>0</v>
          </cell>
          <cell r="AA174">
            <v>0</v>
          </cell>
        </row>
        <row r="175">
          <cell r="A175">
            <v>0</v>
          </cell>
          <cell r="E175">
            <v>0</v>
          </cell>
          <cell r="G175" t="str">
            <v>0100</v>
          </cell>
          <cell r="S175">
            <v>0</v>
          </cell>
          <cell r="AA175">
            <v>0</v>
          </cell>
        </row>
        <row r="176">
          <cell r="A176">
            <v>0</v>
          </cell>
          <cell r="E176">
            <v>0</v>
          </cell>
          <cell r="G176" t="str">
            <v>0100</v>
          </cell>
          <cell r="S176">
            <v>0</v>
          </cell>
          <cell r="AA176">
            <v>0</v>
          </cell>
        </row>
        <row r="177">
          <cell r="A177">
            <v>0</v>
          </cell>
          <cell r="E177">
            <v>0</v>
          </cell>
          <cell r="G177" t="str">
            <v>0100</v>
          </cell>
          <cell r="S177">
            <v>0</v>
          </cell>
          <cell r="AA177">
            <v>0</v>
          </cell>
        </row>
        <row r="178">
          <cell r="A178">
            <v>0</v>
          </cell>
          <cell r="E178">
            <v>0</v>
          </cell>
          <cell r="G178" t="str">
            <v>0100</v>
          </cell>
          <cell r="S178">
            <v>0</v>
          </cell>
          <cell r="AA178">
            <v>0</v>
          </cell>
        </row>
        <row r="179">
          <cell r="A179">
            <v>0</v>
          </cell>
          <cell r="E179">
            <v>0</v>
          </cell>
          <cell r="G179" t="str">
            <v>0100</v>
          </cell>
          <cell r="S179">
            <v>0</v>
          </cell>
          <cell r="AA179">
            <v>0</v>
          </cell>
        </row>
        <row r="180">
          <cell r="A180">
            <v>0</v>
          </cell>
          <cell r="E180">
            <v>0</v>
          </cell>
          <cell r="G180" t="str">
            <v>0100</v>
          </cell>
          <cell r="S180">
            <v>0</v>
          </cell>
          <cell r="AA180">
            <v>0</v>
          </cell>
        </row>
        <row r="181">
          <cell r="A181">
            <v>0</v>
          </cell>
          <cell r="E181">
            <v>0</v>
          </cell>
          <cell r="G181" t="str">
            <v>0100</v>
          </cell>
          <cell r="S181">
            <v>0</v>
          </cell>
          <cell r="AA181">
            <v>0</v>
          </cell>
        </row>
        <row r="182">
          <cell r="A182">
            <v>0</v>
          </cell>
          <cell r="E182">
            <v>0</v>
          </cell>
          <cell r="G182" t="str">
            <v>0100</v>
          </cell>
          <cell r="S182">
            <v>0</v>
          </cell>
          <cell r="AA182">
            <v>0</v>
          </cell>
        </row>
        <row r="183">
          <cell r="A183">
            <v>0</v>
          </cell>
          <cell r="E183">
            <v>0</v>
          </cell>
          <cell r="G183" t="str">
            <v>0100</v>
          </cell>
          <cell r="S183">
            <v>0</v>
          </cell>
          <cell r="AA183">
            <v>0</v>
          </cell>
        </row>
        <row r="184">
          <cell r="A184">
            <v>0</v>
          </cell>
          <cell r="E184">
            <v>0</v>
          </cell>
          <cell r="G184" t="str">
            <v>0100</v>
          </cell>
          <cell r="S184">
            <v>0</v>
          </cell>
          <cell r="AA184">
            <v>0</v>
          </cell>
        </row>
        <row r="185">
          <cell r="A185">
            <v>0</v>
          </cell>
          <cell r="E185">
            <v>0</v>
          </cell>
          <cell r="G185" t="str">
            <v>0100</v>
          </cell>
          <cell r="S185">
            <v>0</v>
          </cell>
          <cell r="AA185">
            <v>0</v>
          </cell>
        </row>
        <row r="186">
          <cell r="A186">
            <v>0</v>
          </cell>
          <cell r="E186">
            <v>0</v>
          </cell>
          <cell r="G186" t="str">
            <v>0100</v>
          </cell>
          <cell r="S186">
            <v>0</v>
          </cell>
          <cell r="AA186">
            <v>0</v>
          </cell>
        </row>
        <row r="187">
          <cell r="A187">
            <v>0</v>
          </cell>
          <cell r="E187">
            <v>0</v>
          </cell>
          <cell r="G187" t="str">
            <v>0100</v>
          </cell>
          <cell r="S187">
            <v>0</v>
          </cell>
          <cell r="AA187">
            <v>0</v>
          </cell>
        </row>
        <row r="188">
          <cell r="A188">
            <v>0</v>
          </cell>
          <cell r="E188">
            <v>0</v>
          </cell>
          <cell r="G188" t="str">
            <v>0100</v>
          </cell>
          <cell r="S188">
            <v>0</v>
          </cell>
          <cell r="AA188">
            <v>0</v>
          </cell>
        </row>
        <row r="189">
          <cell r="A189">
            <v>0</v>
          </cell>
          <cell r="E189">
            <v>0</v>
          </cell>
          <cell r="G189" t="str">
            <v>0100</v>
          </cell>
          <cell r="S189">
            <v>0</v>
          </cell>
          <cell r="AA189">
            <v>0</v>
          </cell>
        </row>
        <row r="190">
          <cell r="A190">
            <v>0</v>
          </cell>
          <cell r="E190">
            <v>0</v>
          </cell>
          <cell r="G190" t="str">
            <v>0100</v>
          </cell>
          <cell r="S190">
            <v>0</v>
          </cell>
          <cell r="AA190">
            <v>0</v>
          </cell>
        </row>
        <row r="191">
          <cell r="A191">
            <v>0</v>
          </cell>
          <cell r="E191">
            <v>0</v>
          </cell>
          <cell r="G191" t="str">
            <v>0100</v>
          </cell>
          <cell r="S191">
            <v>0</v>
          </cell>
          <cell r="AA191">
            <v>0</v>
          </cell>
        </row>
        <row r="192">
          <cell r="A192">
            <v>0</v>
          </cell>
          <cell r="E192">
            <v>0</v>
          </cell>
          <cell r="G192" t="str">
            <v>0100</v>
          </cell>
          <cell r="S192">
            <v>0</v>
          </cell>
          <cell r="AA192">
            <v>0</v>
          </cell>
        </row>
        <row r="193">
          <cell r="A193">
            <v>0</v>
          </cell>
          <cell r="E193">
            <v>0</v>
          </cell>
          <cell r="G193" t="str">
            <v>0100</v>
          </cell>
          <cell r="S193">
            <v>0</v>
          </cell>
          <cell r="AA193">
            <v>0</v>
          </cell>
        </row>
        <row r="194">
          <cell r="A194">
            <v>0</v>
          </cell>
          <cell r="E194">
            <v>0</v>
          </cell>
          <cell r="G194" t="str">
            <v>0100</v>
          </cell>
          <cell r="S194">
            <v>0</v>
          </cell>
          <cell r="AA194">
            <v>0</v>
          </cell>
        </row>
        <row r="195">
          <cell r="A195">
            <v>0</v>
          </cell>
          <cell r="E195">
            <v>0</v>
          </cell>
          <cell r="G195" t="str">
            <v>0100</v>
          </cell>
          <cell r="S195">
            <v>0</v>
          </cell>
          <cell r="AA195">
            <v>0</v>
          </cell>
        </row>
        <row r="196">
          <cell r="A196">
            <v>0</v>
          </cell>
          <cell r="E196">
            <v>0</v>
          </cell>
          <cell r="G196" t="str">
            <v>0100</v>
          </cell>
          <cell r="S196">
            <v>0</v>
          </cell>
          <cell r="AA196">
            <v>0</v>
          </cell>
        </row>
        <row r="197">
          <cell r="A197">
            <v>0</v>
          </cell>
          <cell r="E197">
            <v>0</v>
          </cell>
          <cell r="G197" t="str">
            <v>0100</v>
          </cell>
          <cell r="S197">
            <v>0</v>
          </cell>
          <cell r="AA197">
            <v>0</v>
          </cell>
        </row>
        <row r="198">
          <cell r="A198">
            <v>0</v>
          </cell>
          <cell r="E198">
            <v>0</v>
          </cell>
          <cell r="G198" t="str">
            <v>0100</v>
          </cell>
          <cell r="S198">
            <v>0</v>
          </cell>
          <cell r="AA198">
            <v>0</v>
          </cell>
        </row>
        <row r="199">
          <cell r="A199">
            <v>0</v>
          </cell>
          <cell r="E199">
            <v>0</v>
          </cell>
          <cell r="G199" t="str">
            <v>0100</v>
          </cell>
          <cell r="S199">
            <v>0</v>
          </cell>
          <cell r="AA199">
            <v>0</v>
          </cell>
        </row>
        <row r="200">
          <cell r="A200">
            <v>0</v>
          </cell>
          <cell r="E200">
            <v>0</v>
          </cell>
          <cell r="G200" t="str">
            <v>0100</v>
          </cell>
          <cell r="S200">
            <v>0</v>
          </cell>
          <cell r="AA200">
            <v>0</v>
          </cell>
        </row>
        <row r="201">
          <cell r="A201">
            <v>0</v>
          </cell>
          <cell r="E201">
            <v>0</v>
          </cell>
          <cell r="G201" t="str">
            <v>0100</v>
          </cell>
          <cell r="S201">
            <v>0</v>
          </cell>
          <cell r="AA201">
            <v>0</v>
          </cell>
        </row>
        <row r="202">
          <cell r="A202">
            <v>0</v>
          </cell>
          <cell r="E202">
            <v>0</v>
          </cell>
          <cell r="G202" t="str">
            <v>0100</v>
          </cell>
          <cell r="S202">
            <v>0</v>
          </cell>
          <cell r="AA202">
            <v>0</v>
          </cell>
        </row>
        <row r="203">
          <cell r="A203">
            <v>0</v>
          </cell>
          <cell r="E203">
            <v>0</v>
          </cell>
          <cell r="G203" t="str">
            <v>0100</v>
          </cell>
          <cell r="S203">
            <v>0</v>
          </cell>
          <cell r="AA203">
            <v>0</v>
          </cell>
        </row>
        <row r="204">
          <cell r="A204">
            <v>0</v>
          </cell>
          <cell r="E204">
            <v>0</v>
          </cell>
          <cell r="G204" t="str">
            <v>0100</v>
          </cell>
          <cell r="S204">
            <v>0</v>
          </cell>
          <cell r="AA204">
            <v>0</v>
          </cell>
        </row>
        <row r="205">
          <cell r="A205">
            <v>0</v>
          </cell>
          <cell r="E205">
            <v>0</v>
          </cell>
          <cell r="G205" t="str">
            <v>0100</v>
          </cell>
          <cell r="S205">
            <v>0</v>
          </cell>
          <cell r="AA205">
            <v>0</v>
          </cell>
        </row>
        <row r="206">
          <cell r="A206">
            <v>0</v>
          </cell>
          <cell r="E206">
            <v>0</v>
          </cell>
          <cell r="G206" t="str">
            <v>0100</v>
          </cell>
          <cell r="S206">
            <v>0</v>
          </cell>
          <cell r="AA206">
            <v>0</v>
          </cell>
        </row>
        <row r="207">
          <cell r="A207">
            <v>0</v>
          </cell>
          <cell r="E207">
            <v>0</v>
          </cell>
          <cell r="G207" t="str">
            <v>0100</v>
          </cell>
          <cell r="S207">
            <v>0</v>
          </cell>
          <cell r="AA207">
            <v>0</v>
          </cell>
        </row>
        <row r="208">
          <cell r="A208">
            <v>0</v>
          </cell>
          <cell r="E208">
            <v>0</v>
          </cell>
          <cell r="G208" t="str">
            <v>0100</v>
          </cell>
          <cell r="S208">
            <v>0</v>
          </cell>
          <cell r="AA208">
            <v>0</v>
          </cell>
        </row>
        <row r="209">
          <cell r="A209">
            <v>0</v>
          </cell>
          <cell r="E209">
            <v>0</v>
          </cell>
          <cell r="G209" t="str">
            <v>0100</v>
          </cell>
          <cell r="S209">
            <v>0</v>
          </cell>
          <cell r="AA209">
            <v>0</v>
          </cell>
        </row>
        <row r="210">
          <cell r="A210">
            <v>0</v>
          </cell>
          <cell r="E210">
            <v>0</v>
          </cell>
          <cell r="G210" t="str">
            <v>0100</v>
          </cell>
          <cell r="S210">
            <v>0</v>
          </cell>
          <cell r="AA210">
            <v>0</v>
          </cell>
        </row>
        <row r="211">
          <cell r="A211">
            <v>0</v>
          </cell>
          <cell r="E211">
            <v>0</v>
          </cell>
          <cell r="G211" t="str">
            <v>0100</v>
          </cell>
          <cell r="S211">
            <v>0</v>
          </cell>
          <cell r="AA211">
            <v>0</v>
          </cell>
        </row>
        <row r="212">
          <cell r="A212">
            <v>0</v>
          </cell>
          <cell r="E212">
            <v>0</v>
          </cell>
          <cell r="G212" t="str">
            <v>0100</v>
          </cell>
          <cell r="S212">
            <v>0</v>
          </cell>
          <cell r="AA212">
            <v>0</v>
          </cell>
        </row>
        <row r="213">
          <cell r="A213">
            <v>0</v>
          </cell>
          <cell r="E213">
            <v>0</v>
          </cell>
          <cell r="G213" t="str">
            <v>0100</v>
          </cell>
          <cell r="S213">
            <v>0</v>
          </cell>
          <cell r="AA213">
            <v>0</v>
          </cell>
        </row>
        <row r="214">
          <cell r="A214">
            <v>0</v>
          </cell>
          <cell r="E214">
            <v>0</v>
          </cell>
          <cell r="G214" t="str">
            <v>0100</v>
          </cell>
          <cell r="S214">
            <v>0</v>
          </cell>
          <cell r="AA214">
            <v>0</v>
          </cell>
        </row>
        <row r="215">
          <cell r="A215">
            <v>0</v>
          </cell>
          <cell r="E215">
            <v>0</v>
          </cell>
          <cell r="G215" t="str">
            <v>0100</v>
          </cell>
          <cell r="S215">
            <v>0</v>
          </cell>
          <cell r="AA215">
            <v>0</v>
          </cell>
        </row>
        <row r="216">
          <cell r="A216">
            <v>0</v>
          </cell>
          <cell r="E216">
            <v>0</v>
          </cell>
          <cell r="G216" t="str">
            <v>0100</v>
          </cell>
          <cell r="S216">
            <v>0</v>
          </cell>
          <cell r="AA216">
            <v>0</v>
          </cell>
        </row>
        <row r="217">
          <cell r="A217">
            <v>0</v>
          </cell>
          <cell r="E217">
            <v>0</v>
          </cell>
          <cell r="G217" t="str">
            <v>0100</v>
          </cell>
          <cell r="S217">
            <v>0</v>
          </cell>
          <cell r="AA217">
            <v>0</v>
          </cell>
        </row>
        <row r="218">
          <cell r="A218">
            <v>0</v>
          </cell>
          <cell r="E218">
            <v>0</v>
          </cell>
          <cell r="G218" t="str">
            <v>0100</v>
          </cell>
          <cell r="S218">
            <v>0</v>
          </cell>
          <cell r="AA218">
            <v>0</v>
          </cell>
        </row>
        <row r="219">
          <cell r="A219">
            <v>0</v>
          </cell>
          <cell r="E219">
            <v>0</v>
          </cell>
          <cell r="G219" t="str">
            <v>0100</v>
          </cell>
          <cell r="S219">
            <v>0</v>
          </cell>
          <cell r="AA219">
            <v>0</v>
          </cell>
        </row>
        <row r="220">
          <cell r="A220">
            <v>0</v>
          </cell>
          <cell r="E220">
            <v>0</v>
          </cell>
          <cell r="G220" t="str">
            <v>0100</v>
          </cell>
          <cell r="S220">
            <v>0</v>
          </cell>
          <cell r="AA220">
            <v>0</v>
          </cell>
        </row>
        <row r="221">
          <cell r="A221">
            <v>0</v>
          </cell>
          <cell r="E221">
            <v>0</v>
          </cell>
          <cell r="G221" t="str">
            <v>0100</v>
          </cell>
          <cell r="S221">
            <v>0</v>
          </cell>
          <cell r="AA221">
            <v>0</v>
          </cell>
        </row>
        <row r="222">
          <cell r="A222">
            <v>0</v>
          </cell>
          <cell r="E222">
            <v>0</v>
          </cell>
          <cell r="G222" t="str">
            <v>0100</v>
          </cell>
          <cell r="S222">
            <v>0</v>
          </cell>
          <cell r="AA222">
            <v>0</v>
          </cell>
        </row>
        <row r="223">
          <cell r="A223">
            <v>0</v>
          </cell>
          <cell r="E223">
            <v>0</v>
          </cell>
          <cell r="G223" t="str">
            <v>0100</v>
          </cell>
          <cell r="S223">
            <v>0</v>
          </cell>
          <cell r="AA223">
            <v>0</v>
          </cell>
        </row>
        <row r="224">
          <cell r="A224">
            <v>0</v>
          </cell>
          <cell r="E224">
            <v>0</v>
          </cell>
          <cell r="G224" t="str">
            <v>0100</v>
          </cell>
          <cell r="S224">
            <v>0</v>
          </cell>
          <cell r="AA224">
            <v>0</v>
          </cell>
        </row>
        <row r="225">
          <cell r="A225">
            <v>0</v>
          </cell>
          <cell r="E225">
            <v>0</v>
          </cell>
          <cell r="G225" t="str">
            <v>0100</v>
          </cell>
          <cell r="S225">
            <v>0</v>
          </cell>
          <cell r="AA225">
            <v>0</v>
          </cell>
        </row>
        <row r="226">
          <cell r="A226">
            <v>0</v>
          </cell>
          <cell r="E226">
            <v>0</v>
          </cell>
          <cell r="G226" t="str">
            <v>0100</v>
          </cell>
          <cell r="S226">
            <v>0</v>
          </cell>
          <cell r="AA226">
            <v>0</v>
          </cell>
        </row>
        <row r="227">
          <cell r="A227">
            <v>0</v>
          </cell>
          <cell r="E227">
            <v>0</v>
          </cell>
          <cell r="G227" t="str">
            <v>0100</v>
          </cell>
          <cell r="S227">
            <v>0</v>
          </cell>
          <cell r="AA227">
            <v>0</v>
          </cell>
        </row>
        <row r="228">
          <cell r="A228">
            <v>0</v>
          </cell>
          <cell r="E228">
            <v>0</v>
          </cell>
          <cell r="G228" t="str">
            <v>0100</v>
          </cell>
          <cell r="S228">
            <v>0</v>
          </cell>
          <cell r="AA228">
            <v>0</v>
          </cell>
        </row>
        <row r="229">
          <cell r="A229">
            <v>0</v>
          </cell>
          <cell r="E229">
            <v>0</v>
          </cell>
          <cell r="G229" t="str">
            <v>0100</v>
          </cell>
          <cell r="S229">
            <v>0</v>
          </cell>
          <cell r="AA229">
            <v>0</v>
          </cell>
        </row>
        <row r="230">
          <cell r="A230">
            <v>0</v>
          </cell>
          <cell r="E230">
            <v>0</v>
          </cell>
          <cell r="G230" t="str">
            <v>0100</v>
          </cell>
          <cell r="S230">
            <v>0</v>
          </cell>
          <cell r="AA230">
            <v>0</v>
          </cell>
        </row>
        <row r="231">
          <cell r="A231">
            <v>0</v>
          </cell>
          <cell r="E231">
            <v>0</v>
          </cell>
          <cell r="G231" t="str">
            <v>0100</v>
          </cell>
          <cell r="S231">
            <v>0</v>
          </cell>
          <cell r="AA231">
            <v>0</v>
          </cell>
        </row>
        <row r="232">
          <cell r="A232">
            <v>0</v>
          </cell>
          <cell r="E232">
            <v>0</v>
          </cell>
          <cell r="G232" t="str">
            <v>0100</v>
          </cell>
          <cell r="S232">
            <v>0</v>
          </cell>
          <cell r="AA232">
            <v>0</v>
          </cell>
        </row>
        <row r="233">
          <cell r="A233">
            <v>0</v>
          </cell>
          <cell r="E233">
            <v>0</v>
          </cell>
          <cell r="G233" t="str">
            <v>0100</v>
          </cell>
          <cell r="S233">
            <v>0</v>
          </cell>
          <cell r="AA233">
            <v>0</v>
          </cell>
        </row>
        <row r="234">
          <cell r="A234">
            <v>0</v>
          </cell>
          <cell r="E234">
            <v>0</v>
          </cell>
          <cell r="G234" t="str">
            <v>0100</v>
          </cell>
          <cell r="S234">
            <v>0</v>
          </cell>
          <cell r="AA234">
            <v>0</v>
          </cell>
        </row>
        <row r="235">
          <cell r="A235">
            <v>0</v>
          </cell>
          <cell r="E235">
            <v>0</v>
          </cell>
          <cell r="G235" t="str">
            <v>0100</v>
          </cell>
          <cell r="S235">
            <v>0</v>
          </cell>
          <cell r="AA235">
            <v>0</v>
          </cell>
        </row>
        <row r="236">
          <cell r="A236">
            <v>0</v>
          </cell>
          <cell r="E236">
            <v>0</v>
          </cell>
          <cell r="G236" t="str">
            <v>0100</v>
          </cell>
          <cell r="S236">
            <v>0</v>
          </cell>
          <cell r="AA236">
            <v>0</v>
          </cell>
        </row>
        <row r="237">
          <cell r="A237">
            <v>0</v>
          </cell>
          <cell r="E237">
            <v>0</v>
          </cell>
          <cell r="G237" t="str">
            <v>0100</v>
          </cell>
          <cell r="S237">
            <v>0</v>
          </cell>
          <cell r="AA237">
            <v>0</v>
          </cell>
        </row>
        <row r="238">
          <cell r="A238">
            <v>0</v>
          </cell>
          <cell r="E238">
            <v>0</v>
          </cell>
          <cell r="G238" t="str">
            <v>0100</v>
          </cell>
          <cell r="S238">
            <v>0</v>
          </cell>
          <cell r="AA238">
            <v>0</v>
          </cell>
        </row>
        <row r="239">
          <cell r="A239">
            <v>0</v>
          </cell>
          <cell r="E239">
            <v>0</v>
          </cell>
          <cell r="G239" t="str">
            <v>0100</v>
          </cell>
          <cell r="S239">
            <v>0</v>
          </cell>
          <cell r="AA239">
            <v>0</v>
          </cell>
        </row>
        <row r="240">
          <cell r="A240">
            <v>0</v>
          </cell>
          <cell r="E240">
            <v>0</v>
          </cell>
          <cell r="G240" t="str">
            <v>0100</v>
          </cell>
          <cell r="S240">
            <v>0</v>
          </cell>
          <cell r="AA240">
            <v>0</v>
          </cell>
        </row>
        <row r="241">
          <cell r="A241">
            <v>0</v>
          </cell>
          <cell r="E241">
            <v>0</v>
          </cell>
          <cell r="G241" t="str">
            <v>0100</v>
          </cell>
          <cell r="S241">
            <v>0</v>
          </cell>
          <cell r="AA241">
            <v>0</v>
          </cell>
        </row>
        <row r="242">
          <cell r="A242">
            <v>0</v>
          </cell>
          <cell r="E242">
            <v>0</v>
          </cell>
          <cell r="G242" t="str">
            <v>0100</v>
          </cell>
          <cell r="S242">
            <v>0</v>
          </cell>
          <cell r="AA242">
            <v>0</v>
          </cell>
        </row>
        <row r="243">
          <cell r="A243">
            <v>0</v>
          </cell>
          <cell r="E243">
            <v>0</v>
          </cell>
          <cell r="G243" t="str">
            <v>0100</v>
          </cell>
          <cell r="S243">
            <v>0</v>
          </cell>
          <cell r="AA243">
            <v>0</v>
          </cell>
        </row>
        <row r="244">
          <cell r="A244">
            <v>0</v>
          </cell>
          <cell r="E244">
            <v>0</v>
          </cell>
          <cell r="G244" t="str">
            <v>0100</v>
          </cell>
          <cell r="S244">
            <v>0</v>
          </cell>
          <cell r="AA244">
            <v>0</v>
          </cell>
        </row>
        <row r="245">
          <cell r="A245">
            <v>0</v>
          </cell>
          <cell r="E245">
            <v>0</v>
          </cell>
          <cell r="G245" t="str">
            <v>0100</v>
          </cell>
          <cell r="S245">
            <v>0</v>
          </cell>
          <cell r="AA245">
            <v>0</v>
          </cell>
        </row>
        <row r="246">
          <cell r="A246">
            <v>0</v>
          </cell>
          <cell r="E246">
            <v>0</v>
          </cell>
          <cell r="G246" t="str">
            <v>0100</v>
          </cell>
          <cell r="S246">
            <v>0</v>
          </cell>
          <cell r="AA246">
            <v>0</v>
          </cell>
        </row>
        <row r="247">
          <cell r="A247">
            <v>0</v>
          </cell>
          <cell r="E247">
            <v>0</v>
          </cell>
          <cell r="G247" t="str">
            <v>0100</v>
          </cell>
          <cell r="S247">
            <v>0</v>
          </cell>
          <cell r="AA247">
            <v>0</v>
          </cell>
        </row>
        <row r="248">
          <cell r="A248">
            <v>0</v>
          </cell>
          <cell r="E248">
            <v>0</v>
          </cell>
          <cell r="G248" t="str">
            <v>0100</v>
          </cell>
          <cell r="S248">
            <v>0</v>
          </cell>
          <cell r="AA248">
            <v>0</v>
          </cell>
        </row>
        <row r="249">
          <cell r="A249">
            <v>0</v>
          </cell>
          <cell r="E249">
            <v>0</v>
          </cell>
          <cell r="G249" t="str">
            <v>0100</v>
          </cell>
          <cell r="S249">
            <v>0</v>
          </cell>
          <cell r="AA249">
            <v>0</v>
          </cell>
        </row>
        <row r="250">
          <cell r="A250">
            <v>0</v>
          </cell>
          <cell r="E250">
            <v>0</v>
          </cell>
          <cell r="G250" t="str">
            <v>0100</v>
          </cell>
          <cell r="S250">
            <v>0</v>
          </cell>
          <cell r="AA250">
            <v>0</v>
          </cell>
        </row>
        <row r="251">
          <cell r="A251">
            <v>0</v>
          </cell>
          <cell r="E251">
            <v>0</v>
          </cell>
          <cell r="G251" t="str">
            <v>0100</v>
          </cell>
          <cell r="S251">
            <v>0</v>
          </cell>
          <cell r="AA251">
            <v>0</v>
          </cell>
        </row>
        <row r="252">
          <cell r="A252">
            <v>0</v>
          </cell>
          <cell r="E252">
            <v>0</v>
          </cell>
          <cell r="G252" t="str">
            <v>0100</v>
          </cell>
          <cell r="S252">
            <v>0</v>
          </cell>
          <cell r="AA252">
            <v>0</v>
          </cell>
        </row>
        <row r="253">
          <cell r="A253">
            <v>0</v>
          </cell>
          <cell r="E253">
            <v>0</v>
          </cell>
          <cell r="G253" t="str">
            <v>0100</v>
          </cell>
          <cell r="S253">
            <v>0</v>
          </cell>
          <cell r="AA253">
            <v>0</v>
          </cell>
        </row>
        <row r="254">
          <cell r="A254">
            <v>0</v>
          </cell>
          <cell r="E254">
            <v>0</v>
          </cell>
          <cell r="G254" t="str">
            <v>0100</v>
          </cell>
          <cell r="S254">
            <v>0</v>
          </cell>
          <cell r="AA254">
            <v>0</v>
          </cell>
        </row>
        <row r="255">
          <cell r="A255">
            <v>0</v>
          </cell>
          <cell r="E255">
            <v>0</v>
          </cell>
          <cell r="G255" t="str">
            <v>0100</v>
          </cell>
          <cell r="S255">
            <v>0</v>
          </cell>
          <cell r="AA255">
            <v>0</v>
          </cell>
        </row>
        <row r="256">
          <cell r="A256">
            <v>0</v>
          </cell>
          <cell r="E256">
            <v>0</v>
          </cell>
          <cell r="G256" t="str">
            <v>0100</v>
          </cell>
          <cell r="S256">
            <v>0</v>
          </cell>
          <cell r="AA256">
            <v>0</v>
          </cell>
        </row>
        <row r="257">
          <cell r="A257">
            <v>0</v>
          </cell>
          <cell r="E257">
            <v>0</v>
          </cell>
          <cell r="G257" t="str">
            <v>0100</v>
          </cell>
          <cell r="S257">
            <v>0</v>
          </cell>
          <cell r="AA257">
            <v>0</v>
          </cell>
        </row>
        <row r="258">
          <cell r="A258">
            <v>0</v>
          </cell>
          <cell r="E258">
            <v>0</v>
          </cell>
          <cell r="G258" t="str">
            <v>0100</v>
          </cell>
          <cell r="S258">
            <v>0</v>
          </cell>
          <cell r="AA258">
            <v>0</v>
          </cell>
        </row>
        <row r="259">
          <cell r="A259">
            <v>0</v>
          </cell>
          <cell r="E259">
            <v>0</v>
          </cell>
          <cell r="G259" t="str">
            <v>0100</v>
          </cell>
          <cell r="S259">
            <v>0</v>
          </cell>
          <cell r="AA259">
            <v>0</v>
          </cell>
        </row>
        <row r="260">
          <cell r="A260">
            <v>0</v>
          </cell>
          <cell r="E260">
            <v>0</v>
          </cell>
          <cell r="G260" t="str">
            <v>0100</v>
          </cell>
          <cell r="S260">
            <v>0</v>
          </cell>
          <cell r="AA260">
            <v>0</v>
          </cell>
        </row>
        <row r="261">
          <cell r="A261">
            <v>0</v>
          </cell>
          <cell r="E261">
            <v>0</v>
          </cell>
          <cell r="G261" t="str">
            <v>0100</v>
          </cell>
          <cell r="S261">
            <v>0</v>
          </cell>
          <cell r="AA261">
            <v>0</v>
          </cell>
        </row>
        <row r="262">
          <cell r="A262">
            <v>0</v>
          </cell>
          <cell r="E262">
            <v>0</v>
          </cell>
          <cell r="G262" t="str">
            <v>0100</v>
          </cell>
          <cell r="S262">
            <v>0</v>
          </cell>
          <cell r="AA262">
            <v>0</v>
          </cell>
        </row>
        <row r="263">
          <cell r="A263">
            <v>0</v>
          </cell>
          <cell r="E263">
            <v>0</v>
          </cell>
          <cell r="G263" t="str">
            <v>0100</v>
          </cell>
          <cell r="S263">
            <v>0</v>
          </cell>
          <cell r="AA263">
            <v>0</v>
          </cell>
        </row>
        <row r="264">
          <cell r="A264">
            <v>0</v>
          </cell>
          <cell r="E264">
            <v>0</v>
          </cell>
          <cell r="G264" t="str">
            <v>0100</v>
          </cell>
          <cell r="S264">
            <v>0</v>
          </cell>
          <cell r="AA264">
            <v>0</v>
          </cell>
        </row>
        <row r="265">
          <cell r="A265">
            <v>0</v>
          </cell>
          <cell r="E265">
            <v>0</v>
          </cell>
          <cell r="G265" t="str">
            <v>0100</v>
          </cell>
          <cell r="S265">
            <v>0</v>
          </cell>
          <cell r="AA265">
            <v>0</v>
          </cell>
        </row>
        <row r="266">
          <cell r="A266">
            <v>0</v>
          </cell>
          <cell r="E266">
            <v>0</v>
          </cell>
          <cell r="G266" t="str">
            <v>0100</v>
          </cell>
          <cell r="S266">
            <v>0</v>
          </cell>
          <cell r="AA266">
            <v>0</v>
          </cell>
        </row>
        <row r="267">
          <cell r="A267">
            <v>0</v>
          </cell>
          <cell r="E267">
            <v>0</v>
          </cell>
          <cell r="G267" t="str">
            <v>0100</v>
          </cell>
          <cell r="S267">
            <v>0</v>
          </cell>
          <cell r="AA267">
            <v>0</v>
          </cell>
        </row>
        <row r="268">
          <cell r="A268">
            <v>0</v>
          </cell>
          <cell r="E268">
            <v>0</v>
          </cell>
          <cell r="G268" t="str">
            <v>0100</v>
          </cell>
          <cell r="S268">
            <v>0</v>
          </cell>
          <cell r="AA268">
            <v>0</v>
          </cell>
        </row>
        <row r="269">
          <cell r="A269">
            <v>0</v>
          </cell>
          <cell r="E269">
            <v>0</v>
          </cell>
          <cell r="G269" t="str">
            <v>0100</v>
          </cell>
          <cell r="S269">
            <v>0</v>
          </cell>
          <cell r="AA269">
            <v>0</v>
          </cell>
        </row>
        <row r="270">
          <cell r="A270">
            <v>0</v>
          </cell>
          <cell r="E270">
            <v>0</v>
          </cell>
          <cell r="G270" t="str">
            <v>0100</v>
          </cell>
          <cell r="S270">
            <v>0</v>
          </cell>
          <cell r="AA270">
            <v>0</v>
          </cell>
        </row>
        <row r="271">
          <cell r="A271">
            <v>0</v>
          </cell>
          <cell r="E271">
            <v>0</v>
          </cell>
          <cell r="G271" t="str">
            <v>0100</v>
          </cell>
          <cell r="S271">
            <v>0</v>
          </cell>
          <cell r="AA271">
            <v>0</v>
          </cell>
        </row>
        <row r="272">
          <cell r="A272">
            <v>0</v>
          </cell>
          <cell r="E272">
            <v>0</v>
          </cell>
          <cell r="G272" t="str">
            <v>0100</v>
          </cell>
          <cell r="S272">
            <v>0</v>
          </cell>
          <cell r="AA272">
            <v>0</v>
          </cell>
        </row>
        <row r="273">
          <cell r="A273">
            <v>0</v>
          </cell>
          <cell r="E273">
            <v>0</v>
          </cell>
          <cell r="G273" t="str">
            <v>0100</v>
          </cell>
          <cell r="S273">
            <v>0</v>
          </cell>
          <cell r="AA273">
            <v>0</v>
          </cell>
        </row>
        <row r="274">
          <cell r="A274">
            <v>0</v>
          </cell>
          <cell r="E274">
            <v>0</v>
          </cell>
          <cell r="G274" t="str">
            <v>0100</v>
          </cell>
          <cell r="S274">
            <v>0</v>
          </cell>
          <cell r="AA274">
            <v>0</v>
          </cell>
        </row>
        <row r="275">
          <cell r="A275">
            <v>0</v>
          </cell>
          <cell r="E275">
            <v>0</v>
          </cell>
          <cell r="G275" t="str">
            <v>0100</v>
          </cell>
          <cell r="S275">
            <v>0</v>
          </cell>
          <cell r="AA275">
            <v>0</v>
          </cell>
        </row>
        <row r="276">
          <cell r="A276">
            <v>0</v>
          </cell>
          <cell r="E276">
            <v>0</v>
          </cell>
          <cell r="G276" t="str">
            <v>0100</v>
          </cell>
          <cell r="S276">
            <v>0</v>
          </cell>
          <cell r="AA276">
            <v>0</v>
          </cell>
        </row>
        <row r="277">
          <cell r="A277">
            <v>0</v>
          </cell>
          <cell r="E277">
            <v>0</v>
          </cell>
          <cell r="G277" t="str">
            <v>0100</v>
          </cell>
          <cell r="S277">
            <v>0</v>
          </cell>
          <cell r="AA277">
            <v>0</v>
          </cell>
        </row>
        <row r="278">
          <cell r="A278">
            <v>0</v>
          </cell>
          <cell r="E278">
            <v>0</v>
          </cell>
          <cell r="G278" t="str">
            <v>0100</v>
          </cell>
          <cell r="S278">
            <v>0</v>
          </cell>
          <cell r="AA278">
            <v>0</v>
          </cell>
        </row>
        <row r="279">
          <cell r="A279">
            <v>0</v>
          </cell>
          <cell r="E279">
            <v>0</v>
          </cell>
          <cell r="G279" t="str">
            <v>0100</v>
          </cell>
          <cell r="S279">
            <v>0</v>
          </cell>
          <cell r="AA279">
            <v>0</v>
          </cell>
        </row>
        <row r="280">
          <cell r="A280">
            <v>0</v>
          </cell>
          <cell r="E280">
            <v>0</v>
          </cell>
          <cell r="G280" t="str">
            <v>0100</v>
          </cell>
          <cell r="S280">
            <v>0</v>
          </cell>
          <cell r="AA280">
            <v>0</v>
          </cell>
        </row>
        <row r="281">
          <cell r="A281">
            <v>0</v>
          </cell>
          <cell r="E281">
            <v>0</v>
          </cell>
          <cell r="G281" t="str">
            <v>0100</v>
          </cell>
          <cell r="S281">
            <v>0</v>
          </cell>
          <cell r="AA281">
            <v>0</v>
          </cell>
        </row>
        <row r="282">
          <cell r="A282">
            <v>0</v>
          </cell>
          <cell r="E282">
            <v>0</v>
          </cell>
          <cell r="G282" t="str">
            <v>0100</v>
          </cell>
          <cell r="S282">
            <v>0</v>
          </cell>
          <cell r="AA282">
            <v>0</v>
          </cell>
        </row>
        <row r="283">
          <cell r="A283">
            <v>0</v>
          </cell>
          <cell r="E283">
            <v>0</v>
          </cell>
          <cell r="G283" t="str">
            <v>0100</v>
          </cell>
          <cell r="S283">
            <v>0</v>
          </cell>
          <cell r="AA283">
            <v>0</v>
          </cell>
        </row>
        <row r="284">
          <cell r="A284">
            <v>0</v>
          </cell>
          <cell r="E284">
            <v>0</v>
          </cell>
          <cell r="G284" t="str">
            <v>0100</v>
          </cell>
          <cell r="S284">
            <v>0</v>
          </cell>
          <cell r="AA284">
            <v>0</v>
          </cell>
        </row>
        <row r="285">
          <cell r="A285">
            <v>0</v>
          </cell>
          <cell r="E285">
            <v>0</v>
          </cell>
          <cell r="G285" t="str">
            <v>0100</v>
          </cell>
          <cell r="S285">
            <v>0</v>
          </cell>
          <cell r="AA285">
            <v>0</v>
          </cell>
        </row>
        <row r="286">
          <cell r="A286">
            <v>0</v>
          </cell>
          <cell r="E286">
            <v>0</v>
          </cell>
          <cell r="G286" t="str">
            <v>0100</v>
          </cell>
          <cell r="S286">
            <v>0</v>
          </cell>
          <cell r="AA286">
            <v>0</v>
          </cell>
        </row>
        <row r="287">
          <cell r="A287">
            <v>0</v>
          </cell>
          <cell r="E287">
            <v>0</v>
          </cell>
          <cell r="G287" t="str">
            <v>0100</v>
          </cell>
          <cell r="S287">
            <v>0</v>
          </cell>
          <cell r="AA287">
            <v>0</v>
          </cell>
        </row>
        <row r="288">
          <cell r="A288">
            <v>0</v>
          </cell>
          <cell r="E288">
            <v>0</v>
          </cell>
          <cell r="G288" t="str">
            <v>0100</v>
          </cell>
          <cell r="S288">
            <v>0</v>
          </cell>
          <cell r="AA288">
            <v>0</v>
          </cell>
        </row>
        <row r="289">
          <cell r="A289">
            <v>0</v>
          </cell>
          <cell r="E289">
            <v>0</v>
          </cell>
          <cell r="G289" t="str">
            <v>0100</v>
          </cell>
          <cell r="S289">
            <v>0</v>
          </cell>
          <cell r="AA289">
            <v>0</v>
          </cell>
        </row>
        <row r="290">
          <cell r="A290">
            <v>0</v>
          </cell>
          <cell r="E290">
            <v>0</v>
          </cell>
          <cell r="G290" t="str">
            <v>0100</v>
          </cell>
          <cell r="S290">
            <v>0</v>
          </cell>
          <cell r="AA290">
            <v>0</v>
          </cell>
        </row>
        <row r="291">
          <cell r="A291">
            <v>0</v>
          </cell>
          <cell r="E291">
            <v>0</v>
          </cell>
          <cell r="G291" t="str">
            <v>0100</v>
          </cell>
          <cell r="S291">
            <v>0</v>
          </cell>
          <cell r="AA291">
            <v>0</v>
          </cell>
        </row>
        <row r="292">
          <cell r="A292">
            <v>0</v>
          </cell>
          <cell r="E292">
            <v>0</v>
          </cell>
          <cell r="G292" t="str">
            <v>0100</v>
          </cell>
          <cell r="S292">
            <v>0</v>
          </cell>
          <cell r="AA292">
            <v>0</v>
          </cell>
        </row>
        <row r="293">
          <cell r="A293">
            <v>0</v>
          </cell>
          <cell r="E293">
            <v>0</v>
          </cell>
          <cell r="G293" t="str">
            <v>0100</v>
          </cell>
          <cell r="S293">
            <v>0</v>
          </cell>
          <cell r="AA293">
            <v>0</v>
          </cell>
        </row>
        <row r="294">
          <cell r="A294">
            <v>0</v>
          </cell>
          <cell r="E294">
            <v>0</v>
          </cell>
          <cell r="G294" t="str">
            <v>0100</v>
          </cell>
          <cell r="S294">
            <v>0</v>
          </cell>
          <cell r="AA294">
            <v>0</v>
          </cell>
        </row>
        <row r="295">
          <cell r="A295">
            <v>0</v>
          </cell>
          <cell r="E295">
            <v>0</v>
          </cell>
          <cell r="G295" t="str">
            <v>0100</v>
          </cell>
          <cell r="S295">
            <v>0</v>
          </cell>
          <cell r="AA295">
            <v>0</v>
          </cell>
        </row>
        <row r="296">
          <cell r="A296">
            <v>0</v>
          </cell>
          <cell r="E296">
            <v>0</v>
          </cell>
          <cell r="G296" t="str">
            <v>0100</v>
          </cell>
          <cell r="S296">
            <v>0</v>
          </cell>
          <cell r="AA296">
            <v>0</v>
          </cell>
        </row>
        <row r="297">
          <cell r="A297">
            <v>0</v>
          </cell>
          <cell r="E297">
            <v>0</v>
          </cell>
          <cell r="G297" t="str">
            <v>0100</v>
          </cell>
          <cell r="S297">
            <v>0</v>
          </cell>
          <cell r="AA297">
            <v>0</v>
          </cell>
        </row>
        <row r="298">
          <cell r="A298">
            <v>0</v>
          </cell>
          <cell r="E298">
            <v>0</v>
          </cell>
          <cell r="G298" t="str">
            <v>0100</v>
          </cell>
          <cell r="S298">
            <v>0</v>
          </cell>
          <cell r="AA298">
            <v>0</v>
          </cell>
        </row>
        <row r="299">
          <cell r="A299">
            <v>0</v>
          </cell>
          <cell r="E299">
            <v>0</v>
          </cell>
          <cell r="G299" t="str">
            <v>0100</v>
          </cell>
          <cell r="S299">
            <v>0</v>
          </cell>
          <cell r="AA299">
            <v>0</v>
          </cell>
        </row>
        <row r="300">
          <cell r="A300">
            <v>0</v>
          </cell>
          <cell r="E300">
            <v>0</v>
          </cell>
          <cell r="G300" t="str">
            <v>0100</v>
          </cell>
          <cell r="S300">
            <v>0</v>
          </cell>
          <cell r="AA300">
            <v>0</v>
          </cell>
        </row>
        <row r="301">
          <cell r="A301">
            <v>0</v>
          </cell>
          <cell r="E301">
            <v>0</v>
          </cell>
          <cell r="G301" t="str">
            <v>0100</v>
          </cell>
          <cell r="S301">
            <v>0</v>
          </cell>
          <cell r="AA301">
            <v>0</v>
          </cell>
        </row>
        <row r="302">
          <cell r="A302">
            <v>0</v>
          </cell>
          <cell r="E302">
            <v>0</v>
          </cell>
          <cell r="G302" t="str">
            <v>0100</v>
          </cell>
          <cell r="S302">
            <v>0</v>
          </cell>
          <cell r="AA302">
            <v>0</v>
          </cell>
        </row>
        <row r="303">
          <cell r="A303">
            <v>0</v>
          </cell>
          <cell r="E303">
            <v>0</v>
          </cell>
          <cell r="G303" t="str">
            <v>0100</v>
          </cell>
          <cell r="S303">
            <v>0</v>
          </cell>
          <cell r="AA303">
            <v>0</v>
          </cell>
        </row>
        <row r="304">
          <cell r="A304">
            <v>0</v>
          </cell>
          <cell r="E304">
            <v>0</v>
          </cell>
          <cell r="G304" t="str">
            <v>0100</v>
          </cell>
          <cell r="S304">
            <v>0</v>
          </cell>
          <cell r="AA304">
            <v>0</v>
          </cell>
        </row>
        <row r="305">
          <cell r="A305">
            <v>0</v>
          </cell>
          <cell r="E305">
            <v>0</v>
          </cell>
          <cell r="G305" t="str">
            <v>0100</v>
          </cell>
          <cell r="S305">
            <v>0</v>
          </cell>
          <cell r="AA305">
            <v>0</v>
          </cell>
        </row>
        <row r="306">
          <cell r="A306">
            <v>0</v>
          </cell>
          <cell r="E306">
            <v>0</v>
          </cell>
          <cell r="G306" t="str">
            <v>0100</v>
          </cell>
          <cell r="S306">
            <v>0</v>
          </cell>
          <cell r="AA306">
            <v>0</v>
          </cell>
        </row>
        <row r="307">
          <cell r="A307">
            <v>0</v>
          </cell>
          <cell r="E307">
            <v>0</v>
          </cell>
          <cell r="G307" t="str">
            <v>0100</v>
          </cell>
          <cell r="S307">
            <v>0</v>
          </cell>
          <cell r="AA307">
            <v>0</v>
          </cell>
        </row>
        <row r="308">
          <cell r="A308">
            <v>0</v>
          </cell>
          <cell r="E308">
            <v>0</v>
          </cell>
          <cell r="G308" t="str">
            <v>0100</v>
          </cell>
          <cell r="S308">
            <v>0</v>
          </cell>
          <cell r="AA308">
            <v>0</v>
          </cell>
        </row>
        <row r="309">
          <cell r="A309">
            <v>0</v>
          </cell>
          <cell r="E309">
            <v>0</v>
          </cell>
          <cell r="G309" t="str">
            <v>0100</v>
          </cell>
          <cell r="S309">
            <v>0</v>
          </cell>
          <cell r="AA309">
            <v>0</v>
          </cell>
        </row>
        <row r="310">
          <cell r="A310">
            <v>0</v>
          </cell>
          <cell r="E310">
            <v>0</v>
          </cell>
          <cell r="G310" t="str">
            <v>0100</v>
          </cell>
          <cell r="S310">
            <v>0</v>
          </cell>
          <cell r="AA310">
            <v>0</v>
          </cell>
        </row>
        <row r="311">
          <cell r="A311">
            <v>0</v>
          </cell>
          <cell r="E311">
            <v>0</v>
          </cell>
          <cell r="G311" t="str">
            <v>0100</v>
          </cell>
          <cell r="S311">
            <v>0</v>
          </cell>
          <cell r="AA311">
            <v>0</v>
          </cell>
        </row>
        <row r="312">
          <cell r="A312">
            <v>0</v>
          </cell>
          <cell r="E312">
            <v>0</v>
          </cell>
          <cell r="G312" t="str">
            <v>0100</v>
          </cell>
          <cell r="S312">
            <v>0</v>
          </cell>
          <cell r="AA312">
            <v>0</v>
          </cell>
        </row>
        <row r="313">
          <cell r="A313">
            <v>0</v>
          </cell>
          <cell r="E313">
            <v>0</v>
          </cell>
          <cell r="G313" t="str">
            <v>0100</v>
          </cell>
          <cell r="S313">
            <v>0</v>
          </cell>
          <cell r="AA313">
            <v>0</v>
          </cell>
        </row>
        <row r="314">
          <cell r="A314">
            <v>0</v>
          </cell>
          <cell r="E314">
            <v>0</v>
          </cell>
          <cell r="G314" t="str">
            <v>0100</v>
          </cell>
          <cell r="S314">
            <v>0</v>
          </cell>
          <cell r="AA314">
            <v>0</v>
          </cell>
        </row>
        <row r="315">
          <cell r="A315">
            <v>0</v>
          </cell>
          <cell r="E315">
            <v>0</v>
          </cell>
          <cell r="G315" t="str">
            <v>0100</v>
          </cell>
          <cell r="S315">
            <v>0</v>
          </cell>
          <cell r="AA315">
            <v>0</v>
          </cell>
        </row>
        <row r="316">
          <cell r="A316">
            <v>0</v>
          </cell>
          <cell r="E316">
            <v>0</v>
          </cell>
          <cell r="G316" t="str">
            <v>0100</v>
          </cell>
          <cell r="S316">
            <v>0</v>
          </cell>
          <cell r="AA316">
            <v>0</v>
          </cell>
        </row>
        <row r="317">
          <cell r="A317">
            <v>0</v>
          </cell>
          <cell r="E317">
            <v>0</v>
          </cell>
          <cell r="G317" t="str">
            <v>0100</v>
          </cell>
          <cell r="S317">
            <v>0</v>
          </cell>
          <cell r="AA317">
            <v>0</v>
          </cell>
        </row>
        <row r="318">
          <cell r="A318">
            <v>0</v>
          </cell>
          <cell r="E318">
            <v>0</v>
          </cell>
          <cell r="G318" t="str">
            <v>0100</v>
          </cell>
          <cell r="S318">
            <v>0</v>
          </cell>
          <cell r="AA318">
            <v>0</v>
          </cell>
        </row>
        <row r="319">
          <cell r="A319">
            <v>0</v>
          </cell>
          <cell r="E319">
            <v>0</v>
          </cell>
          <cell r="G319" t="str">
            <v>0100</v>
          </cell>
          <cell r="S319">
            <v>0</v>
          </cell>
          <cell r="AA319">
            <v>0</v>
          </cell>
        </row>
        <row r="320">
          <cell r="A320">
            <v>0</v>
          </cell>
          <cell r="E320">
            <v>0</v>
          </cell>
          <cell r="G320" t="str">
            <v>0100</v>
          </cell>
          <cell r="S320">
            <v>0</v>
          </cell>
          <cell r="AA320">
            <v>0</v>
          </cell>
        </row>
        <row r="321">
          <cell r="A321">
            <v>0</v>
          </cell>
          <cell r="E321">
            <v>0</v>
          </cell>
          <cell r="G321" t="str">
            <v>0100</v>
          </cell>
          <cell r="S321">
            <v>0</v>
          </cell>
          <cell r="AA321">
            <v>0</v>
          </cell>
        </row>
        <row r="322">
          <cell r="A322">
            <v>0</v>
          </cell>
          <cell r="E322">
            <v>0</v>
          </cell>
          <cell r="G322" t="str">
            <v>0100</v>
          </cell>
          <cell r="S322">
            <v>0</v>
          </cell>
          <cell r="AA322">
            <v>0</v>
          </cell>
        </row>
        <row r="323">
          <cell r="A323">
            <v>0</v>
          </cell>
          <cell r="E323">
            <v>0</v>
          </cell>
          <cell r="G323" t="str">
            <v>0100</v>
          </cell>
          <cell r="S323">
            <v>0</v>
          </cell>
          <cell r="AA323">
            <v>0</v>
          </cell>
        </row>
        <row r="324">
          <cell r="A324">
            <v>0</v>
          </cell>
          <cell r="E324">
            <v>0</v>
          </cell>
          <cell r="G324" t="str">
            <v>0100</v>
          </cell>
          <cell r="S324">
            <v>0</v>
          </cell>
          <cell r="AA324">
            <v>0</v>
          </cell>
        </row>
        <row r="325">
          <cell r="A325">
            <v>0</v>
          </cell>
          <cell r="E325">
            <v>0</v>
          </cell>
          <cell r="G325" t="str">
            <v>0100</v>
          </cell>
          <cell r="S325">
            <v>0</v>
          </cell>
          <cell r="AA325">
            <v>0</v>
          </cell>
        </row>
        <row r="326">
          <cell r="A326">
            <v>0</v>
          </cell>
          <cell r="E326">
            <v>0</v>
          </cell>
          <cell r="G326" t="str">
            <v>0100</v>
          </cell>
          <cell r="S326">
            <v>0</v>
          </cell>
          <cell r="AA326">
            <v>0</v>
          </cell>
        </row>
        <row r="327">
          <cell r="A327">
            <v>0</v>
          </cell>
          <cell r="E327">
            <v>0</v>
          </cell>
          <cell r="G327" t="str">
            <v>0100</v>
          </cell>
          <cell r="S327">
            <v>0</v>
          </cell>
          <cell r="AA327">
            <v>0</v>
          </cell>
        </row>
        <row r="328">
          <cell r="A328">
            <v>0</v>
          </cell>
          <cell r="E328">
            <v>0</v>
          </cell>
          <cell r="G328" t="str">
            <v>0100</v>
          </cell>
          <cell r="S328">
            <v>0</v>
          </cell>
          <cell r="AA328">
            <v>0</v>
          </cell>
        </row>
        <row r="329">
          <cell r="A329">
            <v>0</v>
          </cell>
          <cell r="E329">
            <v>0</v>
          </cell>
          <cell r="G329" t="str">
            <v>0100</v>
          </cell>
          <cell r="S329">
            <v>0</v>
          </cell>
          <cell r="AA329">
            <v>0</v>
          </cell>
        </row>
        <row r="330">
          <cell r="A330">
            <v>0</v>
          </cell>
          <cell r="E330">
            <v>0</v>
          </cell>
          <cell r="G330" t="str">
            <v>0100</v>
          </cell>
          <cell r="S330">
            <v>0</v>
          </cell>
          <cell r="AA330">
            <v>0</v>
          </cell>
        </row>
        <row r="331">
          <cell r="A331">
            <v>0</v>
          </cell>
          <cell r="E331">
            <v>0</v>
          </cell>
          <cell r="G331" t="str">
            <v>0100</v>
          </cell>
          <cell r="S331">
            <v>0</v>
          </cell>
          <cell r="AA331">
            <v>0</v>
          </cell>
        </row>
        <row r="332">
          <cell r="A332">
            <v>0</v>
          </cell>
          <cell r="E332">
            <v>0</v>
          </cell>
          <cell r="G332" t="str">
            <v>0100</v>
          </cell>
          <cell r="S332">
            <v>0</v>
          </cell>
          <cell r="AA332">
            <v>0</v>
          </cell>
        </row>
        <row r="333">
          <cell r="A333">
            <v>0</v>
          </cell>
          <cell r="E333">
            <v>0</v>
          </cell>
          <cell r="G333" t="str">
            <v>0100</v>
          </cell>
          <cell r="S333">
            <v>0</v>
          </cell>
          <cell r="AA333">
            <v>0</v>
          </cell>
        </row>
        <row r="334">
          <cell r="A334">
            <v>0</v>
          </cell>
          <cell r="E334">
            <v>0</v>
          </cell>
          <cell r="G334" t="str">
            <v>0100</v>
          </cell>
          <cell r="S334">
            <v>0</v>
          </cell>
          <cell r="AA334">
            <v>0</v>
          </cell>
        </row>
        <row r="335">
          <cell r="A335">
            <v>0</v>
          </cell>
          <cell r="E335">
            <v>0</v>
          </cell>
          <cell r="G335" t="str">
            <v>0100</v>
          </cell>
          <cell r="S335">
            <v>0</v>
          </cell>
          <cell r="AA335">
            <v>0</v>
          </cell>
        </row>
        <row r="336">
          <cell r="A336">
            <v>0</v>
          </cell>
          <cell r="E336">
            <v>0</v>
          </cell>
          <cell r="G336" t="str">
            <v>0100</v>
          </cell>
          <cell r="S336">
            <v>0</v>
          </cell>
          <cell r="AA336">
            <v>0</v>
          </cell>
        </row>
        <row r="337">
          <cell r="A337">
            <v>0</v>
          </cell>
          <cell r="E337">
            <v>0</v>
          </cell>
          <cell r="G337" t="str">
            <v>0100</v>
          </cell>
          <cell r="S337">
            <v>0</v>
          </cell>
          <cell r="AA337">
            <v>0</v>
          </cell>
        </row>
        <row r="338">
          <cell r="A338">
            <v>0</v>
          </cell>
          <cell r="E338">
            <v>0</v>
          </cell>
          <cell r="G338" t="str">
            <v>0100</v>
          </cell>
          <cell r="S338">
            <v>0</v>
          </cell>
          <cell r="AA338">
            <v>0</v>
          </cell>
        </row>
        <row r="339">
          <cell r="A339">
            <v>0</v>
          </cell>
          <cell r="E339">
            <v>0</v>
          </cell>
          <cell r="G339" t="str">
            <v>0100</v>
          </cell>
          <cell r="S339">
            <v>0</v>
          </cell>
          <cell r="AA339">
            <v>0</v>
          </cell>
        </row>
        <row r="340">
          <cell r="A340">
            <v>0</v>
          </cell>
          <cell r="E340">
            <v>0</v>
          </cell>
          <cell r="G340" t="str">
            <v>0100</v>
          </cell>
          <cell r="S340">
            <v>0</v>
          </cell>
          <cell r="AA340">
            <v>0</v>
          </cell>
        </row>
        <row r="341">
          <cell r="A341">
            <v>0</v>
          </cell>
          <cell r="E341">
            <v>0</v>
          </cell>
          <cell r="G341" t="str">
            <v>0100</v>
          </cell>
          <cell r="S341">
            <v>0</v>
          </cell>
          <cell r="AA341">
            <v>0</v>
          </cell>
        </row>
        <row r="342">
          <cell r="A342">
            <v>0</v>
          </cell>
          <cell r="E342">
            <v>0</v>
          </cell>
          <cell r="G342" t="str">
            <v>0100</v>
          </cell>
          <cell r="S342">
            <v>0</v>
          </cell>
          <cell r="AA342">
            <v>0</v>
          </cell>
        </row>
        <row r="343">
          <cell r="A343">
            <v>0</v>
          </cell>
          <cell r="E343">
            <v>0</v>
          </cell>
          <cell r="G343" t="str">
            <v>0100</v>
          </cell>
          <cell r="S343">
            <v>0</v>
          </cell>
          <cell r="AA343">
            <v>0</v>
          </cell>
        </row>
        <row r="344">
          <cell r="A344">
            <v>0</v>
          </cell>
          <cell r="E344">
            <v>0</v>
          </cell>
          <cell r="G344" t="str">
            <v>0100</v>
          </cell>
          <cell r="S344">
            <v>0</v>
          </cell>
          <cell r="AA344">
            <v>0</v>
          </cell>
        </row>
        <row r="345">
          <cell r="A345">
            <v>0</v>
          </cell>
          <cell r="E345">
            <v>0</v>
          </cell>
          <cell r="G345" t="str">
            <v>0100</v>
          </cell>
          <cell r="S345">
            <v>0</v>
          </cell>
          <cell r="AA345">
            <v>0</v>
          </cell>
        </row>
        <row r="346">
          <cell r="A346">
            <v>0</v>
          </cell>
          <cell r="E346">
            <v>0</v>
          </cell>
          <cell r="G346" t="str">
            <v>0100</v>
          </cell>
          <cell r="S346">
            <v>0</v>
          </cell>
          <cell r="AA346">
            <v>0</v>
          </cell>
        </row>
        <row r="347">
          <cell r="A347">
            <v>0</v>
          </cell>
          <cell r="E347">
            <v>0</v>
          </cell>
          <cell r="G347" t="str">
            <v>0100</v>
          </cell>
          <cell r="S347">
            <v>0</v>
          </cell>
          <cell r="AA347">
            <v>0</v>
          </cell>
        </row>
        <row r="348">
          <cell r="A348">
            <v>0</v>
          </cell>
          <cell r="E348">
            <v>0</v>
          </cell>
          <cell r="G348" t="str">
            <v>0100</v>
          </cell>
          <cell r="S348">
            <v>0</v>
          </cell>
          <cell r="AA348">
            <v>0</v>
          </cell>
        </row>
        <row r="349">
          <cell r="A349">
            <v>0</v>
          </cell>
          <cell r="E349">
            <v>0</v>
          </cell>
          <cell r="G349" t="str">
            <v>0100</v>
          </cell>
          <cell r="S349">
            <v>0</v>
          </cell>
          <cell r="AA349">
            <v>0</v>
          </cell>
        </row>
        <row r="350">
          <cell r="A350">
            <v>0</v>
          </cell>
          <cell r="E350">
            <v>0</v>
          </cell>
          <cell r="G350" t="str">
            <v>0100</v>
          </cell>
          <cell r="S350">
            <v>0</v>
          </cell>
          <cell r="AA350">
            <v>0</v>
          </cell>
        </row>
        <row r="351">
          <cell r="A351">
            <v>0</v>
          </cell>
          <cell r="E351">
            <v>0</v>
          </cell>
          <cell r="G351" t="str">
            <v>0100</v>
          </cell>
          <cell r="S351">
            <v>0</v>
          </cell>
          <cell r="AA351">
            <v>0</v>
          </cell>
        </row>
        <row r="352">
          <cell r="A352">
            <v>0</v>
          </cell>
          <cell r="E352">
            <v>0</v>
          </cell>
          <cell r="G352" t="str">
            <v>0100</v>
          </cell>
          <cell r="S352">
            <v>0</v>
          </cell>
          <cell r="AA352">
            <v>0</v>
          </cell>
        </row>
        <row r="353">
          <cell r="A353">
            <v>0</v>
          </cell>
          <cell r="E353">
            <v>0</v>
          </cell>
          <cell r="G353" t="str">
            <v>0100</v>
          </cell>
          <cell r="S353">
            <v>0</v>
          </cell>
          <cell r="AA353">
            <v>0</v>
          </cell>
        </row>
        <row r="354">
          <cell r="A354">
            <v>0</v>
          </cell>
          <cell r="E354">
            <v>0</v>
          </cell>
          <cell r="G354" t="str">
            <v>0100</v>
          </cell>
          <cell r="S354">
            <v>0</v>
          </cell>
          <cell r="AA354">
            <v>0</v>
          </cell>
        </row>
        <row r="355">
          <cell r="A355">
            <v>0</v>
          </cell>
          <cell r="E355">
            <v>0</v>
          </cell>
          <cell r="G355" t="str">
            <v>0100</v>
          </cell>
          <cell r="S355">
            <v>0</v>
          </cell>
          <cell r="AA355">
            <v>0</v>
          </cell>
        </row>
        <row r="356">
          <cell r="A356">
            <v>0</v>
          </cell>
          <cell r="E356">
            <v>0</v>
          </cell>
          <cell r="G356" t="str">
            <v>0100</v>
          </cell>
          <cell r="S356">
            <v>0</v>
          </cell>
          <cell r="AA356">
            <v>0</v>
          </cell>
        </row>
        <row r="357">
          <cell r="A357">
            <v>0</v>
          </cell>
          <cell r="E357">
            <v>0</v>
          </cell>
          <cell r="G357" t="str">
            <v>0100</v>
          </cell>
          <cell r="S357">
            <v>0</v>
          </cell>
          <cell r="AA357">
            <v>0</v>
          </cell>
        </row>
        <row r="358">
          <cell r="A358">
            <v>0</v>
          </cell>
          <cell r="E358">
            <v>0</v>
          </cell>
          <cell r="G358" t="str">
            <v>0100</v>
          </cell>
          <cell r="S358">
            <v>0</v>
          </cell>
          <cell r="AA358">
            <v>0</v>
          </cell>
        </row>
        <row r="359">
          <cell r="A359">
            <v>0</v>
          </cell>
          <cell r="E359">
            <v>0</v>
          </cell>
          <cell r="G359" t="str">
            <v>0100</v>
          </cell>
          <cell r="S359">
            <v>0</v>
          </cell>
          <cell r="AA359">
            <v>0</v>
          </cell>
        </row>
        <row r="360">
          <cell r="A360">
            <v>0</v>
          </cell>
          <cell r="E360">
            <v>0</v>
          </cell>
          <cell r="G360" t="str">
            <v>0100</v>
          </cell>
          <cell r="S360">
            <v>0</v>
          </cell>
          <cell r="AA360">
            <v>0</v>
          </cell>
        </row>
        <row r="361">
          <cell r="A361">
            <v>0</v>
          </cell>
          <cell r="E361">
            <v>0</v>
          </cell>
          <cell r="G361" t="str">
            <v>0100</v>
          </cell>
          <cell r="S361">
            <v>0</v>
          </cell>
          <cell r="AA361">
            <v>0</v>
          </cell>
        </row>
        <row r="362">
          <cell r="A362">
            <v>0</v>
          </cell>
          <cell r="E362">
            <v>0</v>
          </cell>
          <cell r="G362" t="str">
            <v>0100</v>
          </cell>
          <cell r="S362">
            <v>0</v>
          </cell>
          <cell r="AA362">
            <v>0</v>
          </cell>
        </row>
        <row r="363">
          <cell r="A363">
            <v>0</v>
          </cell>
          <cell r="E363">
            <v>0</v>
          </cell>
          <cell r="G363" t="str">
            <v>0100</v>
          </cell>
          <cell r="S363">
            <v>0</v>
          </cell>
          <cell r="AA363">
            <v>0</v>
          </cell>
        </row>
        <row r="364">
          <cell r="A364">
            <v>0</v>
          </cell>
          <cell r="E364">
            <v>0</v>
          </cell>
          <cell r="G364" t="str">
            <v>0100</v>
          </cell>
          <cell r="S364">
            <v>0</v>
          </cell>
          <cell r="AA364">
            <v>0</v>
          </cell>
        </row>
        <row r="365">
          <cell r="A365">
            <v>0</v>
          </cell>
          <cell r="E365">
            <v>0</v>
          </cell>
          <cell r="G365" t="str">
            <v>0100</v>
          </cell>
          <cell r="S365">
            <v>0</v>
          </cell>
          <cell r="AA365">
            <v>0</v>
          </cell>
        </row>
        <row r="366">
          <cell r="A366">
            <v>0</v>
          </cell>
          <cell r="E366">
            <v>0</v>
          </cell>
          <cell r="G366" t="str">
            <v>0100</v>
          </cell>
          <cell r="S366">
            <v>0</v>
          </cell>
          <cell r="AA366">
            <v>0</v>
          </cell>
        </row>
        <row r="367">
          <cell r="A367">
            <v>0</v>
          </cell>
          <cell r="E367">
            <v>0</v>
          </cell>
          <cell r="G367" t="str">
            <v>0100</v>
          </cell>
          <cell r="S367">
            <v>0</v>
          </cell>
          <cell r="AA367">
            <v>0</v>
          </cell>
        </row>
        <row r="368">
          <cell r="A368">
            <v>0</v>
          </cell>
          <cell r="E368">
            <v>0</v>
          </cell>
          <cell r="G368" t="str">
            <v>0100</v>
          </cell>
          <cell r="S368">
            <v>0</v>
          </cell>
          <cell r="AA368">
            <v>0</v>
          </cell>
        </row>
        <row r="369">
          <cell r="A369">
            <v>0</v>
          </cell>
          <cell r="E369">
            <v>0</v>
          </cell>
          <cell r="G369" t="str">
            <v>0100</v>
          </cell>
          <cell r="S369">
            <v>0</v>
          </cell>
          <cell r="AA369">
            <v>0</v>
          </cell>
        </row>
        <row r="370">
          <cell r="A370">
            <v>0</v>
          </cell>
          <cell r="E370">
            <v>0</v>
          </cell>
          <cell r="G370" t="str">
            <v>0100</v>
          </cell>
          <cell r="S370">
            <v>0</v>
          </cell>
          <cell r="AA370">
            <v>0</v>
          </cell>
        </row>
        <row r="371">
          <cell r="A371">
            <v>0</v>
          </cell>
          <cell r="E371">
            <v>0</v>
          </cell>
          <cell r="G371" t="str">
            <v>0100</v>
          </cell>
          <cell r="S371">
            <v>0</v>
          </cell>
          <cell r="AA371">
            <v>0</v>
          </cell>
        </row>
        <row r="372">
          <cell r="A372">
            <v>0</v>
          </cell>
          <cell r="E372">
            <v>0</v>
          </cell>
          <cell r="G372" t="str">
            <v>0100</v>
          </cell>
          <cell r="S372">
            <v>0</v>
          </cell>
          <cell r="AA372">
            <v>0</v>
          </cell>
        </row>
        <row r="373">
          <cell r="A373">
            <v>0</v>
          </cell>
          <cell r="E373">
            <v>0</v>
          </cell>
          <cell r="G373" t="str">
            <v>0100</v>
          </cell>
          <cell r="S373">
            <v>0</v>
          </cell>
          <cell r="AA373">
            <v>0</v>
          </cell>
        </row>
        <row r="374">
          <cell r="A374">
            <v>0</v>
          </cell>
          <cell r="E374">
            <v>0</v>
          </cell>
          <cell r="G374" t="str">
            <v>0100</v>
          </cell>
          <cell r="S374">
            <v>0</v>
          </cell>
          <cell r="AA374">
            <v>0</v>
          </cell>
        </row>
        <row r="375">
          <cell r="A375">
            <v>0</v>
          </cell>
          <cell r="E375">
            <v>0</v>
          </cell>
          <cell r="G375" t="str">
            <v>0100</v>
          </cell>
          <cell r="S375">
            <v>0</v>
          </cell>
          <cell r="AA375">
            <v>0</v>
          </cell>
        </row>
        <row r="376">
          <cell r="A376">
            <v>0</v>
          </cell>
          <cell r="E376">
            <v>0</v>
          </cell>
          <cell r="G376" t="str">
            <v>0100</v>
          </cell>
          <cell r="S376">
            <v>0</v>
          </cell>
          <cell r="AA376">
            <v>0</v>
          </cell>
        </row>
        <row r="377">
          <cell r="A377">
            <v>0</v>
          </cell>
          <cell r="E377">
            <v>0</v>
          </cell>
          <cell r="G377" t="str">
            <v>0100</v>
          </cell>
          <cell r="S377">
            <v>0</v>
          </cell>
          <cell r="AA377">
            <v>0</v>
          </cell>
        </row>
        <row r="378">
          <cell r="A378">
            <v>0</v>
          </cell>
          <cell r="E378">
            <v>0</v>
          </cell>
          <cell r="G378" t="str">
            <v>0100</v>
          </cell>
          <cell r="S378">
            <v>0</v>
          </cell>
          <cell r="AA378">
            <v>0</v>
          </cell>
        </row>
        <row r="379">
          <cell r="A379">
            <v>0</v>
          </cell>
          <cell r="E379">
            <v>0</v>
          </cell>
          <cell r="G379" t="str">
            <v>0100</v>
          </cell>
          <cell r="S379">
            <v>0</v>
          </cell>
          <cell r="AA379">
            <v>0</v>
          </cell>
        </row>
        <row r="380">
          <cell r="A380">
            <v>0</v>
          </cell>
          <cell r="E380">
            <v>0</v>
          </cell>
          <cell r="G380" t="str">
            <v>0100</v>
          </cell>
          <cell r="S380">
            <v>0</v>
          </cell>
          <cell r="AA380">
            <v>0</v>
          </cell>
        </row>
        <row r="381">
          <cell r="A381">
            <v>0</v>
          </cell>
          <cell r="E381">
            <v>0</v>
          </cell>
          <cell r="G381" t="str">
            <v>0100</v>
          </cell>
          <cell r="S381">
            <v>0</v>
          </cell>
          <cell r="AA381">
            <v>0</v>
          </cell>
        </row>
        <row r="382">
          <cell r="A382">
            <v>0</v>
          </cell>
          <cell r="E382">
            <v>0</v>
          </cell>
          <cell r="G382" t="str">
            <v>0100</v>
          </cell>
          <cell r="S382">
            <v>0</v>
          </cell>
          <cell r="AA382">
            <v>0</v>
          </cell>
        </row>
        <row r="383">
          <cell r="A383">
            <v>0</v>
          </cell>
          <cell r="E383">
            <v>0</v>
          </cell>
          <cell r="G383" t="str">
            <v>0100</v>
          </cell>
          <cell r="S383">
            <v>0</v>
          </cell>
          <cell r="AA383">
            <v>0</v>
          </cell>
        </row>
        <row r="384">
          <cell r="A384">
            <v>0</v>
          </cell>
          <cell r="E384">
            <v>0</v>
          </cell>
          <cell r="G384" t="str">
            <v>0100</v>
          </cell>
          <cell r="S384">
            <v>0</v>
          </cell>
          <cell r="AA384">
            <v>0</v>
          </cell>
        </row>
        <row r="385">
          <cell r="A385">
            <v>0</v>
          </cell>
          <cell r="E385">
            <v>0</v>
          </cell>
          <cell r="G385" t="str">
            <v>0100</v>
          </cell>
          <cell r="S385">
            <v>0</v>
          </cell>
          <cell r="AA385">
            <v>0</v>
          </cell>
        </row>
        <row r="386">
          <cell r="A386">
            <v>0</v>
          </cell>
          <cell r="E386">
            <v>0</v>
          </cell>
          <cell r="G386" t="str">
            <v>0100</v>
          </cell>
          <cell r="S386">
            <v>0</v>
          </cell>
          <cell r="AA386">
            <v>0</v>
          </cell>
        </row>
        <row r="387">
          <cell r="A387">
            <v>0</v>
          </cell>
          <cell r="E387">
            <v>0</v>
          </cell>
          <cell r="G387" t="str">
            <v>0100</v>
          </cell>
          <cell r="S387">
            <v>0</v>
          </cell>
          <cell r="AA387">
            <v>0</v>
          </cell>
        </row>
        <row r="388">
          <cell r="A388">
            <v>0</v>
          </cell>
          <cell r="E388">
            <v>0</v>
          </cell>
          <cell r="G388" t="str">
            <v>0100</v>
          </cell>
          <cell r="S388">
            <v>0</v>
          </cell>
          <cell r="AA388">
            <v>0</v>
          </cell>
        </row>
        <row r="389">
          <cell r="A389">
            <v>0</v>
          </cell>
          <cell r="E389">
            <v>0</v>
          </cell>
          <cell r="G389" t="str">
            <v>0100</v>
          </cell>
          <cell r="S389">
            <v>0</v>
          </cell>
          <cell r="AA389">
            <v>0</v>
          </cell>
        </row>
        <row r="390">
          <cell r="A390">
            <v>0</v>
          </cell>
          <cell r="E390">
            <v>0</v>
          </cell>
          <cell r="G390" t="str">
            <v>0100</v>
          </cell>
          <cell r="S390">
            <v>0</v>
          </cell>
          <cell r="AA390">
            <v>0</v>
          </cell>
        </row>
        <row r="391">
          <cell r="A391">
            <v>0</v>
          </cell>
          <cell r="E391">
            <v>0</v>
          </cell>
          <cell r="G391" t="str">
            <v>0100</v>
          </cell>
          <cell r="S391">
            <v>0</v>
          </cell>
          <cell r="AA391">
            <v>0</v>
          </cell>
        </row>
        <row r="392">
          <cell r="A392">
            <v>0</v>
          </cell>
          <cell r="E392">
            <v>0</v>
          </cell>
          <cell r="G392" t="str">
            <v>0100</v>
          </cell>
          <cell r="S392">
            <v>0</v>
          </cell>
          <cell r="AA392">
            <v>0</v>
          </cell>
        </row>
        <row r="393">
          <cell r="A393">
            <v>0</v>
          </cell>
          <cell r="E393">
            <v>0</v>
          </cell>
          <cell r="G393" t="str">
            <v>0100</v>
          </cell>
          <cell r="S393">
            <v>0</v>
          </cell>
          <cell r="AA393">
            <v>0</v>
          </cell>
        </row>
        <row r="394">
          <cell r="A394">
            <v>0</v>
          </cell>
          <cell r="E394">
            <v>0</v>
          </cell>
          <cell r="G394" t="str">
            <v>0100</v>
          </cell>
          <cell r="S394">
            <v>0</v>
          </cell>
          <cell r="AA394">
            <v>0</v>
          </cell>
        </row>
        <row r="395">
          <cell r="A395">
            <v>0</v>
          </cell>
          <cell r="E395">
            <v>0</v>
          </cell>
          <cell r="G395" t="str">
            <v>0100</v>
          </cell>
          <cell r="S395">
            <v>0</v>
          </cell>
          <cell r="AA395">
            <v>0</v>
          </cell>
        </row>
        <row r="396">
          <cell r="A396">
            <v>0</v>
          </cell>
          <cell r="E396">
            <v>0</v>
          </cell>
          <cell r="G396" t="str">
            <v>0100</v>
          </cell>
          <cell r="S396">
            <v>0</v>
          </cell>
          <cell r="AA396">
            <v>0</v>
          </cell>
        </row>
        <row r="397">
          <cell r="A397">
            <v>0</v>
          </cell>
          <cell r="E397">
            <v>0</v>
          </cell>
          <cell r="G397" t="str">
            <v>0100</v>
          </cell>
          <cell r="S397">
            <v>0</v>
          </cell>
          <cell r="AA397">
            <v>0</v>
          </cell>
        </row>
        <row r="398">
          <cell r="A398">
            <v>0</v>
          </cell>
          <cell r="E398">
            <v>0</v>
          </cell>
          <cell r="G398" t="str">
            <v>0100</v>
          </cell>
          <cell r="S398">
            <v>0</v>
          </cell>
          <cell r="AA398">
            <v>0</v>
          </cell>
        </row>
        <row r="399">
          <cell r="A399">
            <v>0</v>
          </cell>
          <cell r="E399">
            <v>0</v>
          </cell>
          <cell r="G399" t="str">
            <v>0100</v>
          </cell>
          <cell r="S399">
            <v>0</v>
          </cell>
          <cell r="AA399">
            <v>0</v>
          </cell>
        </row>
        <row r="400">
          <cell r="A400">
            <v>0</v>
          </cell>
          <cell r="E400">
            <v>0</v>
          </cell>
          <cell r="G400" t="str">
            <v>0100</v>
          </cell>
          <cell r="S400">
            <v>0</v>
          </cell>
          <cell r="AA400">
            <v>0</v>
          </cell>
        </row>
        <row r="401">
          <cell r="A401">
            <v>0</v>
          </cell>
          <cell r="E401">
            <v>0</v>
          </cell>
          <cell r="G401" t="str">
            <v>0100</v>
          </cell>
          <cell r="S401">
            <v>0</v>
          </cell>
          <cell r="AA401">
            <v>0</v>
          </cell>
        </row>
        <row r="402">
          <cell r="A402">
            <v>0</v>
          </cell>
          <cell r="E402">
            <v>0</v>
          </cell>
          <cell r="G402" t="str">
            <v>0100</v>
          </cell>
          <cell r="S402">
            <v>0</v>
          </cell>
          <cell r="AA402">
            <v>0</v>
          </cell>
        </row>
        <row r="403">
          <cell r="A403">
            <v>0</v>
          </cell>
          <cell r="E403">
            <v>0</v>
          </cell>
          <cell r="G403" t="str">
            <v>0100</v>
          </cell>
          <cell r="S403">
            <v>0</v>
          </cell>
          <cell r="AA403">
            <v>0</v>
          </cell>
        </row>
        <row r="404">
          <cell r="A404">
            <v>0</v>
          </cell>
          <cell r="E404">
            <v>0</v>
          </cell>
          <cell r="G404" t="str">
            <v>0100</v>
          </cell>
          <cell r="S404">
            <v>0</v>
          </cell>
          <cell r="AA404">
            <v>0</v>
          </cell>
        </row>
        <row r="405">
          <cell r="A405">
            <v>0</v>
          </cell>
          <cell r="E405">
            <v>0</v>
          </cell>
          <cell r="G405" t="str">
            <v>0100</v>
          </cell>
          <cell r="S405">
            <v>0</v>
          </cell>
          <cell r="AA405">
            <v>0</v>
          </cell>
        </row>
        <row r="406">
          <cell r="A406">
            <v>0</v>
          </cell>
          <cell r="E406">
            <v>0</v>
          </cell>
          <cell r="G406" t="str">
            <v>0100</v>
          </cell>
          <cell r="S406">
            <v>0</v>
          </cell>
          <cell r="AA406">
            <v>0</v>
          </cell>
        </row>
        <row r="407">
          <cell r="A407">
            <v>0</v>
          </cell>
          <cell r="E407">
            <v>0</v>
          </cell>
          <cell r="G407" t="str">
            <v>0100</v>
          </cell>
          <cell r="S407">
            <v>0</v>
          </cell>
          <cell r="AA407">
            <v>0</v>
          </cell>
        </row>
        <row r="408">
          <cell r="A408">
            <v>0</v>
          </cell>
          <cell r="E408">
            <v>0</v>
          </cell>
          <cell r="G408" t="str">
            <v>0100</v>
          </cell>
          <cell r="S408">
            <v>0</v>
          </cell>
          <cell r="AA408">
            <v>0</v>
          </cell>
        </row>
        <row r="409">
          <cell r="A409">
            <v>0</v>
          </cell>
          <cell r="E409">
            <v>0</v>
          </cell>
          <cell r="G409" t="str">
            <v>0100</v>
          </cell>
          <cell r="S409">
            <v>0</v>
          </cell>
          <cell r="AA409">
            <v>0</v>
          </cell>
        </row>
        <row r="410">
          <cell r="A410">
            <v>0</v>
          </cell>
          <cell r="E410">
            <v>0</v>
          </cell>
          <cell r="G410" t="str">
            <v>0100</v>
          </cell>
          <cell r="S410">
            <v>0</v>
          </cell>
          <cell r="AA410">
            <v>0</v>
          </cell>
        </row>
        <row r="411">
          <cell r="A411">
            <v>0</v>
          </cell>
          <cell r="E411">
            <v>0</v>
          </cell>
          <cell r="G411" t="str">
            <v>0100</v>
          </cell>
          <cell r="S411">
            <v>0</v>
          </cell>
          <cell r="AA411">
            <v>0</v>
          </cell>
        </row>
        <row r="412">
          <cell r="A412">
            <v>0</v>
          </cell>
          <cell r="E412">
            <v>0</v>
          </cell>
          <cell r="G412" t="str">
            <v>0100</v>
          </cell>
          <cell r="S412">
            <v>0</v>
          </cell>
          <cell r="AA412">
            <v>0</v>
          </cell>
        </row>
        <row r="413">
          <cell r="A413">
            <v>0</v>
          </cell>
          <cell r="E413">
            <v>0</v>
          </cell>
          <cell r="G413" t="str">
            <v>0100</v>
          </cell>
          <cell r="S413">
            <v>0</v>
          </cell>
          <cell r="AA413">
            <v>0</v>
          </cell>
        </row>
        <row r="414">
          <cell r="A414">
            <v>0</v>
          </cell>
          <cell r="E414">
            <v>0</v>
          </cell>
          <cell r="G414" t="str">
            <v>0100</v>
          </cell>
          <cell r="S414">
            <v>0</v>
          </cell>
          <cell r="AA414">
            <v>0</v>
          </cell>
        </row>
        <row r="415">
          <cell r="A415">
            <v>0</v>
          </cell>
          <cell r="E415">
            <v>0</v>
          </cell>
          <cell r="G415" t="str">
            <v>0100</v>
          </cell>
          <cell r="S415">
            <v>0</v>
          </cell>
          <cell r="AA415">
            <v>0</v>
          </cell>
        </row>
        <row r="416">
          <cell r="A416">
            <v>0</v>
          </cell>
          <cell r="E416">
            <v>0</v>
          </cell>
          <cell r="G416" t="str">
            <v>0100</v>
          </cell>
          <cell r="S416">
            <v>0</v>
          </cell>
          <cell r="AA416">
            <v>0</v>
          </cell>
        </row>
        <row r="417">
          <cell r="A417">
            <v>0</v>
          </cell>
          <cell r="E417">
            <v>0</v>
          </cell>
          <cell r="G417" t="str">
            <v>0100</v>
          </cell>
          <cell r="S417">
            <v>0</v>
          </cell>
          <cell r="AA417">
            <v>0</v>
          </cell>
        </row>
        <row r="418">
          <cell r="A418">
            <v>0</v>
          </cell>
          <cell r="E418">
            <v>0</v>
          </cell>
          <cell r="G418" t="str">
            <v>0100</v>
          </cell>
          <cell r="S418">
            <v>0</v>
          </cell>
          <cell r="AA418">
            <v>0</v>
          </cell>
        </row>
        <row r="419">
          <cell r="A419">
            <v>0</v>
          </cell>
          <cell r="E419">
            <v>0</v>
          </cell>
          <cell r="G419" t="str">
            <v>0100</v>
          </cell>
          <cell r="S419">
            <v>0</v>
          </cell>
          <cell r="AA419">
            <v>0</v>
          </cell>
        </row>
        <row r="420">
          <cell r="A420">
            <v>0</v>
          </cell>
          <cell r="E420">
            <v>0</v>
          </cell>
          <cell r="G420" t="str">
            <v>0100</v>
          </cell>
          <cell r="S420">
            <v>0</v>
          </cell>
          <cell r="AA420">
            <v>0</v>
          </cell>
        </row>
        <row r="421">
          <cell r="A421">
            <v>0</v>
          </cell>
          <cell r="E421">
            <v>0</v>
          </cell>
          <cell r="G421" t="str">
            <v>0100</v>
          </cell>
          <cell r="S421">
            <v>0</v>
          </cell>
          <cell r="AA421">
            <v>0</v>
          </cell>
        </row>
        <row r="422">
          <cell r="A422">
            <v>0</v>
          </cell>
          <cell r="E422">
            <v>0</v>
          </cell>
          <cell r="G422" t="str">
            <v>0100</v>
          </cell>
          <cell r="S422">
            <v>0</v>
          </cell>
          <cell r="AA422">
            <v>0</v>
          </cell>
        </row>
        <row r="423">
          <cell r="A423">
            <v>0</v>
          </cell>
          <cell r="E423">
            <v>0</v>
          </cell>
          <cell r="G423" t="str">
            <v>0100</v>
          </cell>
          <cell r="S423">
            <v>0</v>
          </cell>
          <cell r="AA423">
            <v>0</v>
          </cell>
        </row>
        <row r="424">
          <cell r="A424">
            <v>0</v>
          </cell>
          <cell r="E424">
            <v>0</v>
          </cell>
          <cell r="G424" t="str">
            <v>0100</v>
          </cell>
          <cell r="S424">
            <v>0</v>
          </cell>
          <cell r="AA424">
            <v>0</v>
          </cell>
        </row>
        <row r="425">
          <cell r="A425">
            <v>0</v>
          </cell>
          <cell r="E425">
            <v>0</v>
          </cell>
          <cell r="G425" t="str">
            <v>0100</v>
          </cell>
          <cell r="S425">
            <v>0</v>
          </cell>
          <cell r="AA425">
            <v>0</v>
          </cell>
        </row>
        <row r="426">
          <cell r="A426">
            <v>0</v>
          </cell>
          <cell r="E426">
            <v>0</v>
          </cell>
          <cell r="G426" t="str">
            <v>0100</v>
          </cell>
          <cell r="S426">
            <v>0</v>
          </cell>
          <cell r="AA426">
            <v>0</v>
          </cell>
        </row>
        <row r="427">
          <cell r="A427">
            <v>0</v>
          </cell>
          <cell r="E427">
            <v>0</v>
          </cell>
          <cell r="G427" t="str">
            <v>0100</v>
          </cell>
          <cell r="S427">
            <v>0</v>
          </cell>
          <cell r="AA427">
            <v>0</v>
          </cell>
        </row>
        <row r="428">
          <cell r="A428">
            <v>0</v>
          </cell>
          <cell r="E428">
            <v>0</v>
          </cell>
          <cell r="G428" t="str">
            <v>0100</v>
          </cell>
          <cell r="S428">
            <v>0</v>
          </cell>
          <cell r="AA428">
            <v>0</v>
          </cell>
        </row>
        <row r="429">
          <cell r="A429">
            <v>0</v>
          </cell>
          <cell r="E429">
            <v>0</v>
          </cell>
          <cell r="G429" t="str">
            <v>0100</v>
          </cell>
          <cell r="S429">
            <v>0</v>
          </cell>
          <cell r="AA429">
            <v>0</v>
          </cell>
        </row>
        <row r="430">
          <cell r="A430">
            <v>0</v>
          </cell>
          <cell r="E430">
            <v>0</v>
          </cell>
          <cell r="G430" t="str">
            <v>0100</v>
          </cell>
          <cell r="S430">
            <v>0</v>
          </cell>
          <cell r="AA430">
            <v>0</v>
          </cell>
        </row>
        <row r="431">
          <cell r="A431">
            <v>0</v>
          </cell>
          <cell r="E431">
            <v>0</v>
          </cell>
          <cell r="G431" t="str">
            <v>0100</v>
          </cell>
          <cell r="S431">
            <v>0</v>
          </cell>
          <cell r="AA431">
            <v>0</v>
          </cell>
        </row>
        <row r="432">
          <cell r="A432">
            <v>0</v>
          </cell>
          <cell r="E432">
            <v>0</v>
          </cell>
          <cell r="G432" t="str">
            <v>0100</v>
          </cell>
          <cell r="S432">
            <v>0</v>
          </cell>
          <cell r="AA432">
            <v>0</v>
          </cell>
        </row>
        <row r="433">
          <cell r="A433">
            <v>0</v>
          </cell>
          <cell r="E433">
            <v>0</v>
          </cell>
          <cell r="G433" t="str">
            <v>0100</v>
          </cell>
          <cell r="S433">
            <v>0</v>
          </cell>
          <cell r="AA433">
            <v>0</v>
          </cell>
        </row>
        <row r="434">
          <cell r="A434">
            <v>0</v>
          </cell>
          <cell r="E434">
            <v>0</v>
          </cell>
          <cell r="G434" t="str">
            <v>0100</v>
          </cell>
          <cell r="S434">
            <v>0</v>
          </cell>
          <cell r="AA434">
            <v>0</v>
          </cell>
        </row>
        <row r="435">
          <cell r="A435">
            <v>0</v>
          </cell>
          <cell r="E435">
            <v>0</v>
          </cell>
          <cell r="G435" t="str">
            <v>0100</v>
          </cell>
          <cell r="S435">
            <v>0</v>
          </cell>
          <cell r="AA435">
            <v>0</v>
          </cell>
        </row>
        <row r="436">
          <cell r="A436">
            <v>0</v>
          </cell>
          <cell r="E436">
            <v>0</v>
          </cell>
          <cell r="G436" t="str">
            <v>0100</v>
          </cell>
          <cell r="S436">
            <v>0</v>
          </cell>
          <cell r="AA436">
            <v>0</v>
          </cell>
        </row>
        <row r="437">
          <cell r="A437">
            <v>0</v>
          </cell>
          <cell r="E437">
            <v>0</v>
          </cell>
          <cell r="G437" t="str">
            <v>0100</v>
          </cell>
          <cell r="S437">
            <v>0</v>
          </cell>
          <cell r="AA437">
            <v>0</v>
          </cell>
        </row>
        <row r="438">
          <cell r="A438">
            <v>0</v>
          </cell>
          <cell r="E438">
            <v>0</v>
          </cell>
          <cell r="G438" t="str">
            <v>0100</v>
          </cell>
          <cell r="S438">
            <v>0</v>
          </cell>
          <cell r="AA438">
            <v>0</v>
          </cell>
        </row>
        <row r="439">
          <cell r="A439">
            <v>0</v>
          </cell>
          <cell r="E439">
            <v>0</v>
          </cell>
          <cell r="G439" t="str">
            <v>0100</v>
          </cell>
          <cell r="S439">
            <v>0</v>
          </cell>
          <cell r="AA439">
            <v>0</v>
          </cell>
        </row>
        <row r="440">
          <cell r="A440">
            <v>0</v>
          </cell>
          <cell r="E440">
            <v>0</v>
          </cell>
          <cell r="G440" t="str">
            <v>0100</v>
          </cell>
          <cell r="S440">
            <v>0</v>
          </cell>
          <cell r="AA440">
            <v>0</v>
          </cell>
        </row>
        <row r="441">
          <cell r="A441">
            <v>0</v>
          </cell>
          <cell r="E441">
            <v>0</v>
          </cell>
          <cell r="G441" t="str">
            <v>0100</v>
          </cell>
          <cell r="S441">
            <v>0</v>
          </cell>
          <cell r="AA441">
            <v>0</v>
          </cell>
        </row>
        <row r="442">
          <cell r="A442">
            <v>0</v>
          </cell>
          <cell r="E442">
            <v>0</v>
          </cell>
          <cell r="G442" t="str">
            <v>0100</v>
          </cell>
          <cell r="S442">
            <v>0</v>
          </cell>
          <cell r="AA442">
            <v>0</v>
          </cell>
        </row>
        <row r="443">
          <cell r="A443">
            <v>0</v>
          </cell>
          <cell r="E443">
            <v>0</v>
          </cell>
          <cell r="G443" t="str">
            <v>0100</v>
          </cell>
          <cell r="S443">
            <v>0</v>
          </cell>
          <cell r="AA443">
            <v>0</v>
          </cell>
        </row>
        <row r="444">
          <cell r="A444">
            <v>0</v>
          </cell>
          <cell r="E444">
            <v>0</v>
          </cell>
          <cell r="G444" t="str">
            <v>0100</v>
          </cell>
          <cell r="S444">
            <v>0</v>
          </cell>
          <cell r="AA444">
            <v>0</v>
          </cell>
        </row>
        <row r="445">
          <cell r="A445">
            <v>0</v>
          </cell>
          <cell r="E445">
            <v>0</v>
          </cell>
          <cell r="G445" t="str">
            <v>0100</v>
          </cell>
          <cell r="S445">
            <v>0</v>
          </cell>
          <cell r="AA445">
            <v>0</v>
          </cell>
        </row>
        <row r="446">
          <cell r="A446">
            <v>0</v>
          </cell>
          <cell r="E446">
            <v>0</v>
          </cell>
          <cell r="G446" t="str">
            <v>0100</v>
          </cell>
          <cell r="S446">
            <v>0</v>
          </cell>
          <cell r="AA446">
            <v>0</v>
          </cell>
        </row>
        <row r="447">
          <cell r="A447">
            <v>0</v>
          </cell>
          <cell r="E447">
            <v>0</v>
          </cell>
          <cell r="G447" t="str">
            <v>0100</v>
          </cell>
          <cell r="S447">
            <v>0</v>
          </cell>
          <cell r="AA447">
            <v>0</v>
          </cell>
        </row>
        <row r="448">
          <cell r="A448">
            <v>0</v>
          </cell>
          <cell r="E448">
            <v>0</v>
          </cell>
          <cell r="G448" t="str">
            <v>0100</v>
          </cell>
          <cell r="S448">
            <v>0</v>
          </cell>
          <cell r="AA448">
            <v>0</v>
          </cell>
        </row>
        <row r="449">
          <cell r="A449">
            <v>0</v>
          </cell>
          <cell r="E449">
            <v>0</v>
          </cell>
          <cell r="G449" t="str">
            <v>0100</v>
          </cell>
          <cell r="S449">
            <v>0</v>
          </cell>
          <cell r="AA449">
            <v>0</v>
          </cell>
        </row>
        <row r="450">
          <cell r="A450">
            <v>0</v>
          </cell>
          <cell r="E450">
            <v>0</v>
          </cell>
          <cell r="G450" t="str">
            <v>0100</v>
          </cell>
          <cell r="S450">
            <v>0</v>
          </cell>
          <cell r="AA450">
            <v>0</v>
          </cell>
        </row>
        <row r="451">
          <cell r="A451">
            <v>0</v>
          </cell>
          <cell r="E451">
            <v>0</v>
          </cell>
          <cell r="G451" t="str">
            <v>0100</v>
          </cell>
          <cell r="S451">
            <v>0</v>
          </cell>
          <cell r="AA451">
            <v>0</v>
          </cell>
        </row>
        <row r="452">
          <cell r="A452">
            <v>0</v>
          </cell>
          <cell r="E452">
            <v>0</v>
          </cell>
          <cell r="G452" t="str">
            <v>0100</v>
          </cell>
          <cell r="S452">
            <v>0</v>
          </cell>
          <cell r="AA452">
            <v>0</v>
          </cell>
        </row>
        <row r="453">
          <cell r="A453">
            <v>0</v>
          </cell>
          <cell r="E453">
            <v>0</v>
          </cell>
          <cell r="G453" t="str">
            <v>0100</v>
          </cell>
          <cell r="S453">
            <v>0</v>
          </cell>
          <cell r="AA453">
            <v>0</v>
          </cell>
        </row>
        <row r="454">
          <cell r="A454">
            <v>0</v>
          </cell>
          <cell r="E454">
            <v>0</v>
          </cell>
          <cell r="G454" t="str">
            <v>0100</v>
          </cell>
          <cell r="S454">
            <v>0</v>
          </cell>
          <cell r="AA454">
            <v>0</v>
          </cell>
        </row>
        <row r="455">
          <cell r="A455">
            <v>0</v>
          </cell>
          <cell r="E455">
            <v>0</v>
          </cell>
          <cell r="G455" t="str">
            <v>0100</v>
          </cell>
          <cell r="S455">
            <v>0</v>
          </cell>
          <cell r="AA455">
            <v>0</v>
          </cell>
        </row>
        <row r="456">
          <cell r="A456">
            <v>0</v>
          </cell>
          <cell r="E456">
            <v>0</v>
          </cell>
          <cell r="G456" t="str">
            <v>0100</v>
          </cell>
          <cell r="S456">
            <v>0</v>
          </cell>
          <cell r="AA456">
            <v>0</v>
          </cell>
        </row>
        <row r="457">
          <cell r="A457">
            <v>0</v>
          </cell>
          <cell r="E457">
            <v>0</v>
          </cell>
          <cell r="G457" t="str">
            <v>0100</v>
          </cell>
          <cell r="S457">
            <v>0</v>
          </cell>
          <cell r="AA457">
            <v>0</v>
          </cell>
        </row>
        <row r="458">
          <cell r="A458">
            <v>0</v>
          </cell>
          <cell r="E458">
            <v>0</v>
          </cell>
          <cell r="G458" t="str">
            <v>0100</v>
          </cell>
          <cell r="S458">
            <v>0</v>
          </cell>
          <cell r="AA458">
            <v>0</v>
          </cell>
        </row>
        <row r="459">
          <cell r="A459">
            <v>0</v>
          </cell>
          <cell r="E459">
            <v>0</v>
          </cell>
          <cell r="G459" t="str">
            <v>0100</v>
          </cell>
          <cell r="S459">
            <v>0</v>
          </cell>
          <cell r="AA459">
            <v>0</v>
          </cell>
        </row>
        <row r="460">
          <cell r="A460">
            <v>0</v>
          </cell>
          <cell r="E460">
            <v>0</v>
          </cell>
          <cell r="G460" t="str">
            <v>0100</v>
          </cell>
          <cell r="S460">
            <v>0</v>
          </cell>
          <cell r="AA460">
            <v>0</v>
          </cell>
        </row>
        <row r="461">
          <cell r="A461">
            <v>0</v>
          </cell>
          <cell r="E461">
            <v>0</v>
          </cell>
          <cell r="G461" t="str">
            <v>0100</v>
          </cell>
          <cell r="S461">
            <v>0</v>
          </cell>
          <cell r="AA461">
            <v>0</v>
          </cell>
        </row>
        <row r="462">
          <cell r="A462">
            <v>0</v>
          </cell>
          <cell r="E462">
            <v>0</v>
          </cell>
          <cell r="G462" t="str">
            <v>0100</v>
          </cell>
          <cell r="S462">
            <v>0</v>
          </cell>
          <cell r="AA462">
            <v>0</v>
          </cell>
        </row>
        <row r="463">
          <cell r="A463">
            <v>0</v>
          </cell>
          <cell r="E463">
            <v>0</v>
          </cell>
          <cell r="G463" t="str">
            <v>0100</v>
          </cell>
          <cell r="S463">
            <v>0</v>
          </cell>
          <cell r="AA463">
            <v>0</v>
          </cell>
        </row>
        <row r="464">
          <cell r="A464">
            <v>0</v>
          </cell>
          <cell r="E464">
            <v>0</v>
          </cell>
          <cell r="G464" t="str">
            <v>0100</v>
          </cell>
          <cell r="S464">
            <v>0</v>
          </cell>
          <cell r="AA464">
            <v>0</v>
          </cell>
        </row>
        <row r="465">
          <cell r="A465">
            <v>0</v>
          </cell>
          <cell r="E465">
            <v>0</v>
          </cell>
          <cell r="G465" t="str">
            <v>0100</v>
          </cell>
          <cell r="S465">
            <v>0</v>
          </cell>
          <cell r="AA465">
            <v>0</v>
          </cell>
        </row>
        <row r="466">
          <cell r="A466">
            <v>0</v>
          </cell>
          <cell r="E466">
            <v>0</v>
          </cell>
          <cell r="G466" t="str">
            <v>0100</v>
          </cell>
          <cell r="S466">
            <v>0</v>
          </cell>
          <cell r="AA466">
            <v>0</v>
          </cell>
        </row>
        <row r="467">
          <cell r="A467">
            <v>0</v>
          </cell>
          <cell r="E467">
            <v>0</v>
          </cell>
          <cell r="G467" t="str">
            <v>0100</v>
          </cell>
          <cell r="S467">
            <v>0</v>
          </cell>
          <cell r="AA467">
            <v>0</v>
          </cell>
        </row>
        <row r="468">
          <cell r="A468">
            <v>0</v>
          </cell>
          <cell r="E468">
            <v>0</v>
          </cell>
          <cell r="G468" t="str">
            <v>0100</v>
          </cell>
          <cell r="S468">
            <v>0</v>
          </cell>
          <cell r="AA468">
            <v>0</v>
          </cell>
        </row>
        <row r="469">
          <cell r="A469">
            <v>0</v>
          </cell>
          <cell r="E469">
            <v>0</v>
          </cell>
          <cell r="G469" t="str">
            <v>0100</v>
          </cell>
          <cell r="S469">
            <v>0</v>
          </cell>
          <cell r="AA469">
            <v>0</v>
          </cell>
        </row>
        <row r="470">
          <cell r="A470">
            <v>0</v>
          </cell>
          <cell r="E470">
            <v>0</v>
          </cell>
          <cell r="G470" t="str">
            <v>0100</v>
          </cell>
          <cell r="S470">
            <v>0</v>
          </cell>
          <cell r="AA470">
            <v>0</v>
          </cell>
        </row>
        <row r="471">
          <cell r="A471">
            <v>0</v>
          </cell>
          <cell r="E471">
            <v>0</v>
          </cell>
          <cell r="G471" t="str">
            <v>0100</v>
          </cell>
          <cell r="S471">
            <v>0</v>
          </cell>
          <cell r="AA471">
            <v>0</v>
          </cell>
        </row>
        <row r="472">
          <cell r="A472">
            <v>0</v>
          </cell>
          <cell r="E472">
            <v>0</v>
          </cell>
          <cell r="G472" t="str">
            <v>0100</v>
          </cell>
          <cell r="S472">
            <v>0</v>
          </cell>
          <cell r="AA472">
            <v>0</v>
          </cell>
        </row>
        <row r="473">
          <cell r="A473">
            <v>0</v>
          </cell>
          <cell r="E473">
            <v>0</v>
          </cell>
          <cell r="G473" t="str">
            <v>0100</v>
          </cell>
          <cell r="S473">
            <v>0</v>
          </cell>
          <cell r="AA473">
            <v>0</v>
          </cell>
        </row>
        <row r="474">
          <cell r="A474">
            <v>0</v>
          </cell>
          <cell r="E474">
            <v>0</v>
          </cell>
          <cell r="G474" t="str">
            <v>0100</v>
          </cell>
          <cell r="S474">
            <v>0</v>
          </cell>
          <cell r="AA474">
            <v>0</v>
          </cell>
        </row>
        <row r="475">
          <cell r="A475">
            <v>0</v>
          </cell>
          <cell r="E475">
            <v>0</v>
          </cell>
          <cell r="G475" t="str">
            <v>0100</v>
          </cell>
          <cell r="S475">
            <v>0</v>
          </cell>
          <cell r="AA475">
            <v>0</v>
          </cell>
        </row>
        <row r="476">
          <cell r="A476">
            <v>0</v>
          </cell>
          <cell r="E476">
            <v>0</v>
          </cell>
          <cell r="G476" t="str">
            <v>0100</v>
          </cell>
          <cell r="S476">
            <v>0</v>
          </cell>
          <cell r="AA476">
            <v>0</v>
          </cell>
        </row>
        <row r="477">
          <cell r="A477">
            <v>0</v>
          </cell>
          <cell r="E477">
            <v>0</v>
          </cell>
          <cell r="G477" t="str">
            <v>0100</v>
          </cell>
          <cell r="S477">
            <v>0</v>
          </cell>
          <cell r="AA477">
            <v>0</v>
          </cell>
        </row>
        <row r="478">
          <cell r="A478">
            <v>0</v>
          </cell>
          <cell r="E478">
            <v>0</v>
          </cell>
          <cell r="G478" t="str">
            <v>0100</v>
          </cell>
          <cell r="S478">
            <v>0</v>
          </cell>
          <cell r="AA478">
            <v>0</v>
          </cell>
        </row>
        <row r="479">
          <cell r="A479">
            <v>0</v>
          </cell>
          <cell r="E479">
            <v>0</v>
          </cell>
          <cell r="G479" t="str">
            <v>0100</v>
          </cell>
          <cell r="S479">
            <v>0</v>
          </cell>
          <cell r="AA479">
            <v>0</v>
          </cell>
        </row>
        <row r="480">
          <cell r="A480">
            <v>0</v>
          </cell>
          <cell r="E480">
            <v>0</v>
          </cell>
          <cell r="G480" t="str">
            <v>0100</v>
          </cell>
          <cell r="S480">
            <v>0</v>
          </cell>
          <cell r="AA480">
            <v>0</v>
          </cell>
        </row>
        <row r="481">
          <cell r="A481">
            <v>0</v>
          </cell>
          <cell r="E481">
            <v>0</v>
          </cell>
          <cell r="G481" t="str">
            <v>0100</v>
          </cell>
          <cell r="S481">
            <v>0</v>
          </cell>
          <cell r="AA481">
            <v>0</v>
          </cell>
        </row>
        <row r="482">
          <cell r="A482">
            <v>0</v>
          </cell>
          <cell r="E482">
            <v>0</v>
          </cell>
          <cell r="G482" t="str">
            <v>0100</v>
          </cell>
          <cell r="S482">
            <v>0</v>
          </cell>
          <cell r="AA482">
            <v>0</v>
          </cell>
        </row>
        <row r="483">
          <cell r="A483">
            <v>0</v>
          </cell>
          <cell r="E483">
            <v>0</v>
          </cell>
          <cell r="G483" t="str">
            <v>0100</v>
          </cell>
          <cell r="S483">
            <v>0</v>
          </cell>
          <cell r="AA483">
            <v>0</v>
          </cell>
        </row>
        <row r="484">
          <cell r="A484">
            <v>0</v>
          </cell>
          <cell r="E484">
            <v>0</v>
          </cell>
          <cell r="G484" t="str">
            <v>0100</v>
          </cell>
          <cell r="S484">
            <v>0</v>
          </cell>
          <cell r="AA484">
            <v>0</v>
          </cell>
        </row>
        <row r="485">
          <cell r="A485">
            <v>0</v>
          </cell>
          <cell r="E485">
            <v>0</v>
          </cell>
          <cell r="G485" t="str">
            <v>0100</v>
          </cell>
          <cell r="S485">
            <v>0</v>
          </cell>
          <cell r="AA485">
            <v>0</v>
          </cell>
        </row>
        <row r="486">
          <cell r="A486">
            <v>0</v>
          </cell>
          <cell r="E486">
            <v>0</v>
          </cell>
          <cell r="G486" t="str">
            <v>0100</v>
          </cell>
          <cell r="S486">
            <v>0</v>
          </cell>
          <cell r="AA486">
            <v>0</v>
          </cell>
        </row>
        <row r="487">
          <cell r="A487">
            <v>0</v>
          </cell>
          <cell r="E487">
            <v>0</v>
          </cell>
          <cell r="G487" t="str">
            <v>0100</v>
          </cell>
          <cell r="S487">
            <v>0</v>
          </cell>
          <cell r="AA487">
            <v>0</v>
          </cell>
        </row>
        <row r="488">
          <cell r="A488">
            <v>0</v>
          </cell>
          <cell r="E488">
            <v>0</v>
          </cell>
          <cell r="G488" t="str">
            <v>0100</v>
          </cell>
          <cell r="S488">
            <v>0</v>
          </cell>
          <cell r="AA488">
            <v>0</v>
          </cell>
        </row>
        <row r="489">
          <cell r="A489">
            <v>0</v>
          </cell>
          <cell r="E489">
            <v>0</v>
          </cell>
          <cell r="G489" t="str">
            <v>0100</v>
          </cell>
          <cell r="S489">
            <v>0</v>
          </cell>
          <cell r="AA489">
            <v>0</v>
          </cell>
        </row>
        <row r="490">
          <cell r="A490">
            <v>0</v>
          </cell>
          <cell r="E490">
            <v>0</v>
          </cell>
          <cell r="G490" t="str">
            <v>0100</v>
          </cell>
          <cell r="S490">
            <v>0</v>
          </cell>
          <cell r="AA490">
            <v>0</v>
          </cell>
        </row>
        <row r="491">
          <cell r="A491">
            <v>0</v>
          </cell>
          <cell r="E491">
            <v>0</v>
          </cell>
          <cell r="G491" t="str">
            <v>0100</v>
          </cell>
          <cell r="S491">
            <v>0</v>
          </cell>
          <cell r="AA491">
            <v>0</v>
          </cell>
        </row>
        <row r="492">
          <cell r="A492">
            <v>0</v>
          </cell>
          <cell r="E492">
            <v>0</v>
          </cell>
          <cell r="G492" t="str">
            <v>0100</v>
          </cell>
          <cell r="S492">
            <v>0</v>
          </cell>
          <cell r="AA492">
            <v>0</v>
          </cell>
        </row>
        <row r="493">
          <cell r="A493">
            <v>0</v>
          </cell>
          <cell r="E493">
            <v>0</v>
          </cell>
          <cell r="G493" t="str">
            <v>0100</v>
          </cell>
          <cell r="S493">
            <v>0</v>
          </cell>
          <cell r="AA493">
            <v>0</v>
          </cell>
        </row>
        <row r="494">
          <cell r="A494">
            <v>0</v>
          </cell>
          <cell r="E494">
            <v>0</v>
          </cell>
          <cell r="G494" t="str">
            <v>0100</v>
          </cell>
          <cell r="S494">
            <v>0</v>
          </cell>
          <cell r="AA494">
            <v>0</v>
          </cell>
        </row>
        <row r="495">
          <cell r="A495">
            <v>0</v>
          </cell>
          <cell r="E495">
            <v>0</v>
          </cell>
          <cell r="G495" t="str">
            <v>0100</v>
          </cell>
          <cell r="S495">
            <v>0</v>
          </cell>
          <cell r="AA495">
            <v>0</v>
          </cell>
        </row>
        <row r="496">
          <cell r="A496">
            <v>0</v>
          </cell>
          <cell r="E496">
            <v>0</v>
          </cell>
          <cell r="G496" t="str">
            <v>0100</v>
          </cell>
          <cell r="S496">
            <v>0</v>
          </cell>
          <cell r="AA496">
            <v>0</v>
          </cell>
        </row>
        <row r="497">
          <cell r="A497">
            <v>0</v>
          </cell>
          <cell r="E497">
            <v>0</v>
          </cell>
          <cell r="G497" t="str">
            <v>0100</v>
          </cell>
          <cell r="S497">
            <v>0</v>
          </cell>
          <cell r="AA497">
            <v>0</v>
          </cell>
        </row>
        <row r="498">
          <cell r="A498">
            <v>0</v>
          </cell>
          <cell r="E498">
            <v>0</v>
          </cell>
          <cell r="G498" t="str">
            <v>0100</v>
          </cell>
          <cell r="S498">
            <v>0</v>
          </cell>
          <cell r="AA498">
            <v>0</v>
          </cell>
        </row>
        <row r="499">
          <cell r="A499">
            <v>0</v>
          </cell>
          <cell r="E499">
            <v>0</v>
          </cell>
          <cell r="G499" t="str">
            <v>0100</v>
          </cell>
          <cell r="S499">
            <v>0</v>
          </cell>
          <cell r="AA499">
            <v>0</v>
          </cell>
        </row>
        <row r="500">
          <cell r="A500">
            <v>0</v>
          </cell>
          <cell r="E500">
            <v>0</v>
          </cell>
          <cell r="G500" t="str">
            <v>0100</v>
          </cell>
          <cell r="S500">
            <v>0</v>
          </cell>
          <cell r="AA500">
            <v>0</v>
          </cell>
        </row>
        <row r="501">
          <cell r="A501">
            <v>0</v>
          </cell>
          <cell r="E501">
            <v>0</v>
          </cell>
          <cell r="G501" t="str">
            <v>0100</v>
          </cell>
          <cell r="S501">
            <v>0</v>
          </cell>
          <cell r="AA501">
            <v>0</v>
          </cell>
        </row>
        <row r="502">
          <cell r="A502">
            <v>0</v>
          </cell>
          <cell r="E502">
            <v>0</v>
          </cell>
          <cell r="G502" t="str">
            <v>0100</v>
          </cell>
          <cell r="S502">
            <v>0</v>
          </cell>
          <cell r="AA502">
            <v>0</v>
          </cell>
        </row>
        <row r="503">
          <cell r="A503">
            <v>0</v>
          </cell>
          <cell r="E503">
            <v>0</v>
          </cell>
          <cell r="G503" t="str">
            <v>0100</v>
          </cell>
          <cell r="S503">
            <v>0</v>
          </cell>
          <cell r="AA503">
            <v>0</v>
          </cell>
        </row>
        <row r="504">
          <cell r="A504">
            <v>0</v>
          </cell>
          <cell r="E504">
            <v>0</v>
          </cell>
          <cell r="G504" t="str">
            <v>0100</v>
          </cell>
          <cell r="S504">
            <v>0</v>
          </cell>
          <cell r="AA504">
            <v>0</v>
          </cell>
        </row>
        <row r="505">
          <cell r="A505">
            <v>0</v>
          </cell>
          <cell r="E505">
            <v>0</v>
          </cell>
          <cell r="G505" t="str">
            <v>0100</v>
          </cell>
          <cell r="S505">
            <v>0</v>
          </cell>
          <cell r="AA505">
            <v>0</v>
          </cell>
        </row>
        <row r="506">
          <cell r="A506">
            <v>0</v>
          </cell>
          <cell r="E506">
            <v>0</v>
          </cell>
          <cell r="G506" t="str">
            <v>0100</v>
          </cell>
          <cell r="S506">
            <v>0</v>
          </cell>
          <cell r="AA506">
            <v>0</v>
          </cell>
        </row>
        <row r="507">
          <cell r="A507">
            <v>0</v>
          </cell>
          <cell r="E507">
            <v>0</v>
          </cell>
          <cell r="G507" t="str">
            <v>0100</v>
          </cell>
          <cell r="S507">
            <v>0</v>
          </cell>
          <cell r="AA507">
            <v>0</v>
          </cell>
        </row>
        <row r="508">
          <cell r="A508">
            <v>0</v>
          </cell>
          <cell r="E508">
            <v>0</v>
          </cell>
          <cell r="G508" t="str">
            <v>0100</v>
          </cell>
          <cell r="S508">
            <v>0</v>
          </cell>
          <cell r="AA508">
            <v>0</v>
          </cell>
        </row>
        <row r="509">
          <cell r="A509">
            <v>0</v>
          </cell>
          <cell r="E509">
            <v>0</v>
          </cell>
          <cell r="G509" t="str">
            <v>0100</v>
          </cell>
          <cell r="S509">
            <v>0</v>
          </cell>
          <cell r="AA509">
            <v>0</v>
          </cell>
        </row>
        <row r="510">
          <cell r="A510">
            <v>0</v>
          </cell>
          <cell r="E510">
            <v>0</v>
          </cell>
          <cell r="G510" t="str">
            <v>0100</v>
          </cell>
          <cell r="S510">
            <v>0</v>
          </cell>
          <cell r="AA510">
            <v>0</v>
          </cell>
        </row>
        <row r="511">
          <cell r="A511">
            <v>0</v>
          </cell>
          <cell r="E511">
            <v>0</v>
          </cell>
          <cell r="G511" t="str">
            <v>0100</v>
          </cell>
          <cell r="S511">
            <v>0</v>
          </cell>
          <cell r="AA511">
            <v>0</v>
          </cell>
        </row>
        <row r="512">
          <cell r="A512">
            <v>0</v>
          </cell>
          <cell r="E512">
            <v>0</v>
          </cell>
          <cell r="G512" t="str">
            <v>0100</v>
          </cell>
          <cell r="S512">
            <v>0</v>
          </cell>
          <cell r="AA512">
            <v>0</v>
          </cell>
        </row>
        <row r="513">
          <cell r="A513">
            <v>0</v>
          </cell>
          <cell r="E513">
            <v>0</v>
          </cell>
          <cell r="G513" t="str">
            <v>0100</v>
          </cell>
          <cell r="S513">
            <v>0</v>
          </cell>
          <cell r="AA513">
            <v>0</v>
          </cell>
        </row>
        <row r="514">
          <cell r="A514">
            <v>0</v>
          </cell>
          <cell r="E514">
            <v>0</v>
          </cell>
          <cell r="G514" t="str">
            <v>0100</v>
          </cell>
          <cell r="S514">
            <v>0</v>
          </cell>
          <cell r="AA514">
            <v>0</v>
          </cell>
        </row>
        <row r="515">
          <cell r="A515">
            <v>0</v>
          </cell>
          <cell r="E515">
            <v>0</v>
          </cell>
          <cell r="G515" t="str">
            <v>0100</v>
          </cell>
          <cell r="S515">
            <v>0</v>
          </cell>
          <cell r="AA515">
            <v>0</v>
          </cell>
        </row>
        <row r="516">
          <cell r="A516">
            <v>0</v>
          </cell>
          <cell r="E516">
            <v>0</v>
          </cell>
          <cell r="G516" t="str">
            <v>0100</v>
          </cell>
          <cell r="S516">
            <v>0</v>
          </cell>
          <cell r="AA516">
            <v>0</v>
          </cell>
        </row>
        <row r="517">
          <cell r="A517">
            <v>0</v>
          </cell>
          <cell r="E517">
            <v>0</v>
          </cell>
          <cell r="G517" t="str">
            <v>0100</v>
          </cell>
          <cell r="S517">
            <v>0</v>
          </cell>
          <cell r="AA517">
            <v>0</v>
          </cell>
        </row>
        <row r="518">
          <cell r="A518">
            <v>0</v>
          </cell>
          <cell r="E518">
            <v>0</v>
          </cell>
          <cell r="G518" t="str">
            <v>0100</v>
          </cell>
          <cell r="S518">
            <v>0</v>
          </cell>
          <cell r="AA518">
            <v>0</v>
          </cell>
        </row>
        <row r="519">
          <cell r="A519">
            <v>0</v>
          </cell>
          <cell r="E519">
            <v>0</v>
          </cell>
          <cell r="G519" t="str">
            <v>0100</v>
          </cell>
          <cell r="S519">
            <v>0</v>
          </cell>
          <cell r="AA519">
            <v>0</v>
          </cell>
        </row>
        <row r="520">
          <cell r="A520">
            <v>0</v>
          </cell>
          <cell r="E520">
            <v>0</v>
          </cell>
          <cell r="G520" t="str">
            <v>0100</v>
          </cell>
          <cell r="S520">
            <v>0</v>
          </cell>
          <cell r="AA520">
            <v>0</v>
          </cell>
        </row>
        <row r="521">
          <cell r="A521">
            <v>0</v>
          </cell>
          <cell r="E521">
            <v>0</v>
          </cell>
          <cell r="G521" t="str">
            <v>0100</v>
          </cell>
          <cell r="S521">
            <v>0</v>
          </cell>
          <cell r="AA521">
            <v>0</v>
          </cell>
        </row>
        <row r="522">
          <cell r="A522">
            <v>0</v>
          </cell>
          <cell r="E522">
            <v>0</v>
          </cell>
          <cell r="G522" t="str">
            <v>0100</v>
          </cell>
          <cell r="S522">
            <v>0</v>
          </cell>
          <cell r="AA522">
            <v>0</v>
          </cell>
        </row>
        <row r="523">
          <cell r="A523">
            <v>0</v>
          </cell>
          <cell r="E523">
            <v>0</v>
          </cell>
          <cell r="G523" t="str">
            <v>0100</v>
          </cell>
          <cell r="S523">
            <v>0</v>
          </cell>
          <cell r="AA523">
            <v>0</v>
          </cell>
        </row>
        <row r="524">
          <cell r="A524">
            <v>0</v>
          </cell>
          <cell r="E524">
            <v>0</v>
          </cell>
          <cell r="G524" t="str">
            <v>0100</v>
          </cell>
          <cell r="S524">
            <v>0</v>
          </cell>
          <cell r="AA524">
            <v>0</v>
          </cell>
        </row>
        <row r="525">
          <cell r="A525">
            <v>0</v>
          </cell>
          <cell r="E525">
            <v>0</v>
          </cell>
          <cell r="G525" t="str">
            <v>0100</v>
          </cell>
          <cell r="S525">
            <v>0</v>
          </cell>
          <cell r="AA525">
            <v>0</v>
          </cell>
        </row>
        <row r="526">
          <cell r="A526">
            <v>0</v>
          </cell>
          <cell r="E526">
            <v>0</v>
          </cell>
          <cell r="G526" t="str">
            <v>0100</v>
          </cell>
          <cell r="S526">
            <v>0</v>
          </cell>
          <cell r="AA526">
            <v>0</v>
          </cell>
        </row>
        <row r="527">
          <cell r="A527">
            <v>0</v>
          </cell>
          <cell r="E527">
            <v>0</v>
          </cell>
          <cell r="G527" t="str">
            <v>0100</v>
          </cell>
          <cell r="S527">
            <v>0</v>
          </cell>
          <cell r="AA527">
            <v>0</v>
          </cell>
        </row>
        <row r="528">
          <cell r="A528">
            <v>0</v>
          </cell>
          <cell r="E528">
            <v>0</v>
          </cell>
          <cell r="G528" t="str">
            <v>0100</v>
          </cell>
          <cell r="S528">
            <v>0</v>
          </cell>
          <cell r="AA528">
            <v>0</v>
          </cell>
        </row>
        <row r="529">
          <cell r="A529">
            <v>0</v>
          </cell>
          <cell r="E529">
            <v>0</v>
          </cell>
          <cell r="G529" t="str">
            <v>0100</v>
          </cell>
          <cell r="S529">
            <v>0</v>
          </cell>
          <cell r="AA529">
            <v>0</v>
          </cell>
        </row>
        <row r="530">
          <cell r="A530">
            <v>0</v>
          </cell>
          <cell r="E530">
            <v>0</v>
          </cell>
          <cell r="G530" t="str">
            <v>0100</v>
          </cell>
          <cell r="S530">
            <v>0</v>
          </cell>
          <cell r="AA530">
            <v>0</v>
          </cell>
        </row>
        <row r="531">
          <cell r="A531">
            <v>0</v>
          </cell>
          <cell r="E531">
            <v>0</v>
          </cell>
          <cell r="G531" t="str">
            <v>0100</v>
          </cell>
          <cell r="S531">
            <v>0</v>
          </cell>
          <cell r="AA531">
            <v>0</v>
          </cell>
        </row>
        <row r="532">
          <cell r="A532">
            <v>0</v>
          </cell>
          <cell r="E532">
            <v>0</v>
          </cell>
          <cell r="G532" t="str">
            <v>0100</v>
          </cell>
          <cell r="S532">
            <v>0</v>
          </cell>
          <cell r="AA532">
            <v>0</v>
          </cell>
        </row>
        <row r="533">
          <cell r="A533">
            <v>0</v>
          </cell>
          <cell r="E533">
            <v>0</v>
          </cell>
          <cell r="G533" t="str">
            <v>0100</v>
          </cell>
          <cell r="S533">
            <v>0</v>
          </cell>
          <cell r="AA533">
            <v>0</v>
          </cell>
        </row>
        <row r="534">
          <cell r="A534">
            <v>0</v>
          </cell>
          <cell r="E534">
            <v>0</v>
          </cell>
          <cell r="G534" t="str">
            <v>0100</v>
          </cell>
          <cell r="S534">
            <v>0</v>
          </cell>
          <cell r="AA534">
            <v>0</v>
          </cell>
        </row>
        <row r="535">
          <cell r="A535">
            <v>0</v>
          </cell>
          <cell r="E535">
            <v>0</v>
          </cell>
          <cell r="G535" t="str">
            <v>0100</v>
          </cell>
          <cell r="S535">
            <v>0</v>
          </cell>
          <cell r="AA535">
            <v>0</v>
          </cell>
        </row>
        <row r="536">
          <cell r="A536">
            <v>0</v>
          </cell>
          <cell r="E536">
            <v>0</v>
          </cell>
          <cell r="G536" t="str">
            <v>0100</v>
          </cell>
          <cell r="S536">
            <v>0</v>
          </cell>
          <cell r="AA536">
            <v>0</v>
          </cell>
        </row>
        <row r="537">
          <cell r="A537">
            <v>0</v>
          </cell>
          <cell r="E537">
            <v>0</v>
          </cell>
          <cell r="G537" t="str">
            <v>0100</v>
          </cell>
          <cell r="S537">
            <v>0</v>
          </cell>
          <cell r="AA537">
            <v>0</v>
          </cell>
        </row>
        <row r="538">
          <cell r="A538">
            <v>0</v>
          </cell>
          <cell r="E538">
            <v>0</v>
          </cell>
          <cell r="G538" t="str">
            <v>0100</v>
          </cell>
          <cell r="S538">
            <v>0</v>
          </cell>
          <cell r="AA538">
            <v>0</v>
          </cell>
        </row>
        <row r="539">
          <cell r="A539">
            <v>0</v>
          </cell>
          <cell r="E539">
            <v>0</v>
          </cell>
          <cell r="G539" t="str">
            <v>0100</v>
          </cell>
          <cell r="S539">
            <v>0</v>
          </cell>
          <cell r="AA539">
            <v>0</v>
          </cell>
        </row>
        <row r="540">
          <cell r="A540">
            <v>0</v>
          </cell>
          <cell r="E540">
            <v>0</v>
          </cell>
          <cell r="G540" t="str">
            <v>0100</v>
          </cell>
          <cell r="S540">
            <v>0</v>
          </cell>
          <cell r="AA540">
            <v>0</v>
          </cell>
        </row>
        <row r="541">
          <cell r="A541">
            <v>0</v>
          </cell>
          <cell r="E541">
            <v>0</v>
          </cell>
          <cell r="G541" t="str">
            <v>0100</v>
          </cell>
          <cell r="S541">
            <v>0</v>
          </cell>
          <cell r="AA541">
            <v>0</v>
          </cell>
        </row>
        <row r="542">
          <cell r="A542">
            <v>0</v>
          </cell>
          <cell r="E542">
            <v>0</v>
          </cell>
          <cell r="G542" t="str">
            <v>0100</v>
          </cell>
          <cell r="S542">
            <v>0</v>
          </cell>
          <cell r="AA542">
            <v>0</v>
          </cell>
        </row>
        <row r="543">
          <cell r="A543">
            <v>0</v>
          </cell>
          <cell r="E543">
            <v>0</v>
          </cell>
          <cell r="G543" t="str">
            <v>0100</v>
          </cell>
          <cell r="S543">
            <v>0</v>
          </cell>
          <cell r="AA543">
            <v>0</v>
          </cell>
        </row>
        <row r="544">
          <cell r="A544">
            <v>0</v>
          </cell>
          <cell r="E544">
            <v>0</v>
          </cell>
          <cell r="G544" t="str">
            <v>0100</v>
          </cell>
          <cell r="S544">
            <v>0</v>
          </cell>
          <cell r="AA544">
            <v>0</v>
          </cell>
        </row>
        <row r="545">
          <cell r="A545">
            <v>0</v>
          </cell>
          <cell r="E545">
            <v>0</v>
          </cell>
          <cell r="G545" t="str">
            <v>0100</v>
          </cell>
          <cell r="S545">
            <v>0</v>
          </cell>
          <cell r="AA545">
            <v>0</v>
          </cell>
        </row>
        <row r="546">
          <cell r="A546">
            <v>0</v>
          </cell>
          <cell r="E546">
            <v>0</v>
          </cell>
          <cell r="G546" t="str">
            <v>0100</v>
          </cell>
          <cell r="S546">
            <v>0</v>
          </cell>
          <cell r="AA546">
            <v>0</v>
          </cell>
        </row>
        <row r="547">
          <cell r="A547">
            <v>0</v>
          </cell>
          <cell r="E547">
            <v>0</v>
          </cell>
          <cell r="G547" t="str">
            <v>0100</v>
          </cell>
          <cell r="S547">
            <v>0</v>
          </cell>
          <cell r="AA547">
            <v>0</v>
          </cell>
        </row>
        <row r="548">
          <cell r="A548">
            <v>0</v>
          </cell>
          <cell r="E548">
            <v>0</v>
          </cell>
          <cell r="G548" t="str">
            <v>0100</v>
          </cell>
          <cell r="S548">
            <v>0</v>
          </cell>
          <cell r="AA548">
            <v>0</v>
          </cell>
        </row>
        <row r="549">
          <cell r="A549">
            <v>0</v>
          </cell>
          <cell r="E549">
            <v>0</v>
          </cell>
          <cell r="G549" t="str">
            <v>0100</v>
          </cell>
          <cell r="S549">
            <v>0</v>
          </cell>
          <cell r="AA549">
            <v>0</v>
          </cell>
        </row>
        <row r="550">
          <cell r="A550">
            <v>0</v>
          </cell>
          <cell r="E550">
            <v>0</v>
          </cell>
          <cell r="G550" t="str">
            <v>0100</v>
          </cell>
          <cell r="S550">
            <v>0</v>
          </cell>
          <cell r="AA550">
            <v>0</v>
          </cell>
        </row>
        <row r="551">
          <cell r="A551">
            <v>0</v>
          </cell>
          <cell r="E551">
            <v>0</v>
          </cell>
          <cell r="G551" t="str">
            <v>0100</v>
          </cell>
          <cell r="S551">
            <v>0</v>
          </cell>
          <cell r="AA551">
            <v>0</v>
          </cell>
        </row>
        <row r="552">
          <cell r="A552">
            <v>0</v>
          </cell>
          <cell r="E552">
            <v>0</v>
          </cell>
          <cell r="G552" t="str">
            <v>0100</v>
          </cell>
          <cell r="S552">
            <v>0</v>
          </cell>
          <cell r="AA552">
            <v>0</v>
          </cell>
        </row>
        <row r="553">
          <cell r="A553">
            <v>0</v>
          </cell>
          <cell r="E553">
            <v>0</v>
          </cell>
          <cell r="G553" t="str">
            <v>0100</v>
          </cell>
          <cell r="S553">
            <v>0</v>
          </cell>
          <cell r="AA553">
            <v>0</v>
          </cell>
        </row>
        <row r="554">
          <cell r="A554">
            <v>0</v>
          </cell>
          <cell r="E554">
            <v>0</v>
          </cell>
          <cell r="G554" t="str">
            <v>0100</v>
          </cell>
          <cell r="S554">
            <v>0</v>
          </cell>
          <cell r="AA554">
            <v>0</v>
          </cell>
        </row>
        <row r="555">
          <cell r="A555">
            <v>0</v>
          </cell>
          <cell r="E555">
            <v>0</v>
          </cell>
          <cell r="G555" t="str">
            <v>0100</v>
          </cell>
          <cell r="S555">
            <v>0</v>
          </cell>
          <cell r="AA555">
            <v>0</v>
          </cell>
        </row>
        <row r="556">
          <cell r="A556">
            <v>0</v>
          </cell>
          <cell r="E556">
            <v>0</v>
          </cell>
          <cell r="G556" t="str">
            <v>0100</v>
          </cell>
          <cell r="S556">
            <v>0</v>
          </cell>
          <cell r="AA556">
            <v>0</v>
          </cell>
        </row>
        <row r="557">
          <cell r="A557">
            <v>0</v>
          </cell>
          <cell r="E557">
            <v>0</v>
          </cell>
          <cell r="G557" t="str">
            <v>0100</v>
          </cell>
          <cell r="S557">
            <v>0</v>
          </cell>
          <cell r="AA557">
            <v>0</v>
          </cell>
        </row>
        <row r="558">
          <cell r="A558">
            <v>0</v>
          </cell>
          <cell r="E558">
            <v>0</v>
          </cell>
          <cell r="G558" t="str">
            <v>0100</v>
          </cell>
          <cell r="S558">
            <v>0</v>
          </cell>
          <cell r="AA558">
            <v>0</v>
          </cell>
        </row>
        <row r="559">
          <cell r="A559">
            <v>0</v>
          </cell>
          <cell r="E559">
            <v>0</v>
          </cell>
          <cell r="G559" t="str">
            <v>0100</v>
          </cell>
          <cell r="S559">
            <v>0</v>
          </cell>
          <cell r="AA559">
            <v>0</v>
          </cell>
        </row>
        <row r="560">
          <cell r="A560">
            <v>0</v>
          </cell>
          <cell r="E560">
            <v>0</v>
          </cell>
          <cell r="G560" t="str">
            <v>0100</v>
          </cell>
          <cell r="S560">
            <v>0</v>
          </cell>
          <cell r="AA560">
            <v>0</v>
          </cell>
        </row>
        <row r="561">
          <cell r="A561">
            <v>0</v>
          </cell>
          <cell r="E561">
            <v>0</v>
          </cell>
          <cell r="G561" t="str">
            <v>0100</v>
          </cell>
          <cell r="S561">
            <v>0</v>
          </cell>
          <cell r="AA561">
            <v>0</v>
          </cell>
        </row>
        <row r="562">
          <cell r="A562">
            <v>0</v>
          </cell>
          <cell r="E562">
            <v>0</v>
          </cell>
          <cell r="G562" t="str">
            <v>0100</v>
          </cell>
          <cell r="S562">
            <v>0</v>
          </cell>
          <cell r="AA562">
            <v>0</v>
          </cell>
        </row>
        <row r="563">
          <cell r="A563">
            <v>0</v>
          </cell>
          <cell r="E563">
            <v>0</v>
          </cell>
          <cell r="G563" t="str">
            <v>0100</v>
          </cell>
          <cell r="S563">
            <v>0</v>
          </cell>
          <cell r="AA563">
            <v>0</v>
          </cell>
        </row>
        <row r="564">
          <cell r="A564">
            <v>0</v>
          </cell>
          <cell r="E564">
            <v>0</v>
          </cell>
          <cell r="G564" t="str">
            <v>0100</v>
          </cell>
          <cell r="S564">
            <v>0</v>
          </cell>
          <cell r="AA564">
            <v>0</v>
          </cell>
        </row>
        <row r="565">
          <cell r="A565">
            <v>0</v>
          </cell>
          <cell r="E565">
            <v>0</v>
          </cell>
          <cell r="G565" t="str">
            <v>0100</v>
          </cell>
          <cell r="S565">
            <v>0</v>
          </cell>
          <cell r="AA565">
            <v>0</v>
          </cell>
        </row>
        <row r="566">
          <cell r="A566">
            <v>0</v>
          </cell>
          <cell r="E566">
            <v>0</v>
          </cell>
          <cell r="G566" t="str">
            <v>0100</v>
          </cell>
          <cell r="S566">
            <v>0</v>
          </cell>
          <cell r="AA566">
            <v>0</v>
          </cell>
        </row>
        <row r="567">
          <cell r="A567">
            <v>0</v>
          </cell>
          <cell r="E567">
            <v>0</v>
          </cell>
          <cell r="G567" t="str">
            <v>0100</v>
          </cell>
          <cell r="S567">
            <v>0</v>
          </cell>
          <cell r="AA567">
            <v>0</v>
          </cell>
        </row>
        <row r="568">
          <cell r="A568">
            <v>0</v>
          </cell>
          <cell r="E568">
            <v>0</v>
          </cell>
          <cell r="G568" t="str">
            <v>0100</v>
          </cell>
          <cell r="S568">
            <v>0</v>
          </cell>
          <cell r="AA568">
            <v>0</v>
          </cell>
        </row>
        <row r="569">
          <cell r="A569">
            <v>0</v>
          </cell>
          <cell r="E569">
            <v>0</v>
          </cell>
          <cell r="G569" t="str">
            <v>0100</v>
          </cell>
          <cell r="S569">
            <v>0</v>
          </cell>
          <cell r="AA569">
            <v>0</v>
          </cell>
        </row>
        <row r="570">
          <cell r="A570">
            <v>0</v>
          </cell>
          <cell r="E570">
            <v>0</v>
          </cell>
          <cell r="G570" t="str">
            <v>0100</v>
          </cell>
          <cell r="S570">
            <v>0</v>
          </cell>
          <cell r="AA570">
            <v>0</v>
          </cell>
        </row>
        <row r="571">
          <cell r="A571">
            <v>0</v>
          </cell>
          <cell r="E571">
            <v>0</v>
          </cell>
          <cell r="G571" t="str">
            <v>0100</v>
          </cell>
          <cell r="S571">
            <v>0</v>
          </cell>
          <cell r="AA571">
            <v>0</v>
          </cell>
        </row>
        <row r="572">
          <cell r="A572">
            <v>0</v>
          </cell>
          <cell r="E572">
            <v>0</v>
          </cell>
          <cell r="G572" t="str">
            <v>0100</v>
          </cell>
          <cell r="S572">
            <v>0</v>
          </cell>
          <cell r="AA572">
            <v>0</v>
          </cell>
        </row>
        <row r="573">
          <cell r="A573">
            <v>0</v>
          </cell>
          <cell r="E573">
            <v>0</v>
          </cell>
          <cell r="G573" t="str">
            <v>0100</v>
          </cell>
          <cell r="S573">
            <v>0</v>
          </cell>
          <cell r="AA573">
            <v>0</v>
          </cell>
        </row>
        <row r="574">
          <cell r="A574">
            <v>0</v>
          </cell>
          <cell r="E574">
            <v>0</v>
          </cell>
          <cell r="G574" t="str">
            <v>0100</v>
          </cell>
          <cell r="S574">
            <v>0</v>
          </cell>
          <cell r="AA574">
            <v>0</v>
          </cell>
        </row>
        <row r="575">
          <cell r="A575">
            <v>0</v>
          </cell>
          <cell r="E575">
            <v>0</v>
          </cell>
          <cell r="G575" t="str">
            <v>0100</v>
          </cell>
          <cell r="S575">
            <v>0</v>
          </cell>
          <cell r="AA575">
            <v>0</v>
          </cell>
        </row>
        <row r="576">
          <cell r="A576">
            <v>0</v>
          </cell>
          <cell r="E576">
            <v>0</v>
          </cell>
          <cell r="G576" t="str">
            <v>0100</v>
          </cell>
          <cell r="S576">
            <v>0</v>
          </cell>
          <cell r="AA576">
            <v>0</v>
          </cell>
        </row>
        <row r="577">
          <cell r="A577">
            <v>0</v>
          </cell>
          <cell r="E577">
            <v>0</v>
          </cell>
          <cell r="G577" t="str">
            <v>0100</v>
          </cell>
          <cell r="S577">
            <v>0</v>
          </cell>
          <cell r="AA577">
            <v>0</v>
          </cell>
        </row>
        <row r="578">
          <cell r="A578">
            <v>0</v>
          </cell>
          <cell r="E578">
            <v>0</v>
          </cell>
          <cell r="G578" t="str">
            <v>0100</v>
          </cell>
          <cell r="S578">
            <v>0</v>
          </cell>
          <cell r="AA578">
            <v>0</v>
          </cell>
        </row>
        <row r="579">
          <cell r="A579">
            <v>0</v>
          </cell>
          <cell r="E579">
            <v>0</v>
          </cell>
          <cell r="G579" t="str">
            <v>0100</v>
          </cell>
          <cell r="S579">
            <v>0</v>
          </cell>
          <cell r="AA579">
            <v>0</v>
          </cell>
        </row>
        <row r="580">
          <cell r="A580">
            <v>0</v>
          </cell>
          <cell r="E580">
            <v>0</v>
          </cell>
          <cell r="G580" t="str">
            <v>0100</v>
          </cell>
          <cell r="S580">
            <v>0</v>
          </cell>
          <cell r="AA580">
            <v>0</v>
          </cell>
        </row>
        <row r="581">
          <cell r="A581">
            <v>0</v>
          </cell>
          <cell r="E581">
            <v>0</v>
          </cell>
          <cell r="G581" t="str">
            <v>0100</v>
          </cell>
          <cell r="S581">
            <v>0</v>
          </cell>
          <cell r="AA581">
            <v>0</v>
          </cell>
        </row>
        <row r="582">
          <cell r="A582">
            <v>0</v>
          </cell>
          <cell r="E582">
            <v>0</v>
          </cell>
          <cell r="G582" t="str">
            <v>0100</v>
          </cell>
          <cell r="S582">
            <v>0</v>
          </cell>
          <cell r="AA582">
            <v>0</v>
          </cell>
        </row>
        <row r="583">
          <cell r="A583">
            <v>0</v>
          </cell>
          <cell r="E583">
            <v>0</v>
          </cell>
          <cell r="G583" t="str">
            <v>0100</v>
          </cell>
          <cell r="S583">
            <v>0</v>
          </cell>
          <cell r="AA583">
            <v>0</v>
          </cell>
        </row>
        <row r="584">
          <cell r="A584">
            <v>0</v>
          </cell>
          <cell r="E584">
            <v>0</v>
          </cell>
          <cell r="G584" t="str">
            <v>0100</v>
          </cell>
          <cell r="S584">
            <v>0</v>
          </cell>
          <cell r="AA584">
            <v>0</v>
          </cell>
        </row>
        <row r="585">
          <cell r="A585">
            <v>0</v>
          </cell>
          <cell r="E585">
            <v>0</v>
          </cell>
          <cell r="G585" t="str">
            <v>0100</v>
          </cell>
          <cell r="S585">
            <v>0</v>
          </cell>
          <cell r="AA585">
            <v>0</v>
          </cell>
        </row>
        <row r="586">
          <cell r="A586">
            <v>0</v>
          </cell>
          <cell r="E586">
            <v>0</v>
          </cell>
          <cell r="G586" t="str">
            <v>0100</v>
          </cell>
          <cell r="S586">
            <v>0</v>
          </cell>
          <cell r="AA586">
            <v>0</v>
          </cell>
        </row>
        <row r="587">
          <cell r="A587">
            <v>0</v>
          </cell>
          <cell r="E587">
            <v>0</v>
          </cell>
          <cell r="G587" t="str">
            <v>0100</v>
          </cell>
          <cell r="S587">
            <v>0</v>
          </cell>
          <cell r="AA587">
            <v>0</v>
          </cell>
        </row>
        <row r="588">
          <cell r="A588">
            <v>0</v>
          </cell>
          <cell r="E588">
            <v>0</v>
          </cell>
          <cell r="G588" t="str">
            <v>0100</v>
          </cell>
          <cell r="S588">
            <v>0</v>
          </cell>
          <cell r="AA588">
            <v>0</v>
          </cell>
        </row>
        <row r="589">
          <cell r="A589">
            <v>0</v>
          </cell>
          <cell r="E589">
            <v>0</v>
          </cell>
          <cell r="G589" t="str">
            <v>0100</v>
          </cell>
          <cell r="S589">
            <v>0</v>
          </cell>
          <cell r="AA589">
            <v>0</v>
          </cell>
        </row>
        <row r="590">
          <cell r="A590">
            <v>0</v>
          </cell>
          <cell r="E590">
            <v>0</v>
          </cell>
          <cell r="G590" t="str">
            <v>0100</v>
          </cell>
          <cell r="S590">
            <v>0</v>
          </cell>
          <cell r="AA590">
            <v>0</v>
          </cell>
        </row>
        <row r="591">
          <cell r="A591">
            <v>0</v>
          </cell>
          <cell r="E591">
            <v>0</v>
          </cell>
          <cell r="G591" t="str">
            <v>0100</v>
          </cell>
          <cell r="S591">
            <v>0</v>
          </cell>
          <cell r="AA591">
            <v>0</v>
          </cell>
        </row>
        <row r="592">
          <cell r="A592">
            <v>0</v>
          </cell>
          <cell r="E592">
            <v>0</v>
          </cell>
          <cell r="G592" t="str">
            <v>0100</v>
          </cell>
          <cell r="S592">
            <v>0</v>
          </cell>
          <cell r="AA592">
            <v>0</v>
          </cell>
        </row>
        <row r="593">
          <cell r="A593">
            <v>0</v>
          </cell>
          <cell r="E593">
            <v>0</v>
          </cell>
          <cell r="G593" t="str">
            <v>0100</v>
          </cell>
          <cell r="S593">
            <v>0</v>
          </cell>
          <cell r="AA593">
            <v>0</v>
          </cell>
        </row>
        <row r="594">
          <cell r="A594">
            <v>0</v>
          </cell>
          <cell r="E594">
            <v>0</v>
          </cell>
          <cell r="G594" t="str">
            <v>0100</v>
          </cell>
          <cell r="S594">
            <v>0</v>
          </cell>
          <cell r="AA594">
            <v>0</v>
          </cell>
        </row>
        <row r="595">
          <cell r="A595">
            <v>0</v>
          </cell>
          <cell r="E595">
            <v>0</v>
          </cell>
          <cell r="G595" t="str">
            <v>0100</v>
          </cell>
          <cell r="S595">
            <v>0</v>
          </cell>
          <cell r="AA595">
            <v>0</v>
          </cell>
        </row>
        <row r="596">
          <cell r="A596">
            <v>0</v>
          </cell>
          <cell r="E596">
            <v>0</v>
          </cell>
          <cell r="G596" t="str">
            <v>0100</v>
          </cell>
          <cell r="S596">
            <v>0</v>
          </cell>
          <cell r="AA596">
            <v>0</v>
          </cell>
        </row>
        <row r="597">
          <cell r="A597">
            <v>0</v>
          </cell>
          <cell r="E597">
            <v>0</v>
          </cell>
          <cell r="G597" t="str">
            <v>0100</v>
          </cell>
          <cell r="S597">
            <v>0</v>
          </cell>
          <cell r="AA597">
            <v>0</v>
          </cell>
        </row>
        <row r="598">
          <cell r="A598">
            <v>0</v>
          </cell>
          <cell r="E598">
            <v>0</v>
          </cell>
          <cell r="G598" t="str">
            <v>0100</v>
          </cell>
          <cell r="S598">
            <v>0</v>
          </cell>
          <cell r="AA598">
            <v>0</v>
          </cell>
        </row>
        <row r="599">
          <cell r="A599">
            <v>0</v>
          </cell>
          <cell r="E599">
            <v>0</v>
          </cell>
          <cell r="G599" t="str">
            <v>0100</v>
          </cell>
          <cell r="S599">
            <v>0</v>
          </cell>
          <cell r="AA599">
            <v>0</v>
          </cell>
        </row>
        <row r="600">
          <cell r="A600">
            <v>0</v>
          </cell>
          <cell r="E600">
            <v>0</v>
          </cell>
          <cell r="G600" t="str">
            <v>0100</v>
          </cell>
          <cell r="S600">
            <v>0</v>
          </cell>
          <cell r="AA600">
            <v>0</v>
          </cell>
        </row>
        <row r="601">
          <cell r="A601">
            <v>0</v>
          </cell>
          <cell r="E601">
            <v>0</v>
          </cell>
          <cell r="G601" t="str">
            <v>0100</v>
          </cell>
          <cell r="S601">
            <v>0</v>
          </cell>
          <cell r="AA601">
            <v>0</v>
          </cell>
        </row>
        <row r="602">
          <cell r="A602">
            <v>0</v>
          </cell>
          <cell r="E602">
            <v>0</v>
          </cell>
          <cell r="G602" t="str">
            <v>0100</v>
          </cell>
          <cell r="S602">
            <v>0</v>
          </cell>
          <cell r="AA602">
            <v>0</v>
          </cell>
        </row>
        <row r="603">
          <cell r="A603">
            <v>0</v>
          </cell>
          <cell r="E603">
            <v>0</v>
          </cell>
          <cell r="G603" t="str">
            <v>0100</v>
          </cell>
          <cell r="S603">
            <v>0</v>
          </cell>
          <cell r="AA603">
            <v>0</v>
          </cell>
        </row>
        <row r="604">
          <cell r="A604">
            <v>0</v>
          </cell>
          <cell r="E604">
            <v>0</v>
          </cell>
          <cell r="G604" t="str">
            <v>0100</v>
          </cell>
          <cell r="S604">
            <v>0</v>
          </cell>
          <cell r="AA604">
            <v>0</v>
          </cell>
        </row>
        <row r="605">
          <cell r="A605">
            <v>0</v>
          </cell>
          <cell r="E605">
            <v>0</v>
          </cell>
          <cell r="G605" t="str">
            <v>0100</v>
          </cell>
          <cell r="S605">
            <v>0</v>
          </cell>
          <cell r="AA605">
            <v>0</v>
          </cell>
        </row>
        <row r="606">
          <cell r="A606">
            <v>0</v>
          </cell>
          <cell r="E606">
            <v>0</v>
          </cell>
          <cell r="G606" t="str">
            <v>0100</v>
          </cell>
          <cell r="S606">
            <v>0</v>
          </cell>
          <cell r="AA606">
            <v>0</v>
          </cell>
        </row>
        <row r="607">
          <cell r="A607">
            <v>0</v>
          </cell>
          <cell r="E607">
            <v>0</v>
          </cell>
          <cell r="G607" t="str">
            <v>0100</v>
          </cell>
          <cell r="S607">
            <v>0</v>
          </cell>
          <cell r="AA607">
            <v>0</v>
          </cell>
        </row>
        <row r="608">
          <cell r="A608">
            <v>0</v>
          </cell>
          <cell r="E608">
            <v>0</v>
          </cell>
          <cell r="G608" t="str">
            <v>0100</v>
          </cell>
          <cell r="S608">
            <v>0</v>
          </cell>
          <cell r="AA608">
            <v>0</v>
          </cell>
        </row>
        <row r="609">
          <cell r="A609">
            <v>0</v>
          </cell>
          <cell r="E609">
            <v>0</v>
          </cell>
          <cell r="G609" t="str">
            <v>0100</v>
          </cell>
          <cell r="S609">
            <v>0</v>
          </cell>
          <cell r="AA609">
            <v>0</v>
          </cell>
        </row>
        <row r="610">
          <cell r="A610">
            <v>0</v>
          </cell>
          <cell r="E610">
            <v>0</v>
          </cell>
          <cell r="G610" t="str">
            <v>0100</v>
          </cell>
          <cell r="S610">
            <v>0</v>
          </cell>
          <cell r="AA610">
            <v>0</v>
          </cell>
        </row>
        <row r="611">
          <cell r="A611">
            <v>0</v>
          </cell>
          <cell r="E611">
            <v>0</v>
          </cell>
          <cell r="G611" t="str">
            <v>0100</v>
          </cell>
          <cell r="S611">
            <v>0</v>
          </cell>
          <cell r="AA611">
            <v>0</v>
          </cell>
        </row>
        <row r="612">
          <cell r="A612">
            <v>0</v>
          </cell>
          <cell r="E612">
            <v>0</v>
          </cell>
          <cell r="G612" t="str">
            <v>0100</v>
          </cell>
          <cell r="S612">
            <v>0</v>
          </cell>
          <cell r="AA612">
            <v>0</v>
          </cell>
        </row>
        <row r="613">
          <cell r="A613">
            <v>0</v>
          </cell>
          <cell r="E613">
            <v>0</v>
          </cell>
          <cell r="G613" t="str">
            <v>0100</v>
          </cell>
          <cell r="S613">
            <v>0</v>
          </cell>
          <cell r="AA613">
            <v>0</v>
          </cell>
        </row>
        <row r="614">
          <cell r="A614">
            <v>0</v>
          </cell>
          <cell r="E614">
            <v>0</v>
          </cell>
          <cell r="G614" t="str">
            <v>0100</v>
          </cell>
          <cell r="S614">
            <v>0</v>
          </cell>
          <cell r="AA614">
            <v>0</v>
          </cell>
        </row>
        <row r="615">
          <cell r="A615">
            <v>0</v>
          </cell>
          <cell r="E615">
            <v>0</v>
          </cell>
          <cell r="G615" t="str">
            <v>0100</v>
          </cell>
          <cell r="S615">
            <v>0</v>
          </cell>
          <cell r="AA615">
            <v>0</v>
          </cell>
        </row>
        <row r="616">
          <cell r="A616">
            <v>0</v>
          </cell>
          <cell r="E616">
            <v>0</v>
          </cell>
          <cell r="G616" t="str">
            <v>0100</v>
          </cell>
          <cell r="S616">
            <v>0</v>
          </cell>
          <cell r="AA616">
            <v>0</v>
          </cell>
        </row>
        <row r="617">
          <cell r="A617">
            <v>0</v>
          </cell>
          <cell r="E617">
            <v>0</v>
          </cell>
          <cell r="G617" t="str">
            <v>0100</v>
          </cell>
          <cell r="S617">
            <v>0</v>
          </cell>
          <cell r="AA617">
            <v>0</v>
          </cell>
        </row>
        <row r="618">
          <cell r="A618">
            <v>0</v>
          </cell>
          <cell r="E618">
            <v>0</v>
          </cell>
          <cell r="G618" t="str">
            <v>0100</v>
          </cell>
          <cell r="S618">
            <v>0</v>
          </cell>
          <cell r="AA618">
            <v>0</v>
          </cell>
        </row>
        <row r="619">
          <cell r="A619">
            <v>0</v>
          </cell>
          <cell r="E619">
            <v>0</v>
          </cell>
          <cell r="G619" t="str">
            <v>0100</v>
          </cell>
          <cell r="S619">
            <v>0</v>
          </cell>
          <cell r="AA619">
            <v>0</v>
          </cell>
        </row>
        <row r="620">
          <cell r="A620">
            <v>0</v>
          </cell>
          <cell r="E620">
            <v>0</v>
          </cell>
          <cell r="G620" t="str">
            <v>0100</v>
          </cell>
          <cell r="S620">
            <v>0</v>
          </cell>
          <cell r="AA620">
            <v>0</v>
          </cell>
        </row>
        <row r="621">
          <cell r="A621">
            <v>0</v>
          </cell>
          <cell r="E621">
            <v>0</v>
          </cell>
          <cell r="G621" t="str">
            <v>0100</v>
          </cell>
          <cell r="S621">
            <v>0</v>
          </cell>
          <cell r="AA621">
            <v>0</v>
          </cell>
        </row>
        <row r="622">
          <cell r="A622">
            <v>0</v>
          </cell>
          <cell r="E622">
            <v>0</v>
          </cell>
          <cell r="G622" t="str">
            <v>0100</v>
          </cell>
          <cell r="S622">
            <v>0</v>
          </cell>
          <cell r="AA622">
            <v>0</v>
          </cell>
        </row>
        <row r="623">
          <cell r="A623">
            <v>0</v>
          </cell>
          <cell r="E623">
            <v>0</v>
          </cell>
          <cell r="G623" t="str">
            <v>0100</v>
          </cell>
          <cell r="S623">
            <v>0</v>
          </cell>
          <cell r="AA623">
            <v>0</v>
          </cell>
        </row>
        <row r="624">
          <cell r="A624">
            <v>0</v>
          </cell>
          <cell r="E624">
            <v>0</v>
          </cell>
          <cell r="G624" t="str">
            <v>0100</v>
          </cell>
          <cell r="S624">
            <v>0</v>
          </cell>
          <cell r="AA624">
            <v>0</v>
          </cell>
        </row>
        <row r="625">
          <cell r="A625">
            <v>0</v>
          </cell>
          <cell r="E625">
            <v>0</v>
          </cell>
          <cell r="G625" t="str">
            <v>0100</v>
          </cell>
          <cell r="S625">
            <v>0</v>
          </cell>
          <cell r="AA625">
            <v>0</v>
          </cell>
        </row>
        <row r="626">
          <cell r="A626">
            <v>0</v>
          </cell>
          <cell r="E626">
            <v>0</v>
          </cell>
          <cell r="G626" t="str">
            <v>0100</v>
          </cell>
          <cell r="S626">
            <v>0</v>
          </cell>
          <cell r="AA626">
            <v>0</v>
          </cell>
        </row>
        <row r="627">
          <cell r="A627">
            <v>0</v>
          </cell>
          <cell r="E627">
            <v>0</v>
          </cell>
          <cell r="G627" t="str">
            <v>0100</v>
          </cell>
          <cell r="S627">
            <v>0</v>
          </cell>
          <cell r="AA627">
            <v>0</v>
          </cell>
        </row>
        <row r="628">
          <cell r="A628">
            <v>0</v>
          </cell>
          <cell r="E628">
            <v>0</v>
          </cell>
          <cell r="G628" t="str">
            <v>0100</v>
          </cell>
          <cell r="S628">
            <v>0</v>
          </cell>
          <cell r="AA628">
            <v>0</v>
          </cell>
        </row>
        <row r="629">
          <cell r="A629">
            <v>0</v>
          </cell>
          <cell r="E629">
            <v>0</v>
          </cell>
          <cell r="G629" t="str">
            <v>0100</v>
          </cell>
          <cell r="S629">
            <v>0</v>
          </cell>
          <cell r="AA629">
            <v>0</v>
          </cell>
        </row>
        <row r="630">
          <cell r="A630">
            <v>0</v>
          </cell>
          <cell r="E630">
            <v>0</v>
          </cell>
          <cell r="G630" t="str">
            <v>0100</v>
          </cell>
          <cell r="S630">
            <v>0</v>
          </cell>
          <cell r="AA630">
            <v>0</v>
          </cell>
        </row>
        <row r="631">
          <cell r="A631">
            <v>0</v>
          </cell>
          <cell r="E631">
            <v>0</v>
          </cell>
          <cell r="G631" t="str">
            <v>0100</v>
          </cell>
          <cell r="S631">
            <v>0</v>
          </cell>
          <cell r="AA631">
            <v>0</v>
          </cell>
        </row>
        <row r="632">
          <cell r="A632">
            <v>0</v>
          </cell>
          <cell r="E632">
            <v>0</v>
          </cell>
          <cell r="G632" t="str">
            <v>0100</v>
          </cell>
          <cell r="S632">
            <v>0</v>
          </cell>
          <cell r="AA632">
            <v>0</v>
          </cell>
        </row>
        <row r="633">
          <cell r="A633">
            <v>0</v>
          </cell>
          <cell r="E633">
            <v>0</v>
          </cell>
          <cell r="G633" t="str">
            <v>0100</v>
          </cell>
          <cell r="S633">
            <v>0</v>
          </cell>
          <cell r="AA633">
            <v>0</v>
          </cell>
        </row>
        <row r="634">
          <cell r="A634">
            <v>0</v>
          </cell>
          <cell r="E634">
            <v>0</v>
          </cell>
          <cell r="G634" t="str">
            <v>0100</v>
          </cell>
          <cell r="S634">
            <v>0</v>
          </cell>
          <cell r="AA634">
            <v>0</v>
          </cell>
        </row>
        <row r="635">
          <cell r="A635">
            <v>0</v>
          </cell>
          <cell r="E635">
            <v>0</v>
          </cell>
          <cell r="G635" t="str">
            <v>0100</v>
          </cell>
          <cell r="S635">
            <v>0</v>
          </cell>
          <cell r="AA635">
            <v>0</v>
          </cell>
        </row>
        <row r="636">
          <cell r="A636">
            <v>0</v>
          </cell>
          <cell r="E636">
            <v>0</v>
          </cell>
          <cell r="G636" t="str">
            <v>0100</v>
          </cell>
          <cell r="S636">
            <v>0</v>
          </cell>
          <cell r="AA636">
            <v>0</v>
          </cell>
        </row>
        <row r="637">
          <cell r="A637">
            <v>0</v>
          </cell>
          <cell r="E637">
            <v>0</v>
          </cell>
          <cell r="G637" t="str">
            <v>0100</v>
          </cell>
          <cell r="S637">
            <v>0</v>
          </cell>
          <cell r="AA637">
            <v>0</v>
          </cell>
        </row>
        <row r="638">
          <cell r="A638">
            <v>0</v>
          </cell>
          <cell r="E638">
            <v>0</v>
          </cell>
          <cell r="G638" t="str">
            <v>0100</v>
          </cell>
          <cell r="S638">
            <v>0</v>
          </cell>
          <cell r="AA638">
            <v>0</v>
          </cell>
        </row>
        <row r="639">
          <cell r="A639">
            <v>0</v>
          </cell>
          <cell r="E639">
            <v>0</v>
          </cell>
          <cell r="G639" t="str">
            <v>0100</v>
          </cell>
          <cell r="S639">
            <v>0</v>
          </cell>
          <cell r="AA639">
            <v>0</v>
          </cell>
        </row>
        <row r="640">
          <cell r="A640">
            <v>0</v>
          </cell>
          <cell r="E640">
            <v>0</v>
          </cell>
          <cell r="G640" t="str">
            <v>0100</v>
          </cell>
          <cell r="S640">
            <v>0</v>
          </cell>
          <cell r="AA640">
            <v>0</v>
          </cell>
        </row>
        <row r="641">
          <cell r="A641">
            <v>0</v>
          </cell>
          <cell r="E641">
            <v>0</v>
          </cell>
          <cell r="G641" t="str">
            <v>0100</v>
          </cell>
          <cell r="S641">
            <v>0</v>
          </cell>
          <cell r="AA641">
            <v>0</v>
          </cell>
        </row>
        <row r="642">
          <cell r="A642">
            <v>0</v>
          </cell>
          <cell r="E642">
            <v>0</v>
          </cell>
          <cell r="G642" t="str">
            <v>0100</v>
          </cell>
          <cell r="S642">
            <v>0</v>
          </cell>
          <cell r="AA642">
            <v>0</v>
          </cell>
        </row>
        <row r="643">
          <cell r="A643">
            <v>0</v>
          </cell>
          <cell r="E643">
            <v>0</v>
          </cell>
          <cell r="G643" t="str">
            <v>0100</v>
          </cell>
          <cell r="S643">
            <v>0</v>
          </cell>
          <cell r="AA643">
            <v>0</v>
          </cell>
        </row>
        <row r="644">
          <cell r="A644">
            <v>0</v>
          </cell>
          <cell r="E644">
            <v>0</v>
          </cell>
          <cell r="G644" t="str">
            <v>0100</v>
          </cell>
          <cell r="S644">
            <v>0</v>
          </cell>
          <cell r="AA644">
            <v>0</v>
          </cell>
        </row>
        <row r="645">
          <cell r="A645">
            <v>0</v>
          </cell>
          <cell r="E645">
            <v>0</v>
          </cell>
          <cell r="G645" t="str">
            <v>0100</v>
          </cell>
          <cell r="S645">
            <v>0</v>
          </cell>
          <cell r="AA645">
            <v>0</v>
          </cell>
        </row>
        <row r="646">
          <cell r="A646">
            <v>0</v>
          </cell>
          <cell r="E646">
            <v>0</v>
          </cell>
          <cell r="G646" t="str">
            <v>0100</v>
          </cell>
          <cell r="S646">
            <v>0</v>
          </cell>
          <cell r="AA646">
            <v>0</v>
          </cell>
        </row>
        <row r="647">
          <cell r="A647">
            <v>0</v>
          </cell>
          <cell r="E647">
            <v>0</v>
          </cell>
          <cell r="G647" t="str">
            <v>0100</v>
          </cell>
          <cell r="S647">
            <v>0</v>
          </cell>
          <cell r="AA647">
            <v>0</v>
          </cell>
        </row>
        <row r="648">
          <cell r="A648">
            <v>0</v>
          </cell>
          <cell r="E648">
            <v>0</v>
          </cell>
          <cell r="G648" t="str">
            <v>0100</v>
          </cell>
          <cell r="S648">
            <v>0</v>
          </cell>
          <cell r="AA648">
            <v>0</v>
          </cell>
        </row>
        <row r="649">
          <cell r="A649">
            <v>0</v>
          </cell>
          <cell r="E649">
            <v>0</v>
          </cell>
          <cell r="G649" t="str">
            <v>0100</v>
          </cell>
          <cell r="S649">
            <v>0</v>
          </cell>
          <cell r="AA649">
            <v>0</v>
          </cell>
        </row>
        <row r="650">
          <cell r="A650">
            <v>0</v>
          </cell>
          <cell r="E650">
            <v>0</v>
          </cell>
          <cell r="G650" t="str">
            <v>0100</v>
          </cell>
          <cell r="S650">
            <v>0</v>
          </cell>
          <cell r="AA650">
            <v>0</v>
          </cell>
        </row>
        <row r="651">
          <cell r="A651">
            <v>0</v>
          </cell>
          <cell r="E651">
            <v>0</v>
          </cell>
          <cell r="G651" t="str">
            <v>0100</v>
          </cell>
          <cell r="S651">
            <v>0</v>
          </cell>
          <cell r="AA651">
            <v>0</v>
          </cell>
        </row>
        <row r="652">
          <cell r="A652">
            <v>0</v>
          </cell>
          <cell r="E652">
            <v>0</v>
          </cell>
          <cell r="G652" t="str">
            <v>0100</v>
          </cell>
          <cell r="S652">
            <v>0</v>
          </cell>
          <cell r="AA652">
            <v>0</v>
          </cell>
        </row>
        <row r="653">
          <cell r="A653">
            <v>0</v>
          </cell>
          <cell r="E653">
            <v>0</v>
          </cell>
          <cell r="G653" t="str">
            <v>0100</v>
          </cell>
          <cell r="S653">
            <v>0</v>
          </cell>
          <cell r="AA653">
            <v>0</v>
          </cell>
        </row>
        <row r="654">
          <cell r="A654">
            <v>0</v>
          </cell>
          <cell r="E654">
            <v>0</v>
          </cell>
          <cell r="G654" t="str">
            <v>0100</v>
          </cell>
          <cell r="S654">
            <v>0</v>
          </cell>
          <cell r="AA654">
            <v>0</v>
          </cell>
        </row>
        <row r="655">
          <cell r="A655">
            <v>0</v>
          </cell>
          <cell r="E655">
            <v>0</v>
          </cell>
          <cell r="G655" t="str">
            <v>0100</v>
          </cell>
          <cell r="S655">
            <v>0</v>
          </cell>
          <cell r="AA655">
            <v>0</v>
          </cell>
        </row>
        <row r="656">
          <cell r="A656">
            <v>0</v>
          </cell>
          <cell r="E656">
            <v>0</v>
          </cell>
          <cell r="G656" t="str">
            <v>0100</v>
          </cell>
          <cell r="S656">
            <v>0</v>
          </cell>
          <cell r="AA656">
            <v>0</v>
          </cell>
        </row>
        <row r="657">
          <cell r="A657">
            <v>0</v>
          </cell>
          <cell r="E657">
            <v>0</v>
          </cell>
          <cell r="G657" t="str">
            <v>0100</v>
          </cell>
          <cell r="S657">
            <v>0</v>
          </cell>
          <cell r="AA657">
            <v>0</v>
          </cell>
        </row>
        <row r="658">
          <cell r="A658">
            <v>0</v>
          </cell>
          <cell r="E658">
            <v>0</v>
          </cell>
          <cell r="G658" t="str">
            <v>0100</v>
          </cell>
          <cell r="S658">
            <v>0</v>
          </cell>
          <cell r="AA658">
            <v>0</v>
          </cell>
        </row>
        <row r="659">
          <cell r="A659">
            <v>0</v>
          </cell>
          <cell r="E659">
            <v>0</v>
          </cell>
          <cell r="G659" t="str">
            <v>0100</v>
          </cell>
          <cell r="S659">
            <v>0</v>
          </cell>
          <cell r="AA659">
            <v>0</v>
          </cell>
        </row>
        <row r="660">
          <cell r="A660">
            <v>0</v>
          </cell>
          <cell r="E660">
            <v>0</v>
          </cell>
          <cell r="G660" t="str">
            <v>0100</v>
          </cell>
          <cell r="S660">
            <v>0</v>
          </cell>
          <cell r="AA660">
            <v>0</v>
          </cell>
        </row>
        <row r="661">
          <cell r="A661">
            <v>0</v>
          </cell>
          <cell r="E661">
            <v>0</v>
          </cell>
          <cell r="G661" t="str">
            <v>0100</v>
          </cell>
          <cell r="S661">
            <v>0</v>
          </cell>
          <cell r="AA661">
            <v>0</v>
          </cell>
        </row>
        <row r="662">
          <cell r="A662">
            <v>0</v>
          </cell>
          <cell r="E662">
            <v>0</v>
          </cell>
          <cell r="G662" t="str">
            <v>0100</v>
          </cell>
          <cell r="S662">
            <v>0</v>
          </cell>
          <cell r="AA662">
            <v>0</v>
          </cell>
        </row>
        <row r="663">
          <cell r="A663">
            <v>0</v>
          </cell>
          <cell r="E663">
            <v>0</v>
          </cell>
          <cell r="G663" t="str">
            <v>0100</v>
          </cell>
          <cell r="S663">
            <v>0</v>
          </cell>
          <cell r="AA663">
            <v>0</v>
          </cell>
        </row>
        <row r="664">
          <cell r="A664">
            <v>0</v>
          </cell>
          <cell r="E664">
            <v>0</v>
          </cell>
          <cell r="G664" t="str">
            <v>0100</v>
          </cell>
          <cell r="S664">
            <v>0</v>
          </cell>
          <cell r="AA664">
            <v>0</v>
          </cell>
        </row>
        <row r="665">
          <cell r="A665">
            <v>0</v>
          </cell>
          <cell r="E665">
            <v>0</v>
          </cell>
          <cell r="G665" t="str">
            <v>0100</v>
          </cell>
          <cell r="S665">
            <v>0</v>
          </cell>
          <cell r="AA665">
            <v>0</v>
          </cell>
        </row>
        <row r="666">
          <cell r="A666">
            <v>0</v>
          </cell>
          <cell r="E666">
            <v>0</v>
          </cell>
          <cell r="G666" t="str">
            <v>0100</v>
          </cell>
          <cell r="S666">
            <v>0</v>
          </cell>
          <cell r="AA666">
            <v>0</v>
          </cell>
        </row>
        <row r="667">
          <cell r="A667">
            <v>0</v>
          </cell>
          <cell r="E667">
            <v>0</v>
          </cell>
          <cell r="G667" t="str">
            <v>0100</v>
          </cell>
          <cell r="S667">
            <v>0</v>
          </cell>
          <cell r="AA667">
            <v>0</v>
          </cell>
        </row>
        <row r="668">
          <cell r="A668">
            <v>0</v>
          </cell>
          <cell r="E668">
            <v>0</v>
          </cell>
          <cell r="G668" t="str">
            <v>0100</v>
          </cell>
          <cell r="S668">
            <v>0</v>
          </cell>
          <cell r="AA668">
            <v>0</v>
          </cell>
        </row>
        <row r="669">
          <cell r="A669">
            <v>0</v>
          </cell>
          <cell r="E669">
            <v>0</v>
          </cell>
          <cell r="G669" t="str">
            <v>0100</v>
          </cell>
          <cell r="S669">
            <v>0</v>
          </cell>
          <cell r="AA669">
            <v>0</v>
          </cell>
        </row>
        <row r="670">
          <cell r="A670">
            <v>0</v>
          </cell>
          <cell r="E670">
            <v>0</v>
          </cell>
          <cell r="G670" t="str">
            <v>0100</v>
          </cell>
          <cell r="S670">
            <v>0</v>
          </cell>
          <cell r="AA670">
            <v>0</v>
          </cell>
        </row>
        <row r="671">
          <cell r="A671">
            <v>0</v>
          </cell>
          <cell r="E671">
            <v>0</v>
          </cell>
          <cell r="G671" t="str">
            <v>0100</v>
          </cell>
          <cell r="S671">
            <v>0</v>
          </cell>
          <cell r="AA671">
            <v>0</v>
          </cell>
        </row>
        <row r="672">
          <cell r="A672">
            <v>0</v>
          </cell>
          <cell r="E672">
            <v>0</v>
          </cell>
          <cell r="G672" t="str">
            <v>0100</v>
          </cell>
          <cell r="S672">
            <v>0</v>
          </cell>
          <cell r="AA672">
            <v>0</v>
          </cell>
        </row>
        <row r="673">
          <cell r="A673">
            <v>0</v>
          </cell>
          <cell r="E673">
            <v>0</v>
          </cell>
          <cell r="G673" t="str">
            <v>0100</v>
          </cell>
          <cell r="S673">
            <v>0</v>
          </cell>
          <cell r="AA673">
            <v>0</v>
          </cell>
        </row>
        <row r="674">
          <cell r="A674">
            <v>0</v>
          </cell>
          <cell r="E674">
            <v>0</v>
          </cell>
          <cell r="G674" t="str">
            <v>0100</v>
          </cell>
          <cell r="S674">
            <v>0</v>
          </cell>
          <cell r="AA674">
            <v>0</v>
          </cell>
        </row>
        <row r="675">
          <cell r="A675">
            <v>0</v>
          </cell>
          <cell r="E675">
            <v>0</v>
          </cell>
          <cell r="G675" t="str">
            <v>0100</v>
          </cell>
          <cell r="S675">
            <v>0</v>
          </cell>
          <cell r="AA675">
            <v>0</v>
          </cell>
        </row>
        <row r="676">
          <cell r="A676">
            <v>0</v>
          </cell>
          <cell r="E676">
            <v>0</v>
          </cell>
          <cell r="G676" t="str">
            <v>0100</v>
          </cell>
          <cell r="S676">
            <v>0</v>
          </cell>
          <cell r="AA676">
            <v>0</v>
          </cell>
        </row>
        <row r="677">
          <cell r="A677">
            <v>0</v>
          </cell>
          <cell r="E677">
            <v>0</v>
          </cell>
          <cell r="G677" t="str">
            <v>0100</v>
          </cell>
          <cell r="S677">
            <v>0</v>
          </cell>
          <cell r="AA677">
            <v>0</v>
          </cell>
        </row>
        <row r="678">
          <cell r="A678">
            <v>0</v>
          </cell>
          <cell r="E678">
            <v>0</v>
          </cell>
          <cell r="G678" t="str">
            <v>0100</v>
          </cell>
          <cell r="S678">
            <v>0</v>
          </cell>
          <cell r="AA678">
            <v>0</v>
          </cell>
        </row>
        <row r="679">
          <cell r="A679">
            <v>0</v>
          </cell>
          <cell r="E679">
            <v>0</v>
          </cell>
          <cell r="G679" t="str">
            <v>0100</v>
          </cell>
          <cell r="S679">
            <v>0</v>
          </cell>
          <cell r="AA679">
            <v>0</v>
          </cell>
        </row>
        <row r="680">
          <cell r="A680">
            <v>0</v>
          </cell>
          <cell r="E680">
            <v>0</v>
          </cell>
          <cell r="G680" t="str">
            <v>0100</v>
          </cell>
          <cell r="S680">
            <v>0</v>
          </cell>
          <cell r="AA680">
            <v>0</v>
          </cell>
        </row>
        <row r="681">
          <cell r="A681">
            <v>0</v>
          </cell>
          <cell r="E681">
            <v>0</v>
          </cell>
          <cell r="G681" t="str">
            <v>0100</v>
          </cell>
          <cell r="S681">
            <v>0</v>
          </cell>
          <cell r="AA681">
            <v>0</v>
          </cell>
        </row>
        <row r="682">
          <cell r="A682">
            <v>0</v>
          </cell>
          <cell r="E682">
            <v>0</v>
          </cell>
          <cell r="G682" t="str">
            <v>0100</v>
          </cell>
          <cell r="S682">
            <v>0</v>
          </cell>
          <cell r="AA682">
            <v>0</v>
          </cell>
        </row>
        <row r="683">
          <cell r="A683">
            <v>0</v>
          </cell>
          <cell r="E683">
            <v>0</v>
          </cell>
          <cell r="G683" t="str">
            <v>0100</v>
          </cell>
          <cell r="S683">
            <v>0</v>
          </cell>
          <cell r="AA683">
            <v>0</v>
          </cell>
        </row>
        <row r="684">
          <cell r="A684">
            <v>0</v>
          </cell>
          <cell r="E684">
            <v>0</v>
          </cell>
          <cell r="G684" t="str">
            <v>0100</v>
          </cell>
          <cell r="S684">
            <v>0</v>
          </cell>
          <cell r="AA684">
            <v>0</v>
          </cell>
        </row>
        <row r="685">
          <cell r="A685">
            <v>0</v>
          </cell>
          <cell r="E685">
            <v>0</v>
          </cell>
          <cell r="G685" t="str">
            <v>0100</v>
          </cell>
          <cell r="S685">
            <v>0</v>
          </cell>
          <cell r="AA685">
            <v>0</v>
          </cell>
        </row>
        <row r="686">
          <cell r="A686">
            <v>0</v>
          </cell>
          <cell r="E686">
            <v>0</v>
          </cell>
          <cell r="G686" t="str">
            <v>0100</v>
          </cell>
          <cell r="S686">
            <v>0</v>
          </cell>
          <cell r="AA686">
            <v>0</v>
          </cell>
        </row>
        <row r="687">
          <cell r="A687">
            <v>0</v>
          </cell>
          <cell r="E687">
            <v>0</v>
          </cell>
          <cell r="G687" t="str">
            <v>0100</v>
          </cell>
          <cell r="S687">
            <v>0</v>
          </cell>
          <cell r="AA687">
            <v>0</v>
          </cell>
        </row>
        <row r="688">
          <cell r="A688">
            <v>0</v>
          </cell>
          <cell r="E688">
            <v>0</v>
          </cell>
          <cell r="G688" t="str">
            <v>0100</v>
          </cell>
          <cell r="S688">
            <v>0</v>
          </cell>
          <cell r="AA688">
            <v>0</v>
          </cell>
        </row>
        <row r="689">
          <cell r="A689">
            <v>0</v>
          </cell>
          <cell r="E689">
            <v>0</v>
          </cell>
          <cell r="G689" t="str">
            <v>0100</v>
          </cell>
          <cell r="S689">
            <v>0</v>
          </cell>
          <cell r="AA689">
            <v>0</v>
          </cell>
        </row>
        <row r="690">
          <cell r="A690">
            <v>0</v>
          </cell>
          <cell r="E690">
            <v>0</v>
          </cell>
          <cell r="G690" t="str">
            <v>0100</v>
          </cell>
          <cell r="S690">
            <v>0</v>
          </cell>
          <cell r="AA690">
            <v>0</v>
          </cell>
        </row>
        <row r="691">
          <cell r="A691">
            <v>0</v>
          </cell>
          <cell r="E691">
            <v>0</v>
          </cell>
          <cell r="G691" t="str">
            <v>0100</v>
          </cell>
          <cell r="S691">
            <v>0</v>
          </cell>
          <cell r="AA691">
            <v>0</v>
          </cell>
        </row>
        <row r="692">
          <cell r="A692">
            <v>0</v>
          </cell>
          <cell r="E692">
            <v>0</v>
          </cell>
          <cell r="G692" t="str">
            <v>0100</v>
          </cell>
          <cell r="S692">
            <v>0</v>
          </cell>
          <cell r="AA692">
            <v>0</v>
          </cell>
        </row>
        <row r="693">
          <cell r="A693">
            <v>0</v>
          </cell>
          <cell r="E693">
            <v>0</v>
          </cell>
          <cell r="G693" t="str">
            <v>0100</v>
          </cell>
          <cell r="S693">
            <v>0</v>
          </cell>
          <cell r="AA693">
            <v>0</v>
          </cell>
        </row>
        <row r="694">
          <cell r="A694">
            <v>0</v>
          </cell>
          <cell r="E694">
            <v>0</v>
          </cell>
          <cell r="G694" t="str">
            <v>0100</v>
          </cell>
          <cell r="S694">
            <v>0</v>
          </cell>
          <cell r="AA694">
            <v>0</v>
          </cell>
        </row>
        <row r="695">
          <cell r="A695">
            <v>0</v>
          </cell>
          <cell r="E695">
            <v>0</v>
          </cell>
          <cell r="G695" t="str">
            <v>0100</v>
          </cell>
          <cell r="S695">
            <v>0</v>
          </cell>
          <cell r="AA695">
            <v>0</v>
          </cell>
        </row>
        <row r="696">
          <cell r="A696">
            <v>0</v>
          </cell>
          <cell r="E696">
            <v>0</v>
          </cell>
          <cell r="G696" t="str">
            <v>0100</v>
          </cell>
          <cell r="S696">
            <v>0</v>
          </cell>
          <cell r="AA696">
            <v>0</v>
          </cell>
        </row>
        <row r="697">
          <cell r="A697">
            <v>0</v>
          </cell>
          <cell r="E697">
            <v>0</v>
          </cell>
          <cell r="G697" t="str">
            <v>0100</v>
          </cell>
          <cell r="S697">
            <v>0</v>
          </cell>
          <cell r="AA697">
            <v>0</v>
          </cell>
        </row>
        <row r="698">
          <cell r="A698">
            <v>0</v>
          </cell>
          <cell r="E698">
            <v>0</v>
          </cell>
          <cell r="G698" t="str">
            <v>0100</v>
          </cell>
          <cell r="S698">
            <v>0</v>
          </cell>
          <cell r="AA698">
            <v>0</v>
          </cell>
        </row>
        <row r="699">
          <cell r="A699">
            <v>0</v>
          </cell>
          <cell r="E699">
            <v>0</v>
          </cell>
          <cell r="G699" t="str">
            <v>0100</v>
          </cell>
          <cell r="S699">
            <v>0</v>
          </cell>
          <cell r="AA699">
            <v>0</v>
          </cell>
        </row>
        <row r="700">
          <cell r="A700">
            <v>0</v>
          </cell>
          <cell r="E700">
            <v>0</v>
          </cell>
          <cell r="G700" t="str">
            <v>0100</v>
          </cell>
          <cell r="S700">
            <v>0</v>
          </cell>
          <cell r="AA700">
            <v>0</v>
          </cell>
        </row>
        <row r="701">
          <cell r="A701">
            <v>0</v>
          </cell>
          <cell r="E701">
            <v>0</v>
          </cell>
          <cell r="G701" t="str">
            <v>0100</v>
          </cell>
          <cell r="S701">
            <v>0</v>
          </cell>
          <cell r="AA701">
            <v>0</v>
          </cell>
        </row>
        <row r="702">
          <cell r="A702">
            <v>0</v>
          </cell>
          <cell r="E702">
            <v>0</v>
          </cell>
          <cell r="G702" t="str">
            <v>0100</v>
          </cell>
          <cell r="S702">
            <v>0</v>
          </cell>
          <cell r="AA702">
            <v>0</v>
          </cell>
        </row>
        <row r="703">
          <cell r="A703">
            <v>0</v>
          </cell>
          <cell r="E703">
            <v>0</v>
          </cell>
          <cell r="G703" t="str">
            <v>0100</v>
          </cell>
          <cell r="S703">
            <v>0</v>
          </cell>
          <cell r="AA703">
            <v>0</v>
          </cell>
        </row>
        <row r="704">
          <cell r="A704">
            <v>0</v>
          </cell>
          <cell r="E704">
            <v>0</v>
          </cell>
          <cell r="G704" t="str">
            <v>0100</v>
          </cell>
          <cell r="S704">
            <v>0</v>
          </cell>
          <cell r="AA704">
            <v>0</v>
          </cell>
        </row>
        <row r="705">
          <cell r="A705">
            <v>0</v>
          </cell>
          <cell r="E705">
            <v>0</v>
          </cell>
          <cell r="G705" t="str">
            <v>0100</v>
          </cell>
          <cell r="S705">
            <v>0</v>
          </cell>
          <cell r="AA705">
            <v>0</v>
          </cell>
        </row>
        <row r="706">
          <cell r="A706">
            <v>0</v>
          </cell>
          <cell r="E706">
            <v>0</v>
          </cell>
          <cell r="G706" t="str">
            <v>0100</v>
          </cell>
          <cell r="S706">
            <v>0</v>
          </cell>
          <cell r="AA706">
            <v>0</v>
          </cell>
        </row>
        <row r="707">
          <cell r="A707">
            <v>0</v>
          </cell>
          <cell r="E707">
            <v>0</v>
          </cell>
          <cell r="G707" t="str">
            <v>0100</v>
          </cell>
          <cell r="S707">
            <v>0</v>
          </cell>
          <cell r="AA707">
            <v>0</v>
          </cell>
        </row>
        <row r="708">
          <cell r="A708">
            <v>0</v>
          </cell>
          <cell r="E708">
            <v>0</v>
          </cell>
          <cell r="G708" t="str">
            <v>0100</v>
          </cell>
          <cell r="S708">
            <v>0</v>
          </cell>
          <cell r="AA708">
            <v>0</v>
          </cell>
        </row>
      </sheetData>
      <sheetData sheetId="6"/>
      <sheetData sheetId="7"/>
      <sheetData sheetId="8">
        <row r="473">
          <cell r="I473">
            <v>0</v>
          </cell>
        </row>
        <row r="474">
          <cell r="I474">
            <v>0</v>
          </cell>
        </row>
        <row r="475">
          <cell r="I475">
            <v>0</v>
          </cell>
        </row>
        <row r="476">
          <cell r="I476">
            <v>0</v>
          </cell>
        </row>
        <row r="477">
          <cell r="I477">
            <v>0</v>
          </cell>
        </row>
        <row r="478">
          <cell r="I478">
            <v>0</v>
          </cell>
        </row>
        <row r="479">
          <cell r="I479">
            <v>0</v>
          </cell>
        </row>
        <row r="480">
          <cell r="I480">
            <v>0</v>
          </cell>
        </row>
        <row r="481">
          <cell r="I481">
            <v>0</v>
          </cell>
        </row>
        <row r="482">
          <cell r="I482">
            <v>0</v>
          </cell>
        </row>
        <row r="483">
          <cell r="I483">
            <v>0</v>
          </cell>
        </row>
        <row r="484">
          <cell r="I484">
            <v>0</v>
          </cell>
        </row>
        <row r="485">
          <cell r="I485">
            <v>0</v>
          </cell>
        </row>
        <row r="486">
          <cell r="I486">
            <v>0</v>
          </cell>
        </row>
        <row r="487">
          <cell r="I487">
            <v>0</v>
          </cell>
        </row>
        <row r="488">
          <cell r="I488">
            <v>0</v>
          </cell>
        </row>
        <row r="489">
          <cell r="I489">
            <v>0</v>
          </cell>
        </row>
        <row r="490">
          <cell r="I490">
            <v>0</v>
          </cell>
        </row>
        <row r="491">
          <cell r="I491">
            <v>0</v>
          </cell>
        </row>
        <row r="492">
          <cell r="I492">
            <v>0</v>
          </cell>
        </row>
        <row r="493">
          <cell r="I493">
            <v>0</v>
          </cell>
        </row>
        <row r="494">
          <cell r="I494">
            <v>0</v>
          </cell>
        </row>
        <row r="495">
          <cell r="I495">
            <v>0</v>
          </cell>
        </row>
        <row r="496">
          <cell r="I496">
            <v>0</v>
          </cell>
        </row>
        <row r="497">
          <cell r="I497">
            <v>0</v>
          </cell>
        </row>
        <row r="498">
          <cell r="I498">
            <v>0</v>
          </cell>
        </row>
        <row r="499">
          <cell r="I499">
            <v>0</v>
          </cell>
        </row>
        <row r="500">
          <cell r="I500">
            <v>0</v>
          </cell>
        </row>
        <row r="504">
          <cell r="I504">
            <v>0</v>
          </cell>
        </row>
        <row r="505">
          <cell r="I505">
            <v>0</v>
          </cell>
        </row>
        <row r="506">
          <cell r="I506">
            <v>0</v>
          </cell>
        </row>
        <row r="507">
          <cell r="I507">
            <v>0</v>
          </cell>
        </row>
        <row r="508">
          <cell r="I508">
            <v>0</v>
          </cell>
        </row>
        <row r="509">
          <cell r="I509">
            <v>0</v>
          </cell>
        </row>
        <row r="510">
          <cell r="I510">
            <v>0</v>
          </cell>
        </row>
        <row r="511">
          <cell r="I511">
            <v>0</v>
          </cell>
        </row>
        <row r="512">
          <cell r="I512">
            <v>0</v>
          </cell>
        </row>
        <row r="513">
          <cell r="I513">
            <v>0</v>
          </cell>
        </row>
        <row r="514">
          <cell r="I514">
            <v>0</v>
          </cell>
        </row>
        <row r="515">
          <cell r="I515">
            <v>0</v>
          </cell>
        </row>
        <row r="516">
          <cell r="I516">
            <v>0</v>
          </cell>
        </row>
        <row r="517">
          <cell r="I517">
            <v>0</v>
          </cell>
        </row>
        <row r="518">
          <cell r="I518">
            <v>0</v>
          </cell>
        </row>
        <row r="519">
          <cell r="I519">
            <v>0</v>
          </cell>
        </row>
        <row r="520">
          <cell r="I520">
            <v>0</v>
          </cell>
        </row>
        <row r="521">
          <cell r="I521">
            <v>0</v>
          </cell>
        </row>
        <row r="522">
          <cell r="I522">
            <v>0</v>
          </cell>
        </row>
        <row r="523">
          <cell r="I523">
            <v>0</v>
          </cell>
        </row>
        <row r="527">
          <cell r="I527">
            <v>0</v>
          </cell>
        </row>
        <row r="528">
          <cell r="I528">
            <v>0</v>
          </cell>
        </row>
        <row r="529">
          <cell r="I529">
            <v>0</v>
          </cell>
        </row>
        <row r="530">
          <cell r="I530">
            <v>0</v>
          </cell>
        </row>
        <row r="531">
          <cell r="I531">
            <v>0</v>
          </cell>
        </row>
        <row r="532">
          <cell r="I532">
            <v>0</v>
          </cell>
        </row>
        <row r="533">
          <cell r="I533">
            <v>0</v>
          </cell>
        </row>
        <row r="534">
          <cell r="I534">
            <v>0</v>
          </cell>
        </row>
        <row r="535">
          <cell r="I535">
            <v>0</v>
          </cell>
        </row>
        <row r="536">
          <cell r="I536">
            <v>0</v>
          </cell>
        </row>
        <row r="537">
          <cell r="I537">
            <v>0</v>
          </cell>
        </row>
        <row r="538">
          <cell r="I538">
            <v>0</v>
          </cell>
        </row>
        <row r="539">
          <cell r="I539">
            <v>0</v>
          </cell>
        </row>
        <row r="540">
          <cell r="I540">
            <v>0</v>
          </cell>
        </row>
        <row r="541">
          <cell r="I541">
            <v>0</v>
          </cell>
        </row>
        <row r="542">
          <cell r="I542">
            <v>0</v>
          </cell>
        </row>
        <row r="543">
          <cell r="I543">
            <v>0</v>
          </cell>
        </row>
        <row r="544">
          <cell r="I544">
            <v>0</v>
          </cell>
        </row>
        <row r="545">
          <cell r="I545">
            <v>0</v>
          </cell>
        </row>
        <row r="546">
          <cell r="I546">
            <v>0</v>
          </cell>
        </row>
        <row r="550">
          <cell r="I550">
            <v>0</v>
          </cell>
        </row>
        <row r="551">
          <cell r="I551">
            <v>0</v>
          </cell>
        </row>
        <row r="552">
          <cell r="I552">
            <v>0</v>
          </cell>
        </row>
        <row r="553">
          <cell r="I553">
            <v>0</v>
          </cell>
        </row>
        <row r="554">
          <cell r="I554">
            <v>0</v>
          </cell>
        </row>
        <row r="555">
          <cell r="I555">
            <v>0</v>
          </cell>
        </row>
        <row r="556">
          <cell r="I556">
            <v>0</v>
          </cell>
        </row>
        <row r="557">
          <cell r="I557">
            <v>0</v>
          </cell>
        </row>
        <row r="558">
          <cell r="I558">
            <v>0</v>
          </cell>
        </row>
        <row r="559">
          <cell r="I559">
            <v>0</v>
          </cell>
        </row>
        <row r="560">
          <cell r="I560">
            <v>0</v>
          </cell>
        </row>
        <row r="561">
          <cell r="I561">
            <v>0</v>
          </cell>
        </row>
        <row r="562">
          <cell r="I562">
            <v>0</v>
          </cell>
        </row>
        <row r="563">
          <cell r="I563">
            <v>0</v>
          </cell>
        </row>
        <row r="564">
          <cell r="I564">
            <v>0</v>
          </cell>
        </row>
        <row r="565">
          <cell r="I565">
            <v>0</v>
          </cell>
        </row>
        <row r="566">
          <cell r="I566">
            <v>0</v>
          </cell>
        </row>
        <row r="567">
          <cell r="I567">
            <v>0</v>
          </cell>
        </row>
        <row r="568">
          <cell r="I568">
            <v>0</v>
          </cell>
        </row>
        <row r="569">
          <cell r="I569">
            <v>0</v>
          </cell>
        </row>
        <row r="570">
          <cell r="I570">
            <v>0</v>
          </cell>
        </row>
        <row r="571">
          <cell r="I571">
            <v>0</v>
          </cell>
        </row>
        <row r="572">
          <cell r="I572">
            <v>0</v>
          </cell>
        </row>
        <row r="573">
          <cell r="I573">
            <v>0</v>
          </cell>
        </row>
        <row r="574">
          <cell r="I574">
            <v>0</v>
          </cell>
        </row>
        <row r="575">
          <cell r="I575">
            <v>0</v>
          </cell>
        </row>
        <row r="576">
          <cell r="I576">
            <v>0</v>
          </cell>
        </row>
        <row r="577">
          <cell r="I577">
            <v>0</v>
          </cell>
        </row>
        <row r="581">
          <cell r="I581">
            <v>0</v>
          </cell>
        </row>
        <row r="582">
          <cell r="I582">
            <v>0</v>
          </cell>
        </row>
        <row r="583">
          <cell r="I583">
            <v>0</v>
          </cell>
        </row>
        <row r="584">
          <cell r="I584">
            <v>0</v>
          </cell>
        </row>
        <row r="585">
          <cell r="I585">
            <v>0</v>
          </cell>
        </row>
        <row r="586">
          <cell r="I586">
            <v>0</v>
          </cell>
        </row>
        <row r="587">
          <cell r="I587">
            <v>0</v>
          </cell>
        </row>
        <row r="588">
          <cell r="I588">
            <v>0</v>
          </cell>
        </row>
        <row r="589">
          <cell r="I589">
            <v>0</v>
          </cell>
        </row>
        <row r="590">
          <cell r="I590">
            <v>0</v>
          </cell>
        </row>
        <row r="591">
          <cell r="I591">
            <v>0</v>
          </cell>
        </row>
        <row r="592">
          <cell r="I592">
            <v>0</v>
          </cell>
        </row>
        <row r="593">
          <cell r="I593">
            <v>0</v>
          </cell>
        </row>
        <row r="594">
          <cell r="I594">
            <v>0</v>
          </cell>
        </row>
        <row r="595">
          <cell r="I595">
            <v>0</v>
          </cell>
        </row>
        <row r="596">
          <cell r="I596">
            <v>0</v>
          </cell>
        </row>
        <row r="597">
          <cell r="I597">
            <v>0</v>
          </cell>
        </row>
        <row r="598">
          <cell r="I598">
            <v>0</v>
          </cell>
        </row>
        <row r="599">
          <cell r="I599">
            <v>0</v>
          </cell>
        </row>
        <row r="600">
          <cell r="I600">
            <v>0</v>
          </cell>
        </row>
        <row r="601">
          <cell r="I601">
            <v>0</v>
          </cell>
        </row>
        <row r="602">
          <cell r="I602">
            <v>0</v>
          </cell>
        </row>
        <row r="603">
          <cell r="I603">
            <v>0</v>
          </cell>
        </row>
        <row r="604">
          <cell r="I604">
            <v>0</v>
          </cell>
        </row>
        <row r="605">
          <cell r="I605">
            <v>0</v>
          </cell>
        </row>
        <row r="606">
          <cell r="I606">
            <v>0</v>
          </cell>
        </row>
        <row r="607">
          <cell r="I607">
            <v>0</v>
          </cell>
        </row>
        <row r="608">
          <cell r="I608">
            <v>0</v>
          </cell>
        </row>
        <row r="612">
          <cell r="I612">
            <v>0</v>
          </cell>
        </row>
        <row r="613">
          <cell r="I613">
            <v>0</v>
          </cell>
        </row>
        <row r="614">
          <cell r="I614">
            <v>0</v>
          </cell>
        </row>
        <row r="615">
          <cell r="I615">
            <v>0</v>
          </cell>
        </row>
        <row r="616">
          <cell r="I616">
            <v>0</v>
          </cell>
        </row>
        <row r="617">
          <cell r="I617">
            <v>0</v>
          </cell>
        </row>
        <row r="618">
          <cell r="I618">
            <v>0</v>
          </cell>
        </row>
        <row r="619">
          <cell r="I619">
            <v>0</v>
          </cell>
        </row>
        <row r="620">
          <cell r="I620">
            <v>0</v>
          </cell>
        </row>
        <row r="621">
          <cell r="I621">
            <v>0</v>
          </cell>
        </row>
        <row r="622">
          <cell r="I622">
            <v>0</v>
          </cell>
        </row>
        <row r="623">
          <cell r="I623">
            <v>0</v>
          </cell>
        </row>
        <row r="624">
          <cell r="I624">
            <v>0</v>
          </cell>
        </row>
        <row r="625">
          <cell r="I625">
            <v>0</v>
          </cell>
        </row>
        <row r="626">
          <cell r="I626">
            <v>0</v>
          </cell>
        </row>
        <row r="627">
          <cell r="I627">
            <v>0</v>
          </cell>
        </row>
        <row r="628">
          <cell r="I628">
            <v>0</v>
          </cell>
        </row>
        <row r="629">
          <cell r="I629">
            <v>0</v>
          </cell>
        </row>
        <row r="630">
          <cell r="I630">
            <v>0</v>
          </cell>
        </row>
        <row r="631">
          <cell r="I631">
            <v>0</v>
          </cell>
        </row>
        <row r="632">
          <cell r="I632">
            <v>0</v>
          </cell>
        </row>
        <row r="633">
          <cell r="I633">
            <v>0</v>
          </cell>
        </row>
        <row r="634">
          <cell r="I634">
            <v>0</v>
          </cell>
        </row>
        <row r="635">
          <cell r="I635">
            <v>0</v>
          </cell>
        </row>
        <row r="636">
          <cell r="I636">
            <v>0</v>
          </cell>
        </row>
        <row r="637">
          <cell r="I637">
            <v>0</v>
          </cell>
        </row>
        <row r="638">
          <cell r="I638">
            <v>0</v>
          </cell>
        </row>
        <row r="639">
          <cell r="I639">
            <v>0</v>
          </cell>
        </row>
        <row r="640">
          <cell r="I640">
            <v>0</v>
          </cell>
        </row>
        <row r="641">
          <cell r="I641">
            <v>0</v>
          </cell>
        </row>
        <row r="660">
          <cell r="I660">
            <v>0</v>
          </cell>
        </row>
        <row r="661">
          <cell r="I661">
            <v>0</v>
          </cell>
        </row>
        <row r="662">
          <cell r="I662">
            <v>0</v>
          </cell>
        </row>
        <row r="663">
          <cell r="I663">
            <v>0</v>
          </cell>
        </row>
        <row r="664">
          <cell r="I664">
            <v>0</v>
          </cell>
        </row>
        <row r="665">
          <cell r="I665">
            <v>0</v>
          </cell>
        </row>
        <row r="672">
          <cell r="I672">
            <v>0</v>
          </cell>
        </row>
        <row r="673">
          <cell r="I673">
            <v>0</v>
          </cell>
        </row>
        <row r="674">
          <cell r="I674">
            <v>0</v>
          </cell>
        </row>
        <row r="675">
          <cell r="I675">
            <v>0</v>
          </cell>
        </row>
        <row r="676">
          <cell r="I676">
            <v>0</v>
          </cell>
        </row>
        <row r="677">
          <cell r="I677">
            <v>0</v>
          </cell>
        </row>
        <row r="678">
          <cell r="I678">
            <v>0</v>
          </cell>
        </row>
        <row r="679">
          <cell r="I679">
            <v>0</v>
          </cell>
        </row>
        <row r="680">
          <cell r="I680">
            <v>0</v>
          </cell>
        </row>
        <row r="681">
          <cell r="I681">
            <v>0</v>
          </cell>
        </row>
        <row r="682">
          <cell r="I682">
            <v>0</v>
          </cell>
        </row>
        <row r="683">
          <cell r="I683">
            <v>0</v>
          </cell>
        </row>
        <row r="684">
          <cell r="I684">
            <v>0</v>
          </cell>
        </row>
        <row r="685">
          <cell r="I685">
            <v>0</v>
          </cell>
        </row>
        <row r="686">
          <cell r="I686">
            <v>0</v>
          </cell>
        </row>
      </sheetData>
      <sheetData sheetId="9">
        <row r="4">
          <cell r="I4">
            <v>0</v>
          </cell>
        </row>
        <row r="45">
          <cell r="I45">
            <v>0</v>
          </cell>
        </row>
        <row r="48">
          <cell r="I48">
            <v>0</v>
          </cell>
        </row>
        <row r="74">
          <cell r="I74">
            <v>0</v>
          </cell>
        </row>
        <row r="89">
          <cell r="I89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106">
          <cell r="I106">
            <v>0</v>
          </cell>
        </row>
      </sheetData>
      <sheetData sheetId="10"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</sheetData>
      <sheetData sheetId="11"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I68">
            <v>0</v>
          </cell>
        </row>
        <row r="69">
          <cell r="I69">
            <v>0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0</v>
          </cell>
        </row>
        <row r="142">
          <cell r="I142">
            <v>0</v>
          </cell>
        </row>
        <row r="143">
          <cell r="I143">
            <v>0</v>
          </cell>
        </row>
        <row r="144">
          <cell r="I144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0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0</v>
          </cell>
        </row>
        <row r="219">
          <cell r="I219">
            <v>0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0</v>
          </cell>
        </row>
        <row r="237">
          <cell r="I237">
            <v>0</v>
          </cell>
        </row>
        <row r="238">
          <cell r="I238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0</v>
          </cell>
        </row>
        <row r="244">
          <cell r="I244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1">
          <cell r="I271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9">
          <cell r="I279">
            <v>0</v>
          </cell>
        </row>
        <row r="280">
          <cell r="I280">
            <v>0</v>
          </cell>
        </row>
        <row r="281">
          <cell r="I281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4">
          <cell r="I374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  <row r="381">
          <cell r="I381">
            <v>0</v>
          </cell>
        </row>
        <row r="382">
          <cell r="I382">
            <v>0</v>
          </cell>
        </row>
        <row r="383">
          <cell r="I383">
            <v>0</v>
          </cell>
        </row>
        <row r="384">
          <cell r="I384">
            <v>0</v>
          </cell>
        </row>
        <row r="385">
          <cell r="I385">
            <v>0</v>
          </cell>
        </row>
        <row r="386">
          <cell r="I386">
            <v>0</v>
          </cell>
        </row>
        <row r="387">
          <cell r="I387">
            <v>0</v>
          </cell>
        </row>
        <row r="388">
          <cell r="I388">
            <v>0</v>
          </cell>
        </row>
        <row r="389">
          <cell r="I389">
            <v>0</v>
          </cell>
        </row>
        <row r="390">
          <cell r="I390">
            <v>0</v>
          </cell>
        </row>
        <row r="391">
          <cell r="I391">
            <v>0</v>
          </cell>
        </row>
        <row r="392">
          <cell r="I392">
            <v>0</v>
          </cell>
        </row>
        <row r="393">
          <cell r="I393">
            <v>0</v>
          </cell>
        </row>
        <row r="394">
          <cell r="I394">
            <v>0</v>
          </cell>
        </row>
        <row r="395">
          <cell r="I395">
            <v>0</v>
          </cell>
        </row>
        <row r="396">
          <cell r="I396">
            <v>0</v>
          </cell>
        </row>
        <row r="397">
          <cell r="I397">
            <v>0</v>
          </cell>
        </row>
        <row r="398">
          <cell r="I398">
            <v>0</v>
          </cell>
        </row>
        <row r="399">
          <cell r="I399">
            <v>0</v>
          </cell>
        </row>
        <row r="400">
          <cell r="I400">
            <v>0</v>
          </cell>
        </row>
        <row r="401">
          <cell r="I401">
            <v>0</v>
          </cell>
        </row>
        <row r="402">
          <cell r="I402">
            <v>0</v>
          </cell>
        </row>
        <row r="403">
          <cell r="I403">
            <v>0</v>
          </cell>
        </row>
        <row r="404">
          <cell r="I404">
            <v>0</v>
          </cell>
        </row>
        <row r="405">
          <cell r="I405">
            <v>0</v>
          </cell>
        </row>
        <row r="406">
          <cell r="I406">
            <v>0</v>
          </cell>
        </row>
        <row r="407">
          <cell r="I407">
            <v>0</v>
          </cell>
        </row>
        <row r="408">
          <cell r="I408">
            <v>0</v>
          </cell>
        </row>
        <row r="412">
          <cell r="I412">
            <v>0</v>
          </cell>
        </row>
        <row r="413">
          <cell r="I413">
            <v>0</v>
          </cell>
        </row>
        <row r="414">
          <cell r="I414">
            <v>0</v>
          </cell>
        </row>
        <row r="415">
          <cell r="I415">
            <v>0</v>
          </cell>
        </row>
        <row r="416">
          <cell r="I416">
            <v>0</v>
          </cell>
        </row>
        <row r="417">
          <cell r="I417">
            <v>0</v>
          </cell>
        </row>
        <row r="418">
          <cell r="I418">
            <v>0</v>
          </cell>
        </row>
        <row r="419">
          <cell r="I419">
            <v>0</v>
          </cell>
        </row>
        <row r="420">
          <cell r="I420">
            <v>0</v>
          </cell>
        </row>
        <row r="421">
          <cell r="I421">
            <v>0</v>
          </cell>
        </row>
        <row r="422">
          <cell r="I422">
            <v>0</v>
          </cell>
        </row>
        <row r="423">
          <cell r="I423">
            <v>0</v>
          </cell>
        </row>
        <row r="424">
          <cell r="I424">
            <v>0</v>
          </cell>
        </row>
        <row r="425">
          <cell r="I425">
            <v>0</v>
          </cell>
        </row>
        <row r="426">
          <cell r="I426">
            <v>0</v>
          </cell>
        </row>
        <row r="427">
          <cell r="I427">
            <v>0</v>
          </cell>
        </row>
        <row r="428">
          <cell r="I428">
            <v>0</v>
          </cell>
        </row>
        <row r="429">
          <cell r="I429">
            <v>0</v>
          </cell>
        </row>
        <row r="430">
          <cell r="I430">
            <v>0</v>
          </cell>
        </row>
        <row r="431">
          <cell r="I431">
            <v>0</v>
          </cell>
        </row>
        <row r="432">
          <cell r="I432">
            <v>0</v>
          </cell>
        </row>
        <row r="433">
          <cell r="I433">
            <v>0</v>
          </cell>
        </row>
        <row r="434">
          <cell r="I434">
            <v>0</v>
          </cell>
        </row>
        <row r="435">
          <cell r="I435">
            <v>0</v>
          </cell>
        </row>
        <row r="436">
          <cell r="I436">
            <v>0</v>
          </cell>
        </row>
        <row r="437">
          <cell r="I437">
            <v>0</v>
          </cell>
        </row>
        <row r="438">
          <cell r="I438">
            <v>0</v>
          </cell>
        </row>
        <row r="439">
          <cell r="I439">
            <v>0</v>
          </cell>
        </row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6">
          <cell r="I446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0">
          <cell r="I450">
            <v>0</v>
          </cell>
        </row>
        <row r="451">
          <cell r="I451">
            <v>0</v>
          </cell>
        </row>
        <row r="452">
          <cell r="I452">
            <v>0</v>
          </cell>
        </row>
        <row r="453">
          <cell r="I453">
            <v>0</v>
          </cell>
        </row>
        <row r="454">
          <cell r="I454">
            <v>0</v>
          </cell>
        </row>
        <row r="455">
          <cell r="I455">
            <v>0</v>
          </cell>
        </row>
        <row r="456">
          <cell r="I456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  <row r="468">
          <cell r="I468">
            <v>0</v>
          </cell>
        </row>
        <row r="469">
          <cell r="I469">
            <v>0</v>
          </cell>
        </row>
        <row r="473">
          <cell r="I473">
            <v>0</v>
          </cell>
        </row>
        <row r="474">
          <cell r="I474">
            <v>0</v>
          </cell>
        </row>
        <row r="475">
          <cell r="I475">
            <v>0</v>
          </cell>
        </row>
        <row r="476">
          <cell r="I476">
            <v>0</v>
          </cell>
        </row>
        <row r="477">
          <cell r="I477">
            <v>0</v>
          </cell>
        </row>
        <row r="478">
          <cell r="I478">
            <v>0</v>
          </cell>
        </row>
        <row r="479">
          <cell r="I479">
            <v>0</v>
          </cell>
        </row>
        <row r="480">
          <cell r="I480">
            <v>0</v>
          </cell>
        </row>
        <row r="481">
          <cell r="I481">
            <v>0</v>
          </cell>
        </row>
        <row r="482">
          <cell r="I482">
            <v>0</v>
          </cell>
        </row>
        <row r="483">
          <cell r="I483">
            <v>0</v>
          </cell>
        </row>
        <row r="484">
          <cell r="I484">
            <v>0</v>
          </cell>
        </row>
        <row r="485">
          <cell r="I485">
            <v>0</v>
          </cell>
        </row>
        <row r="486">
          <cell r="I486">
            <v>0</v>
          </cell>
        </row>
        <row r="487">
          <cell r="I487">
            <v>0</v>
          </cell>
        </row>
        <row r="488">
          <cell r="I488">
            <v>0</v>
          </cell>
        </row>
        <row r="489">
          <cell r="I489">
            <v>0</v>
          </cell>
        </row>
        <row r="490">
          <cell r="I490">
            <v>0</v>
          </cell>
        </row>
        <row r="491">
          <cell r="I491">
            <v>0</v>
          </cell>
        </row>
        <row r="492">
          <cell r="I492">
            <v>0</v>
          </cell>
        </row>
        <row r="493">
          <cell r="I493">
            <v>0</v>
          </cell>
        </row>
        <row r="494">
          <cell r="I494">
            <v>0</v>
          </cell>
        </row>
        <row r="495">
          <cell r="I495">
            <v>0</v>
          </cell>
        </row>
        <row r="496">
          <cell r="I496">
            <v>0</v>
          </cell>
        </row>
        <row r="497">
          <cell r="I497">
            <v>0</v>
          </cell>
        </row>
        <row r="498">
          <cell r="I498">
            <v>0</v>
          </cell>
        </row>
        <row r="499">
          <cell r="I499">
            <v>0</v>
          </cell>
        </row>
        <row r="500">
          <cell r="I500">
            <v>0</v>
          </cell>
        </row>
        <row r="504">
          <cell r="I504">
            <v>0</v>
          </cell>
        </row>
        <row r="505">
          <cell r="I505">
            <v>0</v>
          </cell>
        </row>
        <row r="506">
          <cell r="I506">
            <v>0</v>
          </cell>
        </row>
        <row r="507">
          <cell r="I507">
            <v>0</v>
          </cell>
        </row>
        <row r="508">
          <cell r="I508">
            <v>0</v>
          </cell>
        </row>
        <row r="509">
          <cell r="I509">
            <v>0</v>
          </cell>
        </row>
        <row r="510">
          <cell r="I510">
            <v>0</v>
          </cell>
        </row>
        <row r="511">
          <cell r="I511">
            <v>0</v>
          </cell>
        </row>
        <row r="512">
          <cell r="I512">
            <v>0</v>
          </cell>
        </row>
        <row r="513">
          <cell r="I513">
            <v>0</v>
          </cell>
        </row>
        <row r="514">
          <cell r="I514">
            <v>0</v>
          </cell>
        </row>
        <row r="515">
          <cell r="I515">
            <v>0</v>
          </cell>
        </row>
        <row r="516">
          <cell r="I516">
            <v>0</v>
          </cell>
        </row>
        <row r="517">
          <cell r="I517">
            <v>0</v>
          </cell>
        </row>
        <row r="518">
          <cell r="I518">
            <v>0</v>
          </cell>
        </row>
        <row r="519">
          <cell r="I519">
            <v>0</v>
          </cell>
        </row>
        <row r="520">
          <cell r="I520">
            <v>0</v>
          </cell>
        </row>
        <row r="521">
          <cell r="I521">
            <v>0</v>
          </cell>
        </row>
        <row r="522">
          <cell r="I522">
            <v>0</v>
          </cell>
        </row>
        <row r="523">
          <cell r="I523">
            <v>0</v>
          </cell>
        </row>
        <row r="527">
          <cell r="I527">
            <v>0</v>
          </cell>
        </row>
        <row r="528">
          <cell r="I528">
            <v>0</v>
          </cell>
        </row>
        <row r="529">
          <cell r="I529">
            <v>0</v>
          </cell>
        </row>
        <row r="530">
          <cell r="I530">
            <v>0</v>
          </cell>
        </row>
        <row r="531">
          <cell r="I531">
            <v>0</v>
          </cell>
        </row>
        <row r="532">
          <cell r="I532">
            <v>0</v>
          </cell>
        </row>
        <row r="533">
          <cell r="I533">
            <v>0</v>
          </cell>
        </row>
        <row r="534">
          <cell r="I534">
            <v>0</v>
          </cell>
        </row>
        <row r="535">
          <cell r="I535">
            <v>0</v>
          </cell>
        </row>
        <row r="536">
          <cell r="I536">
            <v>0</v>
          </cell>
        </row>
        <row r="537">
          <cell r="I537">
            <v>0</v>
          </cell>
        </row>
        <row r="538">
          <cell r="I538">
            <v>0</v>
          </cell>
        </row>
        <row r="539">
          <cell r="I539">
            <v>0</v>
          </cell>
        </row>
        <row r="540">
          <cell r="I540">
            <v>0</v>
          </cell>
        </row>
        <row r="541">
          <cell r="I541">
            <v>0</v>
          </cell>
        </row>
        <row r="542">
          <cell r="I542">
            <v>0</v>
          </cell>
        </row>
        <row r="543">
          <cell r="I543">
            <v>0</v>
          </cell>
        </row>
        <row r="544">
          <cell r="I544">
            <v>0</v>
          </cell>
        </row>
        <row r="545">
          <cell r="I545">
            <v>0</v>
          </cell>
        </row>
        <row r="546">
          <cell r="I546">
            <v>0</v>
          </cell>
        </row>
        <row r="550">
          <cell r="I550">
            <v>0</v>
          </cell>
        </row>
        <row r="551">
          <cell r="I551">
            <v>0</v>
          </cell>
        </row>
        <row r="552">
          <cell r="I552">
            <v>0</v>
          </cell>
        </row>
        <row r="553">
          <cell r="I553">
            <v>0</v>
          </cell>
        </row>
        <row r="554">
          <cell r="I554">
            <v>0</v>
          </cell>
        </row>
        <row r="555">
          <cell r="I555">
            <v>0</v>
          </cell>
        </row>
        <row r="556">
          <cell r="I556">
            <v>0</v>
          </cell>
        </row>
        <row r="557">
          <cell r="I557">
            <v>0</v>
          </cell>
        </row>
        <row r="558">
          <cell r="I558">
            <v>0</v>
          </cell>
        </row>
        <row r="559">
          <cell r="I559">
            <v>0</v>
          </cell>
        </row>
        <row r="560">
          <cell r="I560">
            <v>0</v>
          </cell>
        </row>
        <row r="561">
          <cell r="I561">
            <v>0</v>
          </cell>
        </row>
        <row r="562">
          <cell r="I562">
            <v>0</v>
          </cell>
        </row>
        <row r="563">
          <cell r="I563">
            <v>0</v>
          </cell>
        </row>
        <row r="564">
          <cell r="I564">
            <v>0</v>
          </cell>
        </row>
        <row r="565">
          <cell r="I565">
            <v>0</v>
          </cell>
        </row>
        <row r="566">
          <cell r="I566">
            <v>0</v>
          </cell>
        </row>
        <row r="567">
          <cell r="I567">
            <v>0</v>
          </cell>
        </row>
        <row r="568">
          <cell r="I568">
            <v>0</v>
          </cell>
        </row>
        <row r="569">
          <cell r="I569">
            <v>0</v>
          </cell>
        </row>
        <row r="570">
          <cell r="I570">
            <v>0</v>
          </cell>
        </row>
        <row r="571">
          <cell r="I571">
            <v>0</v>
          </cell>
        </row>
        <row r="572">
          <cell r="I572">
            <v>0</v>
          </cell>
        </row>
        <row r="573">
          <cell r="I573">
            <v>0</v>
          </cell>
        </row>
        <row r="574">
          <cell r="I574">
            <v>0</v>
          </cell>
        </row>
        <row r="575">
          <cell r="I575">
            <v>0</v>
          </cell>
        </row>
        <row r="576">
          <cell r="I576">
            <v>0</v>
          </cell>
        </row>
        <row r="577">
          <cell r="I577">
            <v>0</v>
          </cell>
        </row>
        <row r="581">
          <cell r="I581">
            <v>0</v>
          </cell>
        </row>
        <row r="582">
          <cell r="I582">
            <v>0</v>
          </cell>
        </row>
        <row r="583">
          <cell r="I583">
            <v>0</v>
          </cell>
        </row>
        <row r="584">
          <cell r="I584">
            <v>0</v>
          </cell>
        </row>
        <row r="585">
          <cell r="I585">
            <v>0</v>
          </cell>
        </row>
        <row r="586">
          <cell r="I586">
            <v>0</v>
          </cell>
        </row>
        <row r="587">
          <cell r="I587">
            <v>0</v>
          </cell>
        </row>
        <row r="588">
          <cell r="I588">
            <v>0</v>
          </cell>
        </row>
        <row r="589">
          <cell r="I589">
            <v>0</v>
          </cell>
        </row>
        <row r="590">
          <cell r="I590">
            <v>0</v>
          </cell>
        </row>
        <row r="591">
          <cell r="I591">
            <v>0</v>
          </cell>
        </row>
        <row r="592">
          <cell r="I592">
            <v>0</v>
          </cell>
        </row>
        <row r="593">
          <cell r="I593">
            <v>0</v>
          </cell>
        </row>
        <row r="594">
          <cell r="I594">
            <v>0</v>
          </cell>
        </row>
        <row r="595">
          <cell r="I595">
            <v>0</v>
          </cell>
        </row>
        <row r="596">
          <cell r="I596">
            <v>0</v>
          </cell>
        </row>
        <row r="597">
          <cell r="I597">
            <v>0</v>
          </cell>
        </row>
        <row r="598">
          <cell r="I598">
            <v>0</v>
          </cell>
        </row>
        <row r="599">
          <cell r="I599">
            <v>0</v>
          </cell>
        </row>
        <row r="600">
          <cell r="I600">
            <v>0</v>
          </cell>
        </row>
        <row r="601">
          <cell r="I601">
            <v>0</v>
          </cell>
        </row>
        <row r="602">
          <cell r="I602">
            <v>0</v>
          </cell>
        </row>
        <row r="603">
          <cell r="I603">
            <v>0</v>
          </cell>
        </row>
        <row r="604">
          <cell r="I604">
            <v>0</v>
          </cell>
        </row>
        <row r="605">
          <cell r="I605">
            <v>0</v>
          </cell>
        </row>
        <row r="606">
          <cell r="I606">
            <v>0</v>
          </cell>
        </row>
        <row r="607">
          <cell r="I607">
            <v>0</v>
          </cell>
        </row>
        <row r="608">
          <cell r="I608">
            <v>0</v>
          </cell>
        </row>
        <row r="612">
          <cell r="I612">
            <v>0</v>
          </cell>
        </row>
        <row r="613">
          <cell r="I613">
            <v>0</v>
          </cell>
        </row>
        <row r="614">
          <cell r="I614">
            <v>0</v>
          </cell>
        </row>
        <row r="615">
          <cell r="I615">
            <v>0</v>
          </cell>
        </row>
        <row r="616">
          <cell r="I616">
            <v>0</v>
          </cell>
        </row>
        <row r="617">
          <cell r="I617">
            <v>0</v>
          </cell>
        </row>
        <row r="618">
          <cell r="I618">
            <v>0</v>
          </cell>
        </row>
        <row r="619">
          <cell r="I619">
            <v>0</v>
          </cell>
        </row>
        <row r="620">
          <cell r="I620">
            <v>0</v>
          </cell>
        </row>
        <row r="621">
          <cell r="I621">
            <v>0</v>
          </cell>
        </row>
        <row r="622">
          <cell r="I622">
            <v>0</v>
          </cell>
        </row>
        <row r="623">
          <cell r="I623">
            <v>0</v>
          </cell>
        </row>
        <row r="624">
          <cell r="I624">
            <v>0</v>
          </cell>
        </row>
        <row r="625">
          <cell r="I625">
            <v>0</v>
          </cell>
        </row>
        <row r="626">
          <cell r="I626">
            <v>0</v>
          </cell>
        </row>
        <row r="627">
          <cell r="I627">
            <v>0</v>
          </cell>
        </row>
        <row r="628">
          <cell r="I628">
            <v>0</v>
          </cell>
        </row>
        <row r="629">
          <cell r="I629">
            <v>0</v>
          </cell>
        </row>
        <row r="630">
          <cell r="I630">
            <v>0</v>
          </cell>
        </row>
        <row r="631">
          <cell r="I631">
            <v>0</v>
          </cell>
        </row>
        <row r="632">
          <cell r="I632">
            <v>0</v>
          </cell>
        </row>
        <row r="633">
          <cell r="I633">
            <v>0</v>
          </cell>
        </row>
        <row r="634">
          <cell r="I634">
            <v>0</v>
          </cell>
        </row>
        <row r="635">
          <cell r="I635">
            <v>0</v>
          </cell>
        </row>
        <row r="636">
          <cell r="I636">
            <v>0</v>
          </cell>
        </row>
        <row r="637">
          <cell r="I637">
            <v>0</v>
          </cell>
        </row>
        <row r="638">
          <cell r="I638">
            <v>0</v>
          </cell>
        </row>
        <row r="639">
          <cell r="I639">
            <v>0</v>
          </cell>
        </row>
        <row r="640">
          <cell r="I640">
            <v>0</v>
          </cell>
        </row>
        <row r="641">
          <cell r="I641">
            <v>0</v>
          </cell>
        </row>
        <row r="649">
          <cell r="I649">
            <v>0</v>
          </cell>
        </row>
        <row r="651">
          <cell r="I651">
            <v>0</v>
          </cell>
        </row>
        <row r="652">
          <cell r="I652">
            <v>0</v>
          </cell>
        </row>
        <row r="654">
          <cell r="I654">
            <v>0</v>
          </cell>
        </row>
        <row r="660">
          <cell r="I660">
            <v>0</v>
          </cell>
        </row>
        <row r="661">
          <cell r="I661">
            <v>0</v>
          </cell>
        </row>
        <row r="662">
          <cell r="I662">
            <v>0</v>
          </cell>
        </row>
        <row r="663">
          <cell r="I663">
            <v>0</v>
          </cell>
        </row>
        <row r="664">
          <cell r="I664">
            <v>0</v>
          </cell>
        </row>
        <row r="671">
          <cell r="I671">
            <v>0</v>
          </cell>
        </row>
        <row r="672">
          <cell r="I672">
            <v>0</v>
          </cell>
        </row>
        <row r="673">
          <cell r="I673">
            <v>0</v>
          </cell>
        </row>
        <row r="674">
          <cell r="I674">
            <v>0</v>
          </cell>
        </row>
        <row r="675">
          <cell r="I675">
            <v>0</v>
          </cell>
        </row>
        <row r="676">
          <cell r="I676">
            <v>0</v>
          </cell>
        </row>
        <row r="677">
          <cell r="I677">
            <v>0</v>
          </cell>
        </row>
        <row r="678">
          <cell r="I678">
            <v>0</v>
          </cell>
        </row>
        <row r="679">
          <cell r="I679">
            <v>0</v>
          </cell>
        </row>
        <row r="680">
          <cell r="I680">
            <v>0</v>
          </cell>
        </row>
        <row r="681">
          <cell r="I681">
            <v>0</v>
          </cell>
        </row>
        <row r="682">
          <cell r="I682">
            <v>0</v>
          </cell>
        </row>
        <row r="683">
          <cell r="I683">
            <v>0</v>
          </cell>
        </row>
        <row r="684">
          <cell r="I684">
            <v>0</v>
          </cell>
        </row>
        <row r="685">
          <cell r="I685">
            <v>0</v>
          </cell>
        </row>
      </sheetData>
      <sheetData sheetId="12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</sheetData>
      <sheetData sheetId="13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11">
          <cell r="I111">
            <v>0</v>
          </cell>
        </row>
        <row r="112">
          <cell r="I112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</sheetData>
      <sheetData sheetId="14">
        <row r="44">
          <cell r="I44">
            <v>0</v>
          </cell>
        </row>
        <row r="46">
          <cell r="I46">
            <v>0</v>
          </cell>
        </row>
      </sheetData>
      <sheetData sheetId="15"/>
      <sheetData sheetId="16"/>
      <sheetData sheetId="17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8">
          <cell r="I48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4">
          <cell r="I64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</sheetData>
      <sheetData sheetId="18"/>
      <sheetData sheetId="19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</sheetData>
      <sheetData sheetId="20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</sheetData>
      <sheetData sheetId="21"/>
      <sheetData sheetId="22"/>
      <sheetData sheetId="23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</sheetData>
      <sheetData sheetId="24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</sheetData>
      <sheetData sheetId="25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</sheetData>
      <sheetData sheetId="26"/>
      <sheetData sheetId="27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4">
          <cell r="I64">
            <v>0</v>
          </cell>
        </row>
        <row r="69">
          <cell r="I69">
            <v>0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</sheetData>
      <sheetData sheetId="28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</sheetData>
      <sheetData sheetId="29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</sheetData>
      <sheetData sheetId="30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</sheetData>
      <sheetData sheetId="31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</sheetData>
      <sheetData sheetId="32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</sheetData>
      <sheetData sheetId="33">
        <row r="4">
          <cell r="I4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</sheetData>
      <sheetData sheetId="34">
        <row r="12">
          <cell r="I12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5">
          <cell r="G25">
            <v>0</v>
          </cell>
        </row>
        <row r="28">
          <cell r="G28">
            <v>0</v>
          </cell>
        </row>
        <row r="32">
          <cell r="G32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"/>
  <sheetViews>
    <sheetView tabSelected="1" zoomScaleNormal="100" workbookViewId="0">
      <pane xSplit="2" ySplit="2" topLeftCell="C37" activePane="bottomRight" state="frozen"/>
      <selection activeCell="G26" sqref="G26"/>
      <selection pane="topRight" activeCell="G26" sqref="G26"/>
      <selection pane="bottomLeft" activeCell="G26" sqref="G26"/>
      <selection pane="bottomRight" activeCell="C2" sqref="C2"/>
    </sheetView>
  </sheetViews>
  <sheetFormatPr defaultColWidth="9.33203125" defaultRowHeight="12.75" x14ac:dyDescent="0.2"/>
  <cols>
    <col min="1" max="1" width="47.6640625" style="9" customWidth="1"/>
    <col min="2" max="2" width="14" style="38" bestFit="1" customWidth="1"/>
    <col min="3" max="3" width="18.6640625" style="19" customWidth="1"/>
    <col min="4" max="6" width="18.6640625" style="19" hidden="1" customWidth="1"/>
    <col min="7" max="8" width="18.6640625" style="19" customWidth="1"/>
    <col min="9" max="9" width="18.6640625" style="19" hidden="1" customWidth="1"/>
    <col min="10" max="10" width="18.6640625" style="19" customWidth="1"/>
    <col min="11" max="12" width="18.6640625" style="19" hidden="1" customWidth="1"/>
    <col min="13" max="14" width="18.6640625" style="19" customWidth="1"/>
    <col min="15" max="17" width="18.6640625" style="19" hidden="1" customWidth="1"/>
    <col min="18" max="18" width="18.6640625" style="19" customWidth="1"/>
    <col min="19" max="28" width="18.6640625" style="19" hidden="1" customWidth="1"/>
    <col min="29" max="29" width="18.6640625" style="19" customWidth="1"/>
    <col min="30" max="31" width="9.33203125" style="4"/>
    <col min="32" max="33" width="12.5" style="4" bestFit="1" customWidth="1"/>
    <col min="34" max="16384" width="9.33203125" style="4"/>
  </cols>
  <sheetData>
    <row r="1" spans="1:34" ht="13.5" thickBo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4" s="9" customFormat="1" ht="102.75" thickBot="1" x14ac:dyDescent="0.25">
      <c r="A2" s="39" t="s">
        <v>138</v>
      </c>
      <c r="B2" s="5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8" t="s">
        <v>28</v>
      </c>
    </row>
    <row r="3" spans="1:34" s="9" customFormat="1" ht="25.5" x14ac:dyDescent="0.2">
      <c r="A3" s="10" t="s">
        <v>29</v>
      </c>
      <c r="B3" s="11"/>
      <c r="C3" s="12">
        <v>8288581</v>
      </c>
      <c r="D3" s="13">
        <f>[1]CharterFundRev!I4</f>
        <v>0</v>
      </c>
      <c r="E3" s="13">
        <f>[1]InsResv!I4</f>
        <v>0</v>
      </c>
      <c r="F3" s="13">
        <f>'[1]CPP Fund'!I4</f>
        <v>0</v>
      </c>
      <c r="G3" s="13">
        <v>243893</v>
      </c>
      <c r="H3" s="13">
        <v>0</v>
      </c>
      <c r="I3" s="13">
        <f>[1]SCCTMSpRev!I4</f>
        <v>0</v>
      </c>
      <c r="J3" s="13">
        <v>194893</v>
      </c>
      <c r="K3" s="13">
        <f>[1]FullDayKOverride!I4</f>
        <v>0</v>
      </c>
      <c r="L3" s="13">
        <f>[1]Transp!I4</f>
        <v>0</v>
      </c>
      <c r="M3" s="13">
        <v>726140</v>
      </c>
      <c r="N3" s="13">
        <v>9705490</v>
      </c>
      <c r="O3" s="13">
        <f>[1]COPDebt!I4</f>
        <v>0</v>
      </c>
      <c r="P3" s="13">
        <f>[1]BuildFund!I4</f>
        <v>0</v>
      </c>
      <c r="Q3" s="13">
        <f>[1]SpecBuild!I4</f>
        <v>0</v>
      </c>
      <c r="R3" s="13">
        <v>4899016</v>
      </c>
      <c r="S3" s="13">
        <f>[1]SCCTMCapRes!I4</f>
        <v>0</v>
      </c>
      <c r="T3" s="13">
        <f>[1]OtherEnterprise!I4</f>
        <v>0</v>
      </c>
      <c r="U3" s="13">
        <f>[1]OtherInternal!I4</f>
        <v>0</v>
      </c>
      <c r="V3" s="13">
        <f>[1]RiskRelated!I4</f>
        <v>0</v>
      </c>
      <c r="W3" s="13">
        <f>'[1]Trust&amp;Custodial'!I4</f>
        <v>0</v>
      </c>
      <c r="X3" s="13">
        <v>0</v>
      </c>
      <c r="Y3" s="13">
        <v>0</v>
      </c>
      <c r="Z3" s="13">
        <f>[1]PupilActCustodial!I4</f>
        <v>0</v>
      </c>
      <c r="AA3" s="13">
        <f>'[1]Foundation Fund'!I4</f>
        <v>0</v>
      </c>
      <c r="AB3" s="13">
        <f>[1]Arbitrage!I12</f>
        <v>0</v>
      </c>
      <c r="AC3" s="14">
        <f>C3+D3+E3+F3+M3+G3+H3+J3+K3+L3+O3+P3+Q3+R3+T3+U3+V3+W3+X3+Y3+Z3+AB3+AA3+N3</f>
        <v>24058013</v>
      </c>
    </row>
    <row r="4" spans="1:34" s="9" customFormat="1" ht="1.9" customHeight="1" x14ac:dyDescent="0.2">
      <c r="A4" s="10"/>
      <c r="B4" s="15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8"/>
    </row>
    <row r="5" spans="1:34" s="19" customFormat="1" x14ac:dyDescent="0.2">
      <c r="A5" s="10" t="s">
        <v>30</v>
      </c>
      <c r="B5" s="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</row>
    <row r="6" spans="1:34" s="19" customFormat="1" x14ac:dyDescent="0.2">
      <c r="A6" s="20" t="s">
        <v>31</v>
      </c>
      <c r="B6" s="21" t="s">
        <v>32</v>
      </c>
      <c r="C6" s="12">
        <f>6261431+650000+900000+379518</f>
        <v>8190949</v>
      </c>
      <c r="D6" s="13">
        <f>[1]CharterFundRev!I45</f>
        <v>0</v>
      </c>
      <c r="E6" s="13">
        <f>SUM([1]InsResv!I6+[1]InsResv!I7+[1]InsResv!I8)</f>
        <v>0</v>
      </c>
      <c r="F6" s="13">
        <f>'[1]CPP Fund'!I6</f>
        <v>0</v>
      </c>
      <c r="G6" s="13">
        <v>15400</v>
      </c>
      <c r="H6" s="13">
        <v>516538</v>
      </c>
      <c r="I6" s="13">
        <f>SUM([1]SCCTMSpRev!I6:I10)</f>
        <v>0</v>
      </c>
      <c r="J6" s="13">
        <v>250000</v>
      </c>
      <c r="K6" s="13">
        <f>SUM([1]FullDayKOverride!I6:I13)</f>
        <v>0</v>
      </c>
      <c r="L6" s="13">
        <f>SUM([1]Transp!I6:I13)</f>
        <v>0</v>
      </c>
      <c r="M6" s="13">
        <v>125500</v>
      </c>
      <c r="N6" s="13">
        <v>5418597</v>
      </c>
      <c r="O6" s="13">
        <f>SUM([1]COPDebt!I6:I12)</f>
        <v>0</v>
      </c>
      <c r="P6" s="13">
        <f>SUM([1]BuildFund!I6+[1]BuildFund!I7)</f>
        <v>0</v>
      </c>
      <c r="Q6" s="13">
        <f>SUM([1]SpecBuild!I6:I9)</f>
        <v>0</v>
      </c>
      <c r="R6" s="13">
        <v>0</v>
      </c>
      <c r="S6" s="13">
        <f>SUM([1]SCCTMCapRes!I6:I10)</f>
        <v>0</v>
      </c>
      <c r="T6" s="13">
        <f>SUM([1]OtherEnterprise!I6:I10)</f>
        <v>0</v>
      </c>
      <c r="U6" s="13">
        <f>SUM([1]OtherInternal!I6:I13)</f>
        <v>0</v>
      </c>
      <c r="V6" s="13">
        <f>SUM([1]RiskRelated!I6:I8)</f>
        <v>0</v>
      </c>
      <c r="W6" s="13">
        <f>'[1]Trust&amp;Custodial'!I6</f>
        <v>0</v>
      </c>
      <c r="X6" s="13">
        <v>0</v>
      </c>
      <c r="Y6" s="13">
        <v>0</v>
      </c>
      <c r="Z6" s="13">
        <f>SUM([1]PupilActCustodial!I6:I8)</f>
        <v>0</v>
      </c>
      <c r="AA6" s="13">
        <f>'[1]Foundation Fund'!I6</f>
        <v>0</v>
      </c>
      <c r="AB6" s="13">
        <f>SUM([1]Arbitrage!G15:G17)</f>
        <v>0</v>
      </c>
      <c r="AC6" s="14">
        <f>C6+D6+E6+F6+M6+G6+H6+J6+K6+L6+O6+P6+Q6+R6+T6+U6+V6+W6+X6+Y6+Z6+AB6+AA6+N6</f>
        <v>14516984</v>
      </c>
      <c r="AF6" s="19">
        <f>+C22+C31+C40+C49+C58+C67+C75+C84+C93+C102</f>
        <v>10629468</v>
      </c>
      <c r="AG6" s="19">
        <v>10675379</v>
      </c>
      <c r="AH6" s="19">
        <f>+AG6-AF6</f>
        <v>45911</v>
      </c>
    </row>
    <row r="7" spans="1:34" s="19" customFormat="1" x14ac:dyDescent="0.2">
      <c r="A7" s="20" t="s">
        <v>33</v>
      </c>
      <c r="B7" s="21" t="s">
        <v>34</v>
      </c>
      <c r="C7" s="12">
        <v>0</v>
      </c>
      <c r="D7" s="13">
        <f>[1]CharterFundRev!I48</f>
        <v>0</v>
      </c>
      <c r="E7" s="13">
        <v>0</v>
      </c>
      <c r="F7" s="13">
        <f>'[1]CPP Fund'!I7</f>
        <v>0</v>
      </c>
      <c r="G7" s="13">
        <v>0</v>
      </c>
      <c r="H7" s="13">
        <v>0</v>
      </c>
      <c r="I7" s="13">
        <f>[1]SCCTMSpRev!I11</f>
        <v>0</v>
      </c>
      <c r="J7" s="13">
        <v>0</v>
      </c>
      <c r="K7" s="13"/>
      <c r="L7" s="13"/>
      <c r="M7" s="13">
        <v>0</v>
      </c>
      <c r="N7" s="13">
        <v>0</v>
      </c>
      <c r="O7" s="13">
        <f>[1]COPDebt!I13</f>
        <v>0</v>
      </c>
      <c r="P7" s="13"/>
      <c r="Q7" s="13"/>
      <c r="R7" s="13">
        <v>0</v>
      </c>
      <c r="S7" s="13">
        <f>[1]SCCTMCapRes!I11</f>
        <v>0</v>
      </c>
      <c r="T7" s="13"/>
      <c r="U7" s="13"/>
      <c r="V7" s="13"/>
      <c r="W7" s="13"/>
      <c r="X7" s="13">
        <v>0</v>
      </c>
      <c r="Y7" s="13">
        <v>0</v>
      </c>
      <c r="Z7" s="13"/>
      <c r="AA7" s="13"/>
      <c r="AB7" s="13"/>
      <c r="AC7" s="14">
        <f>C7+D7+E7+F7+M7+G7+H7+J7+K7+L7+O7+P7+Q7+R7+T7+U7+V7+W7+X7+Y7+Z7+AB7+AA7+N7</f>
        <v>0</v>
      </c>
      <c r="AF7" s="19">
        <f>+C23+C32+C41+C50+C59+C68+C85+C94+C103+C76</f>
        <v>4296123</v>
      </c>
      <c r="AG7" s="19">
        <v>4250212</v>
      </c>
      <c r="AH7" s="19">
        <f t="shared" ref="AH7:AH11" si="0">+AG7-AF7</f>
        <v>-45911</v>
      </c>
    </row>
    <row r="8" spans="1:34" s="19" customFormat="1" x14ac:dyDescent="0.2">
      <c r="A8" s="20" t="s">
        <v>35</v>
      </c>
      <c r="B8" s="21" t="s">
        <v>36</v>
      </c>
      <c r="C8" s="12">
        <f>11008730+60000</f>
        <v>11068730</v>
      </c>
      <c r="D8" s="13">
        <f>[1]CharterFundRev!I74</f>
        <v>0</v>
      </c>
      <c r="E8" s="13">
        <f>[1]InsResv!I9</f>
        <v>0</v>
      </c>
      <c r="F8" s="13">
        <f>'[1]CPP Fund'!I8</f>
        <v>0</v>
      </c>
      <c r="G8" s="13">
        <v>208400</v>
      </c>
      <c r="H8" s="13">
        <v>1155709</v>
      </c>
      <c r="I8" s="13">
        <f>SUM([1]SCCTMSpRev!I12:I15)</f>
        <v>0</v>
      </c>
      <c r="J8" s="13">
        <v>0</v>
      </c>
      <c r="K8" s="13">
        <f>[1]FullDayKOverride!I14</f>
        <v>0</v>
      </c>
      <c r="L8" s="13">
        <f>[1]Transp!I14</f>
        <v>0</v>
      </c>
      <c r="M8" s="13">
        <v>0</v>
      </c>
      <c r="N8" s="13">
        <v>0</v>
      </c>
      <c r="O8" s="13"/>
      <c r="P8" s="13">
        <f>[1]BuildFund!I8</f>
        <v>0</v>
      </c>
      <c r="Q8" s="13"/>
      <c r="R8" s="13">
        <v>4134035</v>
      </c>
      <c r="S8" s="13">
        <f>SUM([1]SCCTMCapRes!I12:I15)</f>
        <v>0</v>
      </c>
      <c r="T8" s="13"/>
      <c r="U8" s="13"/>
      <c r="V8" s="13"/>
      <c r="W8" s="13"/>
      <c r="X8" s="13">
        <v>0</v>
      </c>
      <c r="Y8" s="13">
        <v>0</v>
      </c>
      <c r="Z8" s="13"/>
      <c r="AA8" s="13"/>
      <c r="AB8" s="13"/>
      <c r="AC8" s="14">
        <f>C8+D8+E8+F8+M8+G8+H8+J8+K8+L8+O8+P8+Q8+R8+T8+U8+V8+W8+X8+Y8+Z8+AB8+AA8+N8</f>
        <v>16566874</v>
      </c>
      <c r="AF8" s="19">
        <f>+C24+C33+C42+C51++C60+C69+C77+C86+C95</f>
        <v>2985278</v>
      </c>
      <c r="AG8" s="19">
        <v>2985278</v>
      </c>
      <c r="AH8" s="19">
        <f t="shared" si="0"/>
        <v>0</v>
      </c>
    </row>
    <row r="9" spans="1:34" s="19" customFormat="1" x14ac:dyDescent="0.2">
      <c r="A9" s="20" t="s">
        <v>37</v>
      </c>
      <c r="B9" s="21" t="s">
        <v>38</v>
      </c>
      <c r="C9" s="12">
        <v>259235</v>
      </c>
      <c r="D9" s="13">
        <f>[1]CharterFundRev!I89</f>
        <v>0</v>
      </c>
      <c r="E9" s="13">
        <v>0</v>
      </c>
      <c r="F9" s="13">
        <f>'[1]CPP Fund'!I9</f>
        <v>0</v>
      </c>
      <c r="G9" s="13">
        <f>625000+45000</f>
        <v>670000</v>
      </c>
      <c r="H9" s="13">
        <v>1004042</v>
      </c>
      <c r="I9" s="13">
        <f>[1]SCCTMSpRev!I16</f>
        <v>0</v>
      </c>
      <c r="J9" s="13">
        <v>0</v>
      </c>
      <c r="K9" s="13"/>
      <c r="L9" s="13"/>
      <c r="M9" s="13">
        <v>0</v>
      </c>
      <c r="N9" s="13">
        <v>0</v>
      </c>
      <c r="O9" s="13"/>
      <c r="P9" s="13">
        <f>[1]BuildFund!I9</f>
        <v>0</v>
      </c>
      <c r="Q9" s="13"/>
      <c r="R9" s="13">
        <v>0</v>
      </c>
      <c r="S9" s="13">
        <f>[1]SCCTMCapRes!I16</f>
        <v>0</v>
      </c>
      <c r="T9" s="13"/>
      <c r="U9" s="13"/>
      <c r="V9" s="13"/>
      <c r="W9" s="13"/>
      <c r="X9" s="13">
        <v>0</v>
      </c>
      <c r="Y9" s="13">
        <v>0</v>
      </c>
      <c r="Z9" s="13"/>
      <c r="AA9" s="13"/>
      <c r="AB9" s="13"/>
      <c r="AC9" s="14">
        <f>C9+D9+E9+F9+M9+G9+H9+J9+K9+L9+O9+P9+Q9+R9+T9+U9+V9+W9+X9+Y9+Z9+AB9+AA9+N9</f>
        <v>1933277</v>
      </c>
      <c r="AF9" s="19">
        <f>+C25+C34+C43+C52+C61+C70+C78+C87+C96</f>
        <v>1220710</v>
      </c>
      <c r="AG9" s="19">
        <v>1487210</v>
      </c>
      <c r="AH9" s="19">
        <f>+AG9-AF9-AF10</f>
        <v>90500</v>
      </c>
    </row>
    <row r="10" spans="1:34" s="19" customFormat="1" x14ac:dyDescent="0.2">
      <c r="A10" s="22" t="s">
        <v>39</v>
      </c>
      <c r="B10" s="23"/>
      <c r="C10" s="24">
        <f t="shared" ref="C10:AB10" si="1">SUM(C6:C9)</f>
        <v>19518914</v>
      </c>
      <c r="D10" s="25">
        <f t="shared" si="1"/>
        <v>0</v>
      </c>
      <c r="E10" s="25">
        <f t="shared" si="1"/>
        <v>0</v>
      </c>
      <c r="F10" s="25">
        <f t="shared" si="1"/>
        <v>0</v>
      </c>
      <c r="G10" s="25">
        <f t="shared" si="1"/>
        <v>893800</v>
      </c>
      <c r="H10" s="25">
        <f t="shared" si="1"/>
        <v>2676289</v>
      </c>
      <c r="I10" s="25">
        <f t="shared" si="1"/>
        <v>0</v>
      </c>
      <c r="J10" s="25">
        <f t="shared" si="1"/>
        <v>250000</v>
      </c>
      <c r="K10" s="25">
        <f t="shared" si="1"/>
        <v>0</v>
      </c>
      <c r="L10" s="25">
        <f t="shared" si="1"/>
        <v>0</v>
      </c>
      <c r="M10" s="25">
        <f t="shared" si="1"/>
        <v>125500</v>
      </c>
      <c r="N10" s="25">
        <f t="shared" si="1"/>
        <v>5418597</v>
      </c>
      <c r="O10" s="25">
        <f t="shared" si="1"/>
        <v>0</v>
      </c>
      <c r="P10" s="25">
        <f t="shared" si="1"/>
        <v>0</v>
      </c>
      <c r="Q10" s="25">
        <f t="shared" si="1"/>
        <v>0</v>
      </c>
      <c r="R10" s="25">
        <f t="shared" si="1"/>
        <v>4134035</v>
      </c>
      <c r="S10" s="25">
        <f t="shared" si="1"/>
        <v>0</v>
      </c>
      <c r="T10" s="25">
        <f t="shared" si="1"/>
        <v>0</v>
      </c>
      <c r="U10" s="25">
        <f t="shared" si="1"/>
        <v>0</v>
      </c>
      <c r="V10" s="25">
        <f t="shared" si="1"/>
        <v>0</v>
      </c>
      <c r="W10" s="25">
        <f t="shared" si="1"/>
        <v>0</v>
      </c>
      <c r="X10" s="25">
        <f t="shared" si="1"/>
        <v>0</v>
      </c>
      <c r="Y10" s="25">
        <f t="shared" si="1"/>
        <v>0</v>
      </c>
      <c r="Z10" s="25">
        <f t="shared" si="1"/>
        <v>0</v>
      </c>
      <c r="AA10" s="25">
        <f t="shared" si="1"/>
        <v>0</v>
      </c>
      <c r="AB10" s="25">
        <f t="shared" si="1"/>
        <v>0</v>
      </c>
      <c r="AC10" s="26">
        <f>C10+D10+E10+F10+M10+G10+H10+J10+K10+L10+O10+P10+Q10+R10+T10+U10+V10+W10+X10+Y10+Z10+AB10+AA10+N10</f>
        <v>33017135</v>
      </c>
      <c r="AF10" s="19">
        <f>+C26+C35+C44+C53+C62+C88+C97</f>
        <v>176000</v>
      </c>
    </row>
    <row r="11" spans="1:34" s="19" customFormat="1" ht="1.9" customHeight="1" x14ac:dyDescent="0.2">
      <c r="A11" s="10"/>
      <c r="B11" s="2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14"/>
      <c r="AF11" s="19">
        <f>+C27+C36+C45+C54+C63+C89+C162</f>
        <v>90500</v>
      </c>
      <c r="AH11" s="19">
        <f t="shared" si="0"/>
        <v>-90500</v>
      </c>
    </row>
    <row r="12" spans="1:34" s="19" customFormat="1" ht="25.5" x14ac:dyDescent="0.2">
      <c r="A12" s="22" t="s">
        <v>40</v>
      </c>
      <c r="B12" s="23"/>
      <c r="C12" s="24">
        <f t="shared" ref="C12:AB12" si="2">C3+C10</f>
        <v>27807495</v>
      </c>
      <c r="D12" s="25">
        <f t="shared" si="2"/>
        <v>0</v>
      </c>
      <c r="E12" s="25">
        <f t="shared" si="2"/>
        <v>0</v>
      </c>
      <c r="F12" s="25">
        <f t="shared" si="2"/>
        <v>0</v>
      </c>
      <c r="G12" s="25">
        <f t="shared" si="2"/>
        <v>1137693</v>
      </c>
      <c r="H12" s="25">
        <f t="shared" si="2"/>
        <v>2676289</v>
      </c>
      <c r="I12" s="25">
        <f t="shared" si="2"/>
        <v>0</v>
      </c>
      <c r="J12" s="25">
        <f t="shared" si="2"/>
        <v>444893</v>
      </c>
      <c r="K12" s="25">
        <f t="shared" si="2"/>
        <v>0</v>
      </c>
      <c r="L12" s="25">
        <f t="shared" si="2"/>
        <v>0</v>
      </c>
      <c r="M12" s="25">
        <f t="shared" si="2"/>
        <v>851640</v>
      </c>
      <c r="N12" s="25">
        <f t="shared" si="2"/>
        <v>15124087</v>
      </c>
      <c r="O12" s="25">
        <f t="shared" si="2"/>
        <v>0</v>
      </c>
      <c r="P12" s="25">
        <f t="shared" si="2"/>
        <v>0</v>
      </c>
      <c r="Q12" s="25">
        <f t="shared" si="2"/>
        <v>0</v>
      </c>
      <c r="R12" s="25">
        <f t="shared" si="2"/>
        <v>9033051</v>
      </c>
      <c r="S12" s="25">
        <f t="shared" si="2"/>
        <v>0</v>
      </c>
      <c r="T12" s="25">
        <f t="shared" si="2"/>
        <v>0</v>
      </c>
      <c r="U12" s="25">
        <f t="shared" si="2"/>
        <v>0</v>
      </c>
      <c r="V12" s="25">
        <f t="shared" si="2"/>
        <v>0</v>
      </c>
      <c r="W12" s="25">
        <f t="shared" si="2"/>
        <v>0</v>
      </c>
      <c r="X12" s="25">
        <f t="shared" si="2"/>
        <v>0</v>
      </c>
      <c r="Y12" s="25">
        <f t="shared" si="2"/>
        <v>0</v>
      </c>
      <c r="Z12" s="25">
        <f t="shared" si="2"/>
        <v>0</v>
      </c>
      <c r="AA12" s="25">
        <f t="shared" si="2"/>
        <v>0</v>
      </c>
      <c r="AB12" s="25">
        <f t="shared" si="2"/>
        <v>0</v>
      </c>
      <c r="AC12" s="26">
        <f>C12+D12+E12+F12+M12+G12+H12+J12+K12+L12+O12+P12+Q12+R12+T12+U12+V12+W12+X12+Y12+Z12+AB12+AA12+N12</f>
        <v>57075148</v>
      </c>
      <c r="AF12" s="19">
        <f>SUM(AF6:AF11)</f>
        <v>19398079</v>
      </c>
      <c r="AG12" s="19">
        <f>SUM(AG6:AG11)</f>
        <v>19398079</v>
      </c>
      <c r="AH12" s="19">
        <f>+AG12-AF12</f>
        <v>0</v>
      </c>
    </row>
    <row r="13" spans="1:34" s="19" customFormat="1" ht="1.9" customHeight="1" x14ac:dyDescent="0.2">
      <c r="A13" s="10" t="s">
        <v>41</v>
      </c>
      <c r="B13" s="2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14"/>
    </row>
    <row r="14" spans="1:34" s="19" customFormat="1" ht="25.5" x14ac:dyDescent="0.2">
      <c r="A14" s="29" t="s">
        <v>42</v>
      </c>
      <c r="B14" s="21" t="s">
        <v>43</v>
      </c>
      <c r="C14" s="30">
        <v>0</v>
      </c>
      <c r="D14" s="31">
        <f>-[1]CharterFundRev!I106</f>
        <v>0</v>
      </c>
      <c r="E14" s="31">
        <f>[1]InsResv!I11</f>
        <v>0</v>
      </c>
      <c r="F14" s="31">
        <f>'[1]CPP Fund'!I11</f>
        <v>0</v>
      </c>
      <c r="G14" s="31">
        <v>0</v>
      </c>
      <c r="H14" s="31">
        <v>0</v>
      </c>
      <c r="I14" s="31"/>
      <c r="J14" s="31">
        <v>0</v>
      </c>
      <c r="K14" s="31"/>
      <c r="L14" s="31"/>
      <c r="M14" s="31">
        <v>0</v>
      </c>
      <c r="N14" s="31">
        <v>0</v>
      </c>
      <c r="O14" s="31"/>
      <c r="P14" s="31"/>
      <c r="Q14" s="31"/>
      <c r="R14" s="31">
        <v>0</v>
      </c>
      <c r="S14" s="31">
        <f>[1]SCCTMCapRes!I20</f>
        <v>0</v>
      </c>
      <c r="T14" s="31"/>
      <c r="U14" s="31"/>
      <c r="V14" s="31"/>
      <c r="W14" s="31"/>
      <c r="X14" s="31">
        <v>0</v>
      </c>
      <c r="Y14" s="31">
        <v>0</v>
      </c>
      <c r="Z14" s="31"/>
      <c r="AA14" s="31"/>
      <c r="AB14" s="31">
        <f>[1]Arbitrage!G19</f>
        <v>0</v>
      </c>
      <c r="AC14" s="14">
        <f>C14+D14+E14+F14+M14+G14+H14+J14+K14+L14+O14+P14+Q14+R14+T14+U14+V14+W14+X14+Y14+Z14+AB14+AA14+N14</f>
        <v>0</v>
      </c>
    </row>
    <row r="15" spans="1:34" s="19" customFormat="1" x14ac:dyDescent="0.2">
      <c r="A15" s="29" t="s">
        <v>44</v>
      </c>
      <c r="B15" s="21" t="s">
        <v>45</v>
      </c>
      <c r="C15" s="12">
        <v>-500000</v>
      </c>
      <c r="D15" s="13">
        <f>[1]CharterFundRev!I92</f>
        <v>0</v>
      </c>
      <c r="E15" s="13">
        <f>[1]InsResv!I10</f>
        <v>0</v>
      </c>
      <c r="F15" s="13">
        <f>'[1]CPP Fund'!I10</f>
        <v>0</v>
      </c>
      <c r="G15" s="13">
        <v>0</v>
      </c>
      <c r="H15" s="13">
        <v>0</v>
      </c>
      <c r="I15" s="13">
        <f>[1]SCCTMSpRev!I17</f>
        <v>0</v>
      </c>
      <c r="J15" s="13">
        <v>0</v>
      </c>
      <c r="K15" s="13">
        <f>[1]FullDayKOverride!I15</f>
        <v>0</v>
      </c>
      <c r="L15" s="13">
        <f>[1]Transp!I15</f>
        <v>0</v>
      </c>
      <c r="M15" s="13">
        <v>0</v>
      </c>
      <c r="N15" s="13">
        <v>0</v>
      </c>
      <c r="O15" s="13">
        <f>[1]COPDebt!I17</f>
        <v>0</v>
      </c>
      <c r="P15" s="13">
        <f>[1]BuildFund!I13</f>
        <v>0</v>
      </c>
      <c r="Q15" s="13">
        <f>[1]SpecBuild!I10</f>
        <v>0</v>
      </c>
      <c r="R15" s="13">
        <v>500000</v>
      </c>
      <c r="S15" s="13">
        <f>[1]SCCTMCapRes!I17</f>
        <v>0</v>
      </c>
      <c r="T15" s="13">
        <f>[1]OtherEnterprise!I11</f>
        <v>0</v>
      </c>
      <c r="U15" s="13">
        <f>[1]OtherInternal!I14</f>
        <v>0</v>
      </c>
      <c r="V15" s="13">
        <f>[1]RiskRelated!I9</f>
        <v>0</v>
      </c>
      <c r="W15" s="13">
        <f>'[1]Trust&amp;Custodial'!I7</f>
        <v>0</v>
      </c>
      <c r="X15" s="13">
        <v>0</v>
      </c>
      <c r="Y15" s="13">
        <v>0</v>
      </c>
      <c r="Z15" s="13">
        <f>[1]PupilActCustodial!I9</f>
        <v>0</v>
      </c>
      <c r="AA15" s="13">
        <f>'[1]Foundation Fund'!I7</f>
        <v>0</v>
      </c>
      <c r="AB15" s="13">
        <f>[1]Arbitrage!G20</f>
        <v>0</v>
      </c>
      <c r="AC15" s="14">
        <f>C15+D15+E15+F15+M15+G15+H15+J15+K15+L15+O15+P15+Q15+R15+T15+U15+V15+W15+X15+Y15+Z15+AB15+AA15+N15</f>
        <v>0</v>
      </c>
    </row>
    <row r="16" spans="1:34" s="19" customFormat="1" ht="38.25" x14ac:dyDescent="0.2">
      <c r="A16" s="29" t="s">
        <v>46</v>
      </c>
      <c r="B16" s="21" t="s">
        <v>47</v>
      </c>
      <c r="C16" s="12">
        <v>0</v>
      </c>
      <c r="D16" s="13">
        <f>SUM([1]CharterFundRev!I93+[1]CharterFundRev!I94+[1]CharterFundRev!I95)</f>
        <v>0</v>
      </c>
      <c r="E16" s="13">
        <f>[1]InsResv!I12</f>
        <v>0</v>
      </c>
      <c r="F16" s="13">
        <f>'[1]CPP Fund'!I12</f>
        <v>0</v>
      </c>
      <c r="G16" s="13">
        <v>0</v>
      </c>
      <c r="H16" s="13">
        <v>0</v>
      </c>
      <c r="I16" s="13">
        <f>SUM([1]SCCTMSpRev!I18:I20)</f>
        <v>0</v>
      </c>
      <c r="J16" s="13">
        <v>0</v>
      </c>
      <c r="K16" s="13">
        <f>[1]FullDayKOverride!I16</f>
        <v>0</v>
      </c>
      <c r="L16" s="13">
        <f>[1]Transp!I16</f>
        <v>0</v>
      </c>
      <c r="M16" s="13">
        <v>0</v>
      </c>
      <c r="N16" s="13">
        <v>0</v>
      </c>
      <c r="O16" s="13">
        <f>SUM([1]COPDebt!I14+[1]COPDebt!I15+[1]COPDebt!I16+[1]COPDebt!I18)</f>
        <v>0</v>
      </c>
      <c r="P16" s="13">
        <f>SUM([1]BuildFund!I10+[1]BuildFund!I11+[1]BuildFund!I12+[1]BuildFund!I14)</f>
        <v>0</v>
      </c>
      <c r="Q16" s="13">
        <f>[1]SpecBuild!I11</f>
        <v>0</v>
      </c>
      <c r="R16" s="13">
        <v>0</v>
      </c>
      <c r="S16" s="13">
        <f>SUM([1]SCCTMCapRes!I18+[1]SCCTMCapRes!I19+[1]SCCTMCapRes!I21)</f>
        <v>0</v>
      </c>
      <c r="T16" s="13">
        <f>[1]OtherEnterprise!I12</f>
        <v>0</v>
      </c>
      <c r="U16" s="13">
        <f>[1]OtherInternal!I15</f>
        <v>0</v>
      </c>
      <c r="V16" s="13">
        <f>SUM([1]RiskRelated!I10)</f>
        <v>0</v>
      </c>
      <c r="W16" s="13">
        <f>'[1]Trust&amp;Custodial'!I8</f>
        <v>0</v>
      </c>
      <c r="X16" s="13">
        <v>0</v>
      </c>
      <c r="Y16" s="13">
        <v>0</v>
      </c>
      <c r="Z16" s="13">
        <f>[1]PupilActCustodial!I10</f>
        <v>0</v>
      </c>
      <c r="AA16" s="13">
        <f>'[1]Foundation Fund'!I8</f>
        <v>0</v>
      </c>
      <c r="AB16" s="13">
        <f>[1]Arbitrage!G18</f>
        <v>0</v>
      </c>
      <c r="AC16" s="14">
        <f>C16+D16+E16+F16+M16+G16+H16+J16+K16+L16+O16+P16+Q16+R16+T16+U16+V16+W16+X16+Y16+Z16+AB16+AA16+N16</f>
        <v>0</v>
      </c>
    </row>
    <row r="17" spans="1:29" s="19" customFormat="1" ht="1.9" customHeight="1" x14ac:dyDescent="0.2">
      <c r="A17" s="10"/>
      <c r="B17" s="2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14"/>
    </row>
    <row r="18" spans="1:29" s="19" customFormat="1" ht="38.25" x14ac:dyDescent="0.2">
      <c r="A18" s="22" t="s">
        <v>48</v>
      </c>
      <c r="B18" s="23"/>
      <c r="C18" s="24">
        <f t="shared" ref="C18:AB18" si="3">C12+C14+C15+C16</f>
        <v>27307495</v>
      </c>
      <c r="D18" s="25">
        <f t="shared" si="3"/>
        <v>0</v>
      </c>
      <c r="E18" s="25">
        <f t="shared" si="3"/>
        <v>0</v>
      </c>
      <c r="F18" s="25">
        <f t="shared" si="3"/>
        <v>0</v>
      </c>
      <c r="G18" s="25">
        <f t="shared" si="3"/>
        <v>1137693</v>
      </c>
      <c r="H18" s="25">
        <f t="shared" si="3"/>
        <v>2676289</v>
      </c>
      <c r="I18" s="25">
        <f t="shared" si="3"/>
        <v>0</v>
      </c>
      <c r="J18" s="25">
        <f t="shared" si="3"/>
        <v>444893</v>
      </c>
      <c r="K18" s="25">
        <f t="shared" si="3"/>
        <v>0</v>
      </c>
      <c r="L18" s="25">
        <f t="shared" si="3"/>
        <v>0</v>
      </c>
      <c r="M18" s="25">
        <f t="shared" si="3"/>
        <v>851640</v>
      </c>
      <c r="N18" s="25">
        <f t="shared" si="3"/>
        <v>15124087</v>
      </c>
      <c r="O18" s="25">
        <f t="shared" si="3"/>
        <v>0</v>
      </c>
      <c r="P18" s="25">
        <f t="shared" si="3"/>
        <v>0</v>
      </c>
      <c r="Q18" s="25">
        <f t="shared" si="3"/>
        <v>0</v>
      </c>
      <c r="R18" s="25">
        <f t="shared" si="3"/>
        <v>9533051</v>
      </c>
      <c r="S18" s="25">
        <f t="shared" si="3"/>
        <v>0</v>
      </c>
      <c r="T18" s="25">
        <f t="shared" si="3"/>
        <v>0</v>
      </c>
      <c r="U18" s="25">
        <f t="shared" si="3"/>
        <v>0</v>
      </c>
      <c r="V18" s="25">
        <f t="shared" si="3"/>
        <v>0</v>
      </c>
      <c r="W18" s="25">
        <f t="shared" si="3"/>
        <v>0</v>
      </c>
      <c r="X18" s="25">
        <f t="shared" si="3"/>
        <v>0</v>
      </c>
      <c r="Y18" s="25">
        <f t="shared" si="3"/>
        <v>0</v>
      </c>
      <c r="Z18" s="25">
        <f t="shared" si="3"/>
        <v>0</v>
      </c>
      <c r="AA18" s="25">
        <f t="shared" si="3"/>
        <v>0</v>
      </c>
      <c r="AB18" s="25">
        <f t="shared" si="3"/>
        <v>0</v>
      </c>
      <c r="AC18" s="26">
        <f>C18+D18+E18+F18+M18+G18+H18+J18+K18+L18+O18+P18+Q18+R18+T18+U18+V18+W18+X18+Y18+Z18+AB18+AA18+N18</f>
        <v>57075148</v>
      </c>
    </row>
    <row r="19" spans="1:29" s="19" customFormat="1" ht="1.9" customHeight="1" x14ac:dyDescent="0.2">
      <c r="A19" s="10"/>
      <c r="B19" s="2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14"/>
    </row>
    <row r="20" spans="1:29" s="19" customFormat="1" x14ac:dyDescent="0.2">
      <c r="A20" s="10" t="s">
        <v>49</v>
      </c>
      <c r="B20" s="2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4"/>
    </row>
    <row r="21" spans="1:29" s="19" customFormat="1" x14ac:dyDescent="0.2">
      <c r="A21" s="10" t="s">
        <v>50</v>
      </c>
      <c r="B21" s="2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14"/>
    </row>
    <row r="22" spans="1:29" s="19" customFormat="1" x14ac:dyDescent="0.2">
      <c r="A22" s="20" t="s">
        <v>51</v>
      </c>
      <c r="B22" s="21" t="s">
        <v>52</v>
      </c>
      <c r="C22" s="12">
        <f>6147617+271000</f>
        <v>6418617</v>
      </c>
      <c r="D22" s="13">
        <f>[1]CharterFundExp!C1074</f>
        <v>0</v>
      </c>
      <c r="E22" s="13"/>
      <c r="F22" s="13">
        <f>'[1]CPP Fund'!I24+'[1]CPP Fund'!I25</f>
        <v>0</v>
      </c>
      <c r="G22" s="13">
        <v>0</v>
      </c>
      <c r="H22" s="13">
        <v>255757</v>
      </c>
      <c r="I22" s="13">
        <f>SUM([1]SCCTMSpRev!I33:I33)</f>
        <v>0</v>
      </c>
      <c r="J22" s="13">
        <v>0</v>
      </c>
      <c r="K22" s="13">
        <f>[1]FullDayKOverride!I23+[1]FullDayKOverride!I24</f>
        <v>0</v>
      </c>
      <c r="L22" s="13"/>
      <c r="M22" s="13">
        <v>0</v>
      </c>
      <c r="N22" s="13">
        <v>0</v>
      </c>
      <c r="O22" s="13"/>
      <c r="P22" s="13"/>
      <c r="Q22" s="13">
        <f>[1]SpecBuild!I19</f>
        <v>0</v>
      </c>
      <c r="R22" s="13">
        <v>0</v>
      </c>
      <c r="S22" s="13">
        <f>[1]SCCTMCapRes!I33</f>
        <v>0</v>
      </c>
      <c r="T22" s="13">
        <f>[1]OtherEnterprise!I22</f>
        <v>0</v>
      </c>
      <c r="U22" s="13">
        <f>[1]OtherInternal!I26</f>
        <v>0</v>
      </c>
      <c r="V22" s="13">
        <f>[1]RiskRelated!I20</f>
        <v>0</v>
      </c>
      <c r="W22" s="13">
        <f>'[1]Trust&amp;Custodial'!I19</f>
        <v>0</v>
      </c>
      <c r="X22" s="13"/>
      <c r="Y22" s="13"/>
      <c r="Z22" s="13">
        <f>'[1]Trust&amp;Custodial'!I20</f>
        <v>0</v>
      </c>
      <c r="AA22" s="13">
        <f>'[1]Foundation Fund'!I19</f>
        <v>0</v>
      </c>
      <c r="AB22" s="13">
        <f>SUM([1]Arbitrage!G25:G28)</f>
        <v>0</v>
      </c>
      <c r="AC22" s="14">
        <f t="shared" ref="AC22:AC28" si="4">C22+D22+E22+F22+M22+G22+H22+J22+K22+L22+O22+P22+Q22+R22+T22+U22+V22+W22+X22+Y22+Z22+AB22+AA22+N22</f>
        <v>6674374</v>
      </c>
    </row>
    <row r="23" spans="1:29" s="19" customFormat="1" x14ac:dyDescent="0.2">
      <c r="A23" s="20" t="s">
        <v>53</v>
      </c>
      <c r="B23" s="21" t="s">
        <v>54</v>
      </c>
      <c r="C23" s="12">
        <v>2632261</v>
      </c>
      <c r="D23" s="13">
        <f>[1]CharterFundExp!C1075</f>
        <v>0</v>
      </c>
      <c r="E23" s="13"/>
      <c r="F23" s="13">
        <f>'[1]CPP Fund'!I26+'[1]CPP Fund'!I27</f>
        <v>0</v>
      </c>
      <c r="G23" s="13">
        <v>0</v>
      </c>
      <c r="H23" s="13">
        <v>103254</v>
      </c>
      <c r="I23" s="13">
        <f>SUM([1]SCCTMSpRev!I34:I34)</f>
        <v>0</v>
      </c>
      <c r="J23" s="13">
        <v>0</v>
      </c>
      <c r="K23" s="13">
        <f>[1]FullDayKOverride!I25+[1]FullDayKOverride!I26</f>
        <v>0</v>
      </c>
      <c r="L23" s="13"/>
      <c r="M23" s="13">
        <v>0</v>
      </c>
      <c r="N23" s="13">
        <v>0</v>
      </c>
      <c r="O23" s="13"/>
      <c r="P23" s="13"/>
      <c r="Q23" s="13"/>
      <c r="R23" s="13">
        <v>0</v>
      </c>
      <c r="S23" s="13">
        <f>[1]SCCTMCapRes!I34</f>
        <v>0</v>
      </c>
      <c r="T23" s="13">
        <f>[1]OtherEnterprise!I23</f>
        <v>0</v>
      </c>
      <c r="U23" s="13">
        <f>[1]OtherInternal!I27</f>
        <v>0</v>
      </c>
      <c r="V23" s="13">
        <f>[1]RiskRelated!I21</f>
        <v>0</v>
      </c>
      <c r="W23" s="13">
        <f>'[1]Trust&amp;Custodial'!I20</f>
        <v>0</v>
      </c>
      <c r="X23" s="13"/>
      <c r="Y23" s="13"/>
      <c r="Z23" s="13">
        <f>[1]PupilActCustodial!I23</f>
        <v>0</v>
      </c>
      <c r="AA23" s="13">
        <f>'[1]Foundation Fund'!I20</f>
        <v>0</v>
      </c>
      <c r="AB23" s="13"/>
      <c r="AC23" s="14">
        <f t="shared" si="4"/>
        <v>2735515</v>
      </c>
    </row>
    <row r="24" spans="1:29" s="19" customFormat="1" ht="25.5" x14ac:dyDescent="0.2">
      <c r="A24" s="20" t="s">
        <v>55</v>
      </c>
      <c r="B24" s="21" t="s">
        <v>56</v>
      </c>
      <c r="C24" s="12">
        <v>180000</v>
      </c>
      <c r="D24" s="13">
        <f>SUM([1]CharterFundExp!C1076:C1096)</f>
        <v>0</v>
      </c>
      <c r="E24" s="13"/>
      <c r="F24" s="13">
        <f>SUM('[1]CPP Fund'!I28:I45)</f>
        <v>0</v>
      </c>
      <c r="G24" s="13">
        <v>0</v>
      </c>
      <c r="H24" s="13">
        <v>204621</v>
      </c>
      <c r="I24" s="13">
        <f>SUM([1]SCCTMSpRev!I35:I37)</f>
        <v>0</v>
      </c>
      <c r="J24" s="13">
        <v>0</v>
      </c>
      <c r="K24" s="13">
        <f>SUM([1]FullDayKOverride!I27:I29)</f>
        <v>0</v>
      </c>
      <c r="L24" s="13"/>
      <c r="M24" s="13">
        <v>0</v>
      </c>
      <c r="N24" s="13">
        <v>0</v>
      </c>
      <c r="O24" s="13"/>
      <c r="P24" s="13"/>
      <c r="Q24" s="13">
        <f>[1]SpecBuild!I20</f>
        <v>0</v>
      </c>
      <c r="R24" s="13">
        <v>0</v>
      </c>
      <c r="S24" s="13">
        <f>SUM([1]SCCTMCapRes!I35:I37)</f>
        <v>0</v>
      </c>
      <c r="T24" s="13">
        <f>SUM([1]OtherEnterprise!I24:I26)</f>
        <v>0</v>
      </c>
      <c r="U24" s="13">
        <f>SUM([1]OtherInternal!I28:I30)</f>
        <v>0</v>
      </c>
      <c r="V24" s="13">
        <f>SUM([1]RiskRelated!I22:I24)</f>
        <v>0</v>
      </c>
      <c r="W24" s="13">
        <f>SUM('[1]Trust&amp;Custodial'!I21+'[1]Trust&amp;Custodial'!I22+'[1]Trust&amp;Custodial'!I23)</f>
        <v>0</v>
      </c>
      <c r="X24" s="13"/>
      <c r="Y24" s="13"/>
      <c r="Z24" s="13">
        <f>SUM([1]PupilActCustodial!I24+[1]PupilActCustodial!I25+[1]PupilActCustodial!I26)</f>
        <v>0</v>
      </c>
      <c r="AA24" s="13">
        <f>SUM('[1]Foundation Fund'!I21+'[1]Foundation Fund'!I22+'[1]Foundation Fund'!I23)</f>
        <v>0</v>
      </c>
      <c r="AB24" s="13"/>
      <c r="AC24" s="14">
        <f t="shared" si="4"/>
        <v>384621</v>
      </c>
    </row>
    <row r="25" spans="1:29" s="19" customFormat="1" x14ac:dyDescent="0.2">
      <c r="A25" s="20" t="s">
        <v>57</v>
      </c>
      <c r="B25" s="21" t="s">
        <v>58</v>
      </c>
      <c r="C25" s="12">
        <v>399910</v>
      </c>
      <c r="D25" s="13">
        <f>[1]CharterFundExp!C1097+[1]CharterFundExp!C1098</f>
        <v>0</v>
      </c>
      <c r="E25" s="13"/>
      <c r="F25" s="13">
        <f>SUM('[1]CPP Fund'!I46:I47)</f>
        <v>0</v>
      </c>
      <c r="G25" s="13">
        <v>0</v>
      </c>
      <c r="H25" s="13">
        <v>309037</v>
      </c>
      <c r="I25" s="13">
        <f>[1]SCCTMSpRev!I38</f>
        <v>0</v>
      </c>
      <c r="J25" s="13">
        <v>0</v>
      </c>
      <c r="K25" s="13">
        <f>[1]FullDayKOverride!I30</f>
        <v>0</v>
      </c>
      <c r="L25" s="13"/>
      <c r="M25" s="13">
        <v>0</v>
      </c>
      <c r="N25" s="13">
        <v>0</v>
      </c>
      <c r="O25" s="13"/>
      <c r="P25" s="13"/>
      <c r="Q25" s="13">
        <f>[1]SpecBuild!I21</f>
        <v>0</v>
      </c>
      <c r="R25" s="13">
        <v>0</v>
      </c>
      <c r="S25" s="13">
        <f>[1]SCCTMCapRes!I38</f>
        <v>0</v>
      </c>
      <c r="T25" s="13">
        <f>[1]OtherEnterprise!I27</f>
        <v>0</v>
      </c>
      <c r="U25" s="13">
        <f>[1]OtherInternal!I31</f>
        <v>0</v>
      </c>
      <c r="V25" s="13">
        <f>[1]RiskRelated!I25</f>
        <v>0</v>
      </c>
      <c r="W25" s="13">
        <f>'[1]Trust&amp;Custodial'!I24</f>
        <v>0</v>
      </c>
      <c r="X25" s="13"/>
      <c r="Y25" s="13"/>
      <c r="Z25" s="13">
        <f>[1]PupilActCustodial!I27</f>
        <v>0</v>
      </c>
      <c r="AA25" s="13">
        <f>'[1]Foundation Fund'!I24</f>
        <v>0</v>
      </c>
      <c r="AB25" s="13"/>
      <c r="AC25" s="14">
        <f t="shared" si="4"/>
        <v>708947</v>
      </c>
    </row>
    <row r="26" spans="1:29" s="19" customFormat="1" x14ac:dyDescent="0.2">
      <c r="A26" s="20" t="s">
        <v>59</v>
      </c>
      <c r="B26" s="21" t="s">
        <v>60</v>
      </c>
      <c r="C26" s="12">
        <v>95000</v>
      </c>
      <c r="D26" s="13">
        <f>[1]CharterFundExp!C1099+[1]CharterFundExp!C1100+[1]CharterFundExp!C1101</f>
        <v>0</v>
      </c>
      <c r="E26" s="13"/>
      <c r="F26" s="13">
        <f>SUM('[1]CPP Fund'!I48:I50)</f>
        <v>0</v>
      </c>
      <c r="G26" s="13">
        <v>0</v>
      </c>
      <c r="H26" s="13">
        <v>10000</v>
      </c>
      <c r="I26" s="13">
        <f>SUM([1]SCCTMSpRev!I39:I45)</f>
        <v>0</v>
      </c>
      <c r="J26" s="13">
        <v>0</v>
      </c>
      <c r="K26" s="13">
        <f>SUM([1]FullDayKOverride!I31:I32)</f>
        <v>0</v>
      </c>
      <c r="L26" s="13"/>
      <c r="M26" s="13">
        <v>0</v>
      </c>
      <c r="N26" s="13">
        <v>0</v>
      </c>
      <c r="O26" s="13"/>
      <c r="P26" s="13"/>
      <c r="Q26" s="13">
        <f>SUM([1]SpecBuild!I22:I25)</f>
        <v>0</v>
      </c>
      <c r="R26" s="13">
        <v>0</v>
      </c>
      <c r="S26" s="13">
        <f>SUM([1]SCCTMCapRes!I39:I45)</f>
        <v>0</v>
      </c>
      <c r="T26" s="13">
        <f>SUM([1]OtherEnterprise!I28:I29)</f>
        <v>0</v>
      </c>
      <c r="U26" s="13">
        <f>SUM([1]OtherInternal!I32:I33)</f>
        <v>0</v>
      </c>
      <c r="V26" s="13">
        <f>SUM([1]RiskRelated!I26:I27)</f>
        <v>0</v>
      </c>
      <c r="W26" s="13">
        <f>SUM('[1]Trust&amp;Custodial'!I25+'[1]Trust&amp;Custodial'!I26)</f>
        <v>0</v>
      </c>
      <c r="X26" s="13"/>
      <c r="Y26" s="13"/>
      <c r="Z26" s="13">
        <f>SUM([1]PupilActCustodial!I28+[1]PupilActCustodial!I29)</f>
        <v>0</v>
      </c>
      <c r="AA26" s="13">
        <f>SUM('[1]Foundation Fund'!I25+'[1]Foundation Fund'!I26)</f>
        <v>0</v>
      </c>
      <c r="AB26" s="13"/>
      <c r="AC26" s="14">
        <f t="shared" si="4"/>
        <v>105000</v>
      </c>
    </row>
    <row r="27" spans="1:29" s="19" customFormat="1" x14ac:dyDescent="0.2">
      <c r="A27" s="20" t="s">
        <v>61</v>
      </c>
      <c r="B27" s="21" t="s">
        <v>62</v>
      </c>
      <c r="C27" s="12">
        <v>2500</v>
      </c>
      <c r="D27" s="13">
        <f>[1]CharterFundExp!C1102+[1]CharterFundExp!C1103+[1]CharterFundExp!C1104+[1]CharterFundExp!C1105</f>
        <v>0</v>
      </c>
      <c r="E27" s="13"/>
      <c r="F27" s="13">
        <f>SUM('[1]CPP Fund'!I51:I54)</f>
        <v>0</v>
      </c>
      <c r="G27" s="13">
        <v>0</v>
      </c>
      <c r="H27" s="13">
        <v>0</v>
      </c>
      <c r="I27" s="13">
        <f>[1]SCCTMSpRev!I46</f>
        <v>0</v>
      </c>
      <c r="J27" s="13">
        <v>0</v>
      </c>
      <c r="K27" s="13">
        <f>[1]FullDayKOverride!I33</f>
        <v>0</v>
      </c>
      <c r="L27" s="13"/>
      <c r="M27" s="13">
        <v>0</v>
      </c>
      <c r="N27" s="13">
        <v>0</v>
      </c>
      <c r="O27" s="13"/>
      <c r="P27" s="13"/>
      <c r="Q27" s="13">
        <f>[1]SpecBuild!I26</f>
        <v>0</v>
      </c>
      <c r="R27" s="13">
        <v>0</v>
      </c>
      <c r="S27" s="13">
        <f>[1]SCCTMCapRes!I46</f>
        <v>0</v>
      </c>
      <c r="T27" s="13">
        <f>+[1]OtherEnterprise!I30+[1]OtherEnterprise!I31</f>
        <v>0</v>
      </c>
      <c r="U27" s="13">
        <f>SUM([1]OtherInternal!I34:I35)</f>
        <v>0</v>
      </c>
      <c r="V27" s="13">
        <f>+[1]RiskRelated!I28+[1]RiskRelated!I29</f>
        <v>0</v>
      </c>
      <c r="W27" s="13">
        <f>'[1]Trust&amp;Custodial'!I27</f>
        <v>0</v>
      </c>
      <c r="X27" s="13"/>
      <c r="Y27" s="13"/>
      <c r="Z27" s="13">
        <f>[1]PupilActCustodial!I30</f>
        <v>0</v>
      </c>
      <c r="AA27" s="13">
        <f>'[1]Foundation Fund'!I27</f>
        <v>0</v>
      </c>
      <c r="AB27" s="13"/>
      <c r="AC27" s="14">
        <f t="shared" si="4"/>
        <v>2500</v>
      </c>
    </row>
    <row r="28" spans="1:29" s="19" customFormat="1" x14ac:dyDescent="0.2">
      <c r="A28" s="32" t="s">
        <v>63</v>
      </c>
      <c r="B28" s="23"/>
      <c r="C28" s="24">
        <f t="shared" ref="C28:AB28" si="5">SUM(C22:C27)</f>
        <v>9728288</v>
      </c>
      <c r="D28" s="25">
        <f t="shared" si="5"/>
        <v>0</v>
      </c>
      <c r="E28" s="25">
        <f t="shared" si="5"/>
        <v>0</v>
      </c>
      <c r="F28" s="25">
        <f t="shared" si="5"/>
        <v>0</v>
      </c>
      <c r="G28" s="25">
        <f t="shared" si="5"/>
        <v>0</v>
      </c>
      <c r="H28" s="25">
        <f t="shared" si="5"/>
        <v>882669</v>
      </c>
      <c r="I28" s="25">
        <f t="shared" si="5"/>
        <v>0</v>
      </c>
      <c r="J28" s="25">
        <f t="shared" si="5"/>
        <v>0</v>
      </c>
      <c r="K28" s="25">
        <f t="shared" si="5"/>
        <v>0</v>
      </c>
      <c r="L28" s="25">
        <f t="shared" si="5"/>
        <v>0</v>
      </c>
      <c r="M28" s="25">
        <f t="shared" si="5"/>
        <v>0</v>
      </c>
      <c r="N28" s="25">
        <f t="shared" si="5"/>
        <v>0</v>
      </c>
      <c r="O28" s="25">
        <f t="shared" si="5"/>
        <v>0</v>
      </c>
      <c r="P28" s="25">
        <f t="shared" si="5"/>
        <v>0</v>
      </c>
      <c r="Q28" s="25">
        <f t="shared" si="5"/>
        <v>0</v>
      </c>
      <c r="R28" s="25">
        <f t="shared" si="5"/>
        <v>0</v>
      </c>
      <c r="S28" s="25">
        <f t="shared" si="5"/>
        <v>0</v>
      </c>
      <c r="T28" s="25">
        <f t="shared" si="5"/>
        <v>0</v>
      </c>
      <c r="U28" s="25">
        <f t="shared" si="5"/>
        <v>0</v>
      </c>
      <c r="V28" s="25">
        <f t="shared" si="5"/>
        <v>0</v>
      </c>
      <c r="W28" s="25">
        <f t="shared" si="5"/>
        <v>0</v>
      </c>
      <c r="X28" s="25">
        <f t="shared" si="5"/>
        <v>0</v>
      </c>
      <c r="Y28" s="25">
        <f t="shared" si="5"/>
        <v>0</v>
      </c>
      <c r="Z28" s="25">
        <f t="shared" si="5"/>
        <v>0</v>
      </c>
      <c r="AA28" s="25">
        <f t="shared" si="5"/>
        <v>0</v>
      </c>
      <c r="AB28" s="25">
        <f t="shared" si="5"/>
        <v>0</v>
      </c>
      <c r="AC28" s="26">
        <f t="shared" si="4"/>
        <v>10610957</v>
      </c>
    </row>
    <row r="29" spans="1:29" s="19" customFormat="1" x14ac:dyDescent="0.2">
      <c r="A29" s="10" t="s">
        <v>64</v>
      </c>
      <c r="B29" s="2"/>
      <c r="C29" s="27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14"/>
    </row>
    <row r="30" spans="1:29" s="19" customFormat="1" x14ac:dyDescent="0.2">
      <c r="A30" s="10" t="s">
        <v>65</v>
      </c>
      <c r="B30" s="2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14"/>
    </row>
    <row r="31" spans="1:29" s="19" customFormat="1" x14ac:dyDescent="0.2">
      <c r="A31" s="20" t="s">
        <v>51</v>
      </c>
      <c r="B31" s="21" t="s">
        <v>52</v>
      </c>
      <c r="C31" s="12">
        <v>293328</v>
      </c>
      <c r="D31" s="13">
        <f>[1]CharterFundExp2!I6+[1]CharterFundExp2!I7</f>
        <v>0</v>
      </c>
      <c r="E31" s="13"/>
      <c r="F31" s="13">
        <f>'[1]CPP Fund'!I74+'[1]CPP Fund'!I75</f>
        <v>0</v>
      </c>
      <c r="G31" s="13">
        <v>0</v>
      </c>
      <c r="H31" s="13">
        <v>679253</v>
      </c>
      <c r="I31" s="13">
        <f>[1]SCCTMSpRev!I51</f>
        <v>0</v>
      </c>
      <c r="J31" s="13">
        <v>0</v>
      </c>
      <c r="K31" s="13"/>
      <c r="L31" s="13">
        <f>[1]Transp!I24+[1]Transp!I25</f>
        <v>0</v>
      </c>
      <c r="M31" s="13">
        <v>0</v>
      </c>
      <c r="N31" s="13">
        <v>0</v>
      </c>
      <c r="O31" s="13"/>
      <c r="P31" s="13"/>
      <c r="Q31" s="13"/>
      <c r="R31" s="13">
        <v>0</v>
      </c>
      <c r="S31" s="13">
        <f>[1]SCCTMCapRes!I51</f>
        <v>0</v>
      </c>
      <c r="T31" s="13"/>
      <c r="U31" s="13"/>
      <c r="V31" s="13"/>
      <c r="W31" s="13">
        <f>'[1]Trust&amp;Custodial'!I32</f>
        <v>0</v>
      </c>
      <c r="X31" s="13"/>
      <c r="Y31" s="13"/>
      <c r="Z31" s="13">
        <f>[1]PupilActCustodial!I35</f>
        <v>0</v>
      </c>
      <c r="AA31" s="13">
        <f>'[1]Foundation Fund'!I32</f>
        <v>0</v>
      </c>
      <c r="AB31" s="13"/>
      <c r="AC31" s="14">
        <f t="shared" ref="AC31:AC37" si="6">C31+D31+E31+F31+M31+G31+H31+J31+K31+L31+O31+P31+Q31+R31+T31+U31+V31+W31+X31+Y31+Z31+AB31+AA31+N31</f>
        <v>972581</v>
      </c>
    </row>
    <row r="32" spans="1:29" s="19" customFormat="1" x14ac:dyDescent="0.2">
      <c r="A32" s="20" t="s">
        <v>53</v>
      </c>
      <c r="B32" s="21" t="s">
        <v>54</v>
      </c>
      <c r="C32" s="12">
        <v>126593</v>
      </c>
      <c r="D32" s="13">
        <f>[1]CharterFundExp2!I8+[1]CharterFundExp2!I9</f>
        <v>0</v>
      </c>
      <c r="E32" s="13"/>
      <c r="F32" s="13">
        <f>'[1]CPP Fund'!I76+'[1]CPP Fund'!I77</f>
        <v>0</v>
      </c>
      <c r="G32" s="13">
        <v>0</v>
      </c>
      <c r="H32" s="13">
        <v>252963</v>
      </c>
      <c r="I32" s="13">
        <f>[1]SCCTMSpRev!I52</f>
        <v>0</v>
      </c>
      <c r="J32" s="13">
        <v>0</v>
      </c>
      <c r="K32" s="13"/>
      <c r="L32" s="13">
        <f>[1]Transp!I26+[1]Transp!I27</f>
        <v>0</v>
      </c>
      <c r="M32" s="13">
        <v>0</v>
      </c>
      <c r="N32" s="13">
        <v>0</v>
      </c>
      <c r="O32" s="13"/>
      <c r="P32" s="13"/>
      <c r="Q32" s="13"/>
      <c r="R32" s="13">
        <v>0</v>
      </c>
      <c r="S32" s="13">
        <f>[1]SCCTMCapRes!I52</f>
        <v>0</v>
      </c>
      <c r="T32" s="13"/>
      <c r="U32" s="13"/>
      <c r="V32" s="13"/>
      <c r="W32" s="13">
        <f>'[1]Trust&amp;Custodial'!I33</f>
        <v>0</v>
      </c>
      <c r="X32" s="13"/>
      <c r="Y32" s="13"/>
      <c r="Z32" s="13">
        <f>[1]PupilActCustodial!I36</f>
        <v>0</v>
      </c>
      <c r="AA32" s="13">
        <f>'[1]Foundation Fund'!I33</f>
        <v>0</v>
      </c>
      <c r="AB32" s="13"/>
      <c r="AC32" s="14">
        <f t="shared" si="6"/>
        <v>379556</v>
      </c>
    </row>
    <row r="33" spans="1:29" s="19" customFormat="1" ht="25.5" x14ac:dyDescent="0.2">
      <c r="A33" s="20" t="s">
        <v>55</v>
      </c>
      <c r="B33" s="21" t="s">
        <v>56</v>
      </c>
      <c r="C33" s="12">
        <v>733500</v>
      </c>
      <c r="D33" s="13">
        <f>SUM([1]CharterFundExp2!I10:I28)</f>
        <v>0</v>
      </c>
      <c r="E33" s="13"/>
      <c r="F33" s="13">
        <f>SUM('[1]CPP Fund'!I78:I95)</f>
        <v>0</v>
      </c>
      <c r="G33" s="13">
        <v>0</v>
      </c>
      <c r="H33" s="13">
        <v>152411</v>
      </c>
      <c r="I33" s="13">
        <f>SUM([1]SCCTMSpRev!I53:I55)</f>
        <v>0</v>
      </c>
      <c r="J33" s="13">
        <v>0</v>
      </c>
      <c r="K33" s="13"/>
      <c r="L33" s="13">
        <f>SUM([1]Transp!I28:I30)</f>
        <v>0</v>
      </c>
      <c r="M33" s="13">
        <v>0</v>
      </c>
      <c r="N33" s="13">
        <v>0</v>
      </c>
      <c r="O33" s="13"/>
      <c r="P33" s="13"/>
      <c r="Q33" s="13"/>
      <c r="R33" s="13">
        <v>0</v>
      </c>
      <c r="S33" s="13">
        <f>SUM([1]SCCTMCapRes!I53:I55)</f>
        <v>0</v>
      </c>
      <c r="T33" s="13"/>
      <c r="U33" s="13"/>
      <c r="V33" s="13"/>
      <c r="W33" s="13">
        <f>SUM('[1]Trust&amp;Custodial'!I34+'[1]Trust&amp;Custodial'!I35+'[1]Trust&amp;Custodial'!I36)</f>
        <v>0</v>
      </c>
      <c r="X33" s="13"/>
      <c r="Y33" s="13"/>
      <c r="Z33" s="13">
        <f>SUM([1]PupilActCustodial!I37+[1]PupilActCustodial!I38+[1]PupilActCustodial!I39)</f>
        <v>0</v>
      </c>
      <c r="AA33" s="13">
        <f>SUM('[1]Foundation Fund'!I34+'[1]Foundation Fund'!I35+'[1]Foundation Fund'!I36)</f>
        <v>0</v>
      </c>
      <c r="AB33" s="13"/>
      <c r="AC33" s="14">
        <f t="shared" si="6"/>
        <v>885911</v>
      </c>
    </row>
    <row r="34" spans="1:29" s="19" customFormat="1" x14ac:dyDescent="0.2">
      <c r="A34" s="20" t="s">
        <v>57</v>
      </c>
      <c r="B34" s="21" t="s">
        <v>58</v>
      </c>
      <c r="C34" s="12">
        <v>13300</v>
      </c>
      <c r="D34" s="13">
        <f>SUM([1]CharterFundExp2!I29+[1]CharterFundExp2!I30)</f>
        <v>0</v>
      </c>
      <c r="E34" s="13"/>
      <c r="F34" s="13">
        <f>SUM('[1]CPP Fund'!I96:I97)</f>
        <v>0</v>
      </c>
      <c r="G34" s="13">
        <v>0</v>
      </c>
      <c r="H34" s="13">
        <f>3000+99795</f>
        <v>102795</v>
      </c>
      <c r="I34" s="13">
        <f>[1]SCCTMSpRev!I56</f>
        <v>0</v>
      </c>
      <c r="J34" s="13">
        <v>0</v>
      </c>
      <c r="K34" s="13"/>
      <c r="L34" s="13">
        <f>[1]Transp!I31</f>
        <v>0</v>
      </c>
      <c r="M34" s="13">
        <v>0</v>
      </c>
      <c r="N34" s="13">
        <v>0</v>
      </c>
      <c r="O34" s="13"/>
      <c r="P34" s="13"/>
      <c r="Q34" s="13"/>
      <c r="R34" s="13">
        <v>0</v>
      </c>
      <c r="S34" s="13">
        <f>[1]SCCTMCapRes!I56</f>
        <v>0</v>
      </c>
      <c r="T34" s="13"/>
      <c r="U34" s="13"/>
      <c r="V34" s="13"/>
      <c r="W34" s="13">
        <f>'[1]Trust&amp;Custodial'!I37</f>
        <v>0</v>
      </c>
      <c r="X34" s="13"/>
      <c r="Y34" s="13"/>
      <c r="Z34" s="13">
        <f>[1]PupilActCustodial!I40</f>
        <v>0</v>
      </c>
      <c r="AA34" s="13">
        <f>'[1]Foundation Fund'!I37</f>
        <v>0</v>
      </c>
      <c r="AB34" s="13"/>
      <c r="AC34" s="14">
        <f t="shared" si="6"/>
        <v>116095</v>
      </c>
    </row>
    <row r="35" spans="1:29" s="19" customFormat="1" x14ac:dyDescent="0.2">
      <c r="A35" s="20" t="s">
        <v>59</v>
      </c>
      <c r="B35" s="21" t="s">
        <v>60</v>
      </c>
      <c r="C35" s="12">
        <v>0</v>
      </c>
      <c r="D35" s="13">
        <f>SUM([1]CharterFundExp2!I31+[1]CharterFundExp2!I32+[1]CharterFundExp2!I33)</f>
        <v>0</v>
      </c>
      <c r="E35" s="13"/>
      <c r="F35" s="13">
        <f>SUM('[1]CPP Fund'!I98:I101)</f>
        <v>0</v>
      </c>
      <c r="G35" s="13">
        <v>0</v>
      </c>
      <c r="H35" s="13">
        <v>0</v>
      </c>
      <c r="I35" s="13">
        <f>SUM([1]SCCTMSpRev!I57:I63)</f>
        <v>0</v>
      </c>
      <c r="J35" s="13">
        <v>0</v>
      </c>
      <c r="K35" s="13"/>
      <c r="L35" s="13">
        <f>SUM([1]Transp!I32:I33)</f>
        <v>0</v>
      </c>
      <c r="M35" s="13">
        <v>0</v>
      </c>
      <c r="N35" s="13">
        <v>0</v>
      </c>
      <c r="O35" s="13"/>
      <c r="P35" s="13"/>
      <c r="Q35" s="13"/>
      <c r="R35" s="13">
        <v>0</v>
      </c>
      <c r="S35" s="13">
        <f>SUM([1]SCCTMCapRes!I57:I63)</f>
        <v>0</v>
      </c>
      <c r="T35" s="13"/>
      <c r="U35" s="13"/>
      <c r="V35" s="13"/>
      <c r="W35" s="13">
        <f>SUM('[1]Trust&amp;Custodial'!I38+'[1]Trust&amp;Custodial'!I39)</f>
        <v>0</v>
      </c>
      <c r="X35" s="13"/>
      <c r="Y35" s="13"/>
      <c r="Z35" s="13">
        <f>SUM([1]PupilActCustodial!I41+[1]PupilActCustodial!I42)</f>
        <v>0</v>
      </c>
      <c r="AA35" s="13">
        <f>SUM('[1]Foundation Fund'!I38+'[1]Foundation Fund'!I39)</f>
        <v>0</v>
      </c>
      <c r="AB35" s="13"/>
      <c r="AC35" s="14">
        <f t="shared" si="6"/>
        <v>0</v>
      </c>
    </row>
    <row r="36" spans="1:29" s="19" customFormat="1" x14ac:dyDescent="0.2">
      <c r="A36" s="20" t="s">
        <v>61</v>
      </c>
      <c r="B36" s="21" t="s">
        <v>62</v>
      </c>
      <c r="C36" s="12">
        <v>0</v>
      </c>
      <c r="D36" s="13">
        <f>SUM([1]CharterFundExp2!I34+[1]CharterFundExp2!I35+[1]CharterFundExp2!I36+[1]CharterFundExp2!I37+[1]CharterFundExp2!I38+[1]CharterFundExp2!I39)</f>
        <v>0</v>
      </c>
      <c r="E36" s="13"/>
      <c r="F36" s="13">
        <f>SUM('[1]CPP Fund'!I102:I107)</f>
        <v>0</v>
      </c>
      <c r="G36" s="13">
        <v>0</v>
      </c>
      <c r="H36" s="13">
        <v>570</v>
      </c>
      <c r="I36" s="13">
        <f>SUM([1]SCCTMSpRev!I64:I64)</f>
        <v>0</v>
      </c>
      <c r="J36" s="13">
        <v>0</v>
      </c>
      <c r="K36" s="13"/>
      <c r="L36" s="13">
        <f>[1]Transp!I34</f>
        <v>0</v>
      </c>
      <c r="M36" s="13">
        <v>0</v>
      </c>
      <c r="N36" s="13">
        <v>0</v>
      </c>
      <c r="O36" s="13"/>
      <c r="P36" s="13"/>
      <c r="Q36" s="13"/>
      <c r="R36" s="13">
        <v>0</v>
      </c>
      <c r="S36" s="13">
        <f>[1]SCCTMCapRes!I64</f>
        <v>0</v>
      </c>
      <c r="T36" s="13"/>
      <c r="U36" s="13"/>
      <c r="V36" s="13"/>
      <c r="W36" s="13">
        <f>SUM('[1]Trust&amp;Custodial'!I40+'[1]Trust&amp;Custodial'!I41)</f>
        <v>0</v>
      </c>
      <c r="X36" s="13"/>
      <c r="Y36" s="13"/>
      <c r="Z36" s="13">
        <f>SUM([1]PupilActCustodial!I43+[1]PupilActCustodial!I44)</f>
        <v>0</v>
      </c>
      <c r="AA36" s="13">
        <f>SUM('[1]Foundation Fund'!I40+'[1]Foundation Fund'!I41)</f>
        <v>0</v>
      </c>
      <c r="AB36" s="13"/>
      <c r="AC36" s="14">
        <f t="shared" si="6"/>
        <v>570</v>
      </c>
    </row>
    <row r="37" spans="1:29" s="19" customFormat="1" x14ac:dyDescent="0.2">
      <c r="A37" s="32" t="s">
        <v>66</v>
      </c>
      <c r="B37" s="23"/>
      <c r="C37" s="24">
        <f t="shared" ref="C37:AB37" si="7">SUM(C31:C36)</f>
        <v>1166721</v>
      </c>
      <c r="D37" s="25">
        <f t="shared" si="7"/>
        <v>0</v>
      </c>
      <c r="E37" s="25">
        <f t="shared" si="7"/>
        <v>0</v>
      </c>
      <c r="F37" s="25">
        <f t="shared" si="7"/>
        <v>0</v>
      </c>
      <c r="G37" s="25">
        <f t="shared" si="7"/>
        <v>0</v>
      </c>
      <c r="H37" s="25">
        <f t="shared" si="7"/>
        <v>1187992</v>
      </c>
      <c r="I37" s="25">
        <f t="shared" si="7"/>
        <v>0</v>
      </c>
      <c r="J37" s="25">
        <f t="shared" si="7"/>
        <v>0</v>
      </c>
      <c r="K37" s="25">
        <f t="shared" si="7"/>
        <v>0</v>
      </c>
      <c r="L37" s="25">
        <f t="shared" si="7"/>
        <v>0</v>
      </c>
      <c r="M37" s="25">
        <f t="shared" si="7"/>
        <v>0</v>
      </c>
      <c r="N37" s="25">
        <f t="shared" si="7"/>
        <v>0</v>
      </c>
      <c r="O37" s="25">
        <f t="shared" si="7"/>
        <v>0</v>
      </c>
      <c r="P37" s="25">
        <f t="shared" si="7"/>
        <v>0</v>
      </c>
      <c r="Q37" s="25">
        <f t="shared" si="7"/>
        <v>0</v>
      </c>
      <c r="R37" s="25">
        <f t="shared" si="7"/>
        <v>0</v>
      </c>
      <c r="S37" s="25">
        <f t="shared" si="7"/>
        <v>0</v>
      </c>
      <c r="T37" s="25">
        <f t="shared" si="7"/>
        <v>0</v>
      </c>
      <c r="U37" s="25">
        <f t="shared" si="7"/>
        <v>0</v>
      </c>
      <c r="V37" s="25">
        <f t="shared" si="7"/>
        <v>0</v>
      </c>
      <c r="W37" s="25">
        <f t="shared" si="7"/>
        <v>0</v>
      </c>
      <c r="X37" s="25">
        <f t="shared" si="7"/>
        <v>0</v>
      </c>
      <c r="Y37" s="25">
        <f t="shared" si="7"/>
        <v>0</v>
      </c>
      <c r="Z37" s="25">
        <f t="shared" si="7"/>
        <v>0</v>
      </c>
      <c r="AA37" s="25">
        <f t="shared" si="7"/>
        <v>0</v>
      </c>
      <c r="AB37" s="25">
        <f t="shared" si="7"/>
        <v>0</v>
      </c>
      <c r="AC37" s="26">
        <f t="shared" si="6"/>
        <v>2354713</v>
      </c>
    </row>
    <row r="38" spans="1:29" s="19" customFormat="1" ht="1.9" customHeight="1" x14ac:dyDescent="0.2">
      <c r="A38" s="10"/>
      <c r="B38" s="2"/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14"/>
    </row>
    <row r="39" spans="1:29" s="19" customFormat="1" x14ac:dyDescent="0.2">
      <c r="A39" s="10" t="s">
        <v>67</v>
      </c>
      <c r="B39" s="2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14"/>
    </row>
    <row r="40" spans="1:29" s="19" customFormat="1" x14ac:dyDescent="0.2">
      <c r="A40" s="20" t="s">
        <v>51</v>
      </c>
      <c r="B40" s="21" t="s">
        <v>52</v>
      </c>
      <c r="C40" s="12">
        <v>70735</v>
      </c>
      <c r="D40" s="13">
        <f>SUM([1]CharterFundExp2!I43+[1]CharterFundExp2!I44+[1]CharterFundExp2!I80+[1]CharterFundExp2!I81)</f>
        <v>0</v>
      </c>
      <c r="E40" s="13"/>
      <c r="F40" s="13"/>
      <c r="G40" s="13">
        <v>0</v>
      </c>
      <c r="H40" s="13">
        <v>107750</v>
      </c>
      <c r="I40" s="13"/>
      <c r="J40" s="13"/>
      <c r="K40" s="13"/>
      <c r="L40" s="13"/>
      <c r="M40" s="13">
        <v>0</v>
      </c>
      <c r="N40" s="13">
        <v>0</v>
      </c>
      <c r="O40" s="13"/>
      <c r="P40" s="13"/>
      <c r="Q40" s="13"/>
      <c r="R40" s="13">
        <v>0</v>
      </c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4">
        <f t="shared" ref="AC40:AC46" si="8">C40+D40+E40+F40+M40+G40+H40+J40+K40+L40+O40+P40+Q40+R40+T40+U40+V40+W40+X40+Y40+Z40+AB40+AA40+N40</f>
        <v>178485</v>
      </c>
    </row>
    <row r="41" spans="1:29" s="19" customFormat="1" x14ac:dyDescent="0.2">
      <c r="A41" s="20" t="s">
        <v>53</v>
      </c>
      <c r="B41" s="21" t="s">
        <v>54</v>
      </c>
      <c r="C41" s="12">
        <v>26660</v>
      </c>
      <c r="D41" s="13">
        <f>SUM([1]CharterFundExp2!I45+[1]CharterFundExp2!I46+[1]CharterFundExp2!I82+[1]CharterFundExp2!I83)</f>
        <v>0</v>
      </c>
      <c r="E41" s="13"/>
      <c r="F41" s="13"/>
      <c r="G41" s="13">
        <v>0</v>
      </c>
      <c r="H41" s="13">
        <v>42399</v>
      </c>
      <c r="I41" s="13"/>
      <c r="J41" s="13"/>
      <c r="K41" s="13"/>
      <c r="L41" s="13"/>
      <c r="M41" s="13">
        <v>0</v>
      </c>
      <c r="N41" s="13">
        <v>0</v>
      </c>
      <c r="O41" s="13"/>
      <c r="P41" s="13"/>
      <c r="Q41" s="13"/>
      <c r="R41" s="13">
        <v>0</v>
      </c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4">
        <f t="shared" si="8"/>
        <v>69059</v>
      </c>
    </row>
    <row r="42" spans="1:29" s="19" customFormat="1" ht="25.5" x14ac:dyDescent="0.2">
      <c r="A42" s="20" t="s">
        <v>55</v>
      </c>
      <c r="B42" s="21" t="s">
        <v>56</v>
      </c>
      <c r="C42" s="12">
        <v>816000</v>
      </c>
      <c r="D42" s="13">
        <f>SUM([1]CharterFundExp2!I47:I65)+SUM([1]CharterFundExp2!I84:I102)</f>
        <v>0</v>
      </c>
      <c r="E42" s="13"/>
      <c r="F42" s="13"/>
      <c r="G42" s="13">
        <v>0</v>
      </c>
      <c r="H42" s="13">
        <v>50676</v>
      </c>
      <c r="I42" s="13"/>
      <c r="J42" s="13"/>
      <c r="K42" s="13"/>
      <c r="L42" s="13"/>
      <c r="M42" s="13">
        <v>0</v>
      </c>
      <c r="N42" s="13">
        <v>0</v>
      </c>
      <c r="O42" s="13"/>
      <c r="P42" s="13"/>
      <c r="Q42" s="13"/>
      <c r="R42" s="13">
        <v>0</v>
      </c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4">
        <f t="shared" si="8"/>
        <v>866676</v>
      </c>
    </row>
    <row r="43" spans="1:29" s="19" customFormat="1" x14ac:dyDescent="0.2">
      <c r="A43" s="20" t="s">
        <v>57</v>
      </c>
      <c r="B43" s="21" t="s">
        <v>58</v>
      </c>
      <c r="C43" s="12">
        <v>5000</v>
      </c>
      <c r="D43" s="13">
        <f>SUM([1]CharterFundExp2!I66+[1]CharterFundExp2!I67+[1]CharterFundExp2!I103+[1]CharterFundExp2!I104)</f>
        <v>0</v>
      </c>
      <c r="E43" s="13"/>
      <c r="F43" s="13"/>
      <c r="G43" s="13">
        <v>0</v>
      </c>
      <c r="H43" s="13">
        <v>19928</v>
      </c>
      <c r="I43" s="13"/>
      <c r="J43" s="13"/>
      <c r="K43" s="13"/>
      <c r="L43" s="13"/>
      <c r="M43" s="13">
        <v>0</v>
      </c>
      <c r="N43" s="13">
        <v>0</v>
      </c>
      <c r="O43" s="13"/>
      <c r="P43" s="13"/>
      <c r="Q43" s="13"/>
      <c r="R43" s="13">
        <v>0</v>
      </c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4">
        <f t="shared" si="8"/>
        <v>24928</v>
      </c>
    </row>
    <row r="44" spans="1:29" s="19" customFormat="1" x14ac:dyDescent="0.2">
      <c r="A44" s="20" t="s">
        <v>59</v>
      </c>
      <c r="B44" s="21" t="s">
        <v>60</v>
      </c>
      <c r="C44" s="12">
        <v>40000</v>
      </c>
      <c r="D44" s="13">
        <f>SUM([1]CharterFundExp2!I68+[1]CharterFundExp2!I69+[1]CharterFundExp2!I70+[1]CharterFundExp2!I105+[1]CharterFundExp2!I106+[1]CharterFundExp2!I107)</f>
        <v>0</v>
      </c>
      <c r="E44" s="13"/>
      <c r="F44" s="13"/>
      <c r="G44" s="13">
        <v>0</v>
      </c>
      <c r="H44" s="13"/>
      <c r="I44" s="13"/>
      <c r="J44" s="13"/>
      <c r="K44" s="13"/>
      <c r="L44" s="13"/>
      <c r="M44" s="13">
        <v>0</v>
      </c>
      <c r="N44" s="13">
        <v>0</v>
      </c>
      <c r="O44" s="13"/>
      <c r="P44" s="13"/>
      <c r="Q44" s="13"/>
      <c r="R44" s="13">
        <v>0</v>
      </c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4">
        <f t="shared" si="8"/>
        <v>40000</v>
      </c>
    </row>
    <row r="45" spans="1:29" s="19" customFormat="1" x14ac:dyDescent="0.2">
      <c r="A45" s="20" t="s">
        <v>61</v>
      </c>
      <c r="B45" s="21" t="s">
        <v>62</v>
      </c>
      <c r="C45" s="12">
        <v>0</v>
      </c>
      <c r="D45" s="13">
        <f>SUM([1]CharterFundExp2!I71+[1]CharterFundExp2!I72+[1]CharterFundExp2!I73+[1]CharterFundExp2!I74+[1]CharterFundExp2!I75+[1]CharterFundExp2!I76+[1]CharterFundExp2!I108+[1]CharterFundExp2!I109+[1]CharterFundExp2!I110+[1]CharterFundExp2!I111+[1]CharterFundExp2!I112+[1]CharterFundExp2!I113)</f>
        <v>0</v>
      </c>
      <c r="E45" s="13"/>
      <c r="F45" s="13"/>
      <c r="G45" s="13">
        <v>0</v>
      </c>
      <c r="H45" s="13"/>
      <c r="I45" s="13"/>
      <c r="J45" s="13"/>
      <c r="K45" s="13"/>
      <c r="L45" s="13"/>
      <c r="M45" s="13">
        <v>0</v>
      </c>
      <c r="N45" s="13">
        <v>0</v>
      </c>
      <c r="O45" s="13"/>
      <c r="P45" s="13"/>
      <c r="Q45" s="13"/>
      <c r="R45" s="13">
        <v>0</v>
      </c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4">
        <f t="shared" si="8"/>
        <v>0</v>
      </c>
    </row>
    <row r="46" spans="1:29" s="19" customFormat="1" x14ac:dyDescent="0.2">
      <c r="A46" s="32" t="s">
        <v>68</v>
      </c>
      <c r="B46" s="23"/>
      <c r="C46" s="24">
        <f t="shared" ref="C46:AB46" si="9">SUM(C40:C45)</f>
        <v>958395</v>
      </c>
      <c r="D46" s="25">
        <f t="shared" si="9"/>
        <v>0</v>
      </c>
      <c r="E46" s="25">
        <f t="shared" si="9"/>
        <v>0</v>
      </c>
      <c r="F46" s="25">
        <f t="shared" si="9"/>
        <v>0</v>
      </c>
      <c r="G46" s="25">
        <f t="shared" si="9"/>
        <v>0</v>
      </c>
      <c r="H46" s="25">
        <f t="shared" si="9"/>
        <v>220753</v>
      </c>
      <c r="I46" s="25">
        <f t="shared" si="9"/>
        <v>0</v>
      </c>
      <c r="J46" s="25">
        <f t="shared" si="9"/>
        <v>0</v>
      </c>
      <c r="K46" s="25">
        <f t="shared" si="9"/>
        <v>0</v>
      </c>
      <c r="L46" s="25">
        <f t="shared" si="9"/>
        <v>0</v>
      </c>
      <c r="M46" s="25">
        <f t="shared" si="9"/>
        <v>0</v>
      </c>
      <c r="N46" s="25">
        <f t="shared" si="9"/>
        <v>0</v>
      </c>
      <c r="O46" s="25">
        <f t="shared" si="9"/>
        <v>0</v>
      </c>
      <c r="P46" s="25">
        <f t="shared" si="9"/>
        <v>0</v>
      </c>
      <c r="Q46" s="25">
        <f t="shared" si="9"/>
        <v>0</v>
      </c>
      <c r="R46" s="25">
        <f t="shared" si="9"/>
        <v>0</v>
      </c>
      <c r="S46" s="25">
        <f t="shared" si="9"/>
        <v>0</v>
      </c>
      <c r="T46" s="25">
        <f t="shared" si="9"/>
        <v>0</v>
      </c>
      <c r="U46" s="25">
        <f t="shared" si="9"/>
        <v>0</v>
      </c>
      <c r="V46" s="25">
        <f t="shared" si="9"/>
        <v>0</v>
      </c>
      <c r="W46" s="25">
        <f t="shared" si="9"/>
        <v>0</v>
      </c>
      <c r="X46" s="25">
        <f t="shared" si="9"/>
        <v>0</v>
      </c>
      <c r="Y46" s="25">
        <f t="shared" si="9"/>
        <v>0</v>
      </c>
      <c r="Z46" s="25">
        <f t="shared" si="9"/>
        <v>0</v>
      </c>
      <c r="AA46" s="25">
        <f t="shared" si="9"/>
        <v>0</v>
      </c>
      <c r="AB46" s="25">
        <f t="shared" si="9"/>
        <v>0</v>
      </c>
      <c r="AC46" s="26">
        <f t="shared" si="8"/>
        <v>1179148</v>
      </c>
    </row>
    <row r="47" spans="1:29" s="19" customFormat="1" ht="1.9" customHeight="1" x14ac:dyDescent="0.2">
      <c r="A47" s="10"/>
      <c r="B47" s="2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14"/>
    </row>
    <row r="48" spans="1:29" s="19" customFormat="1" ht="25.5" x14ac:dyDescent="0.2">
      <c r="A48" s="10" t="s">
        <v>69</v>
      </c>
      <c r="B48" s="2"/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14"/>
    </row>
    <row r="49" spans="1:29" s="19" customFormat="1" x14ac:dyDescent="0.2">
      <c r="A49" s="20" t="s">
        <v>51</v>
      </c>
      <c r="B49" s="21" t="s">
        <v>52</v>
      </c>
      <c r="C49" s="12">
        <v>460924</v>
      </c>
      <c r="D49" s="13">
        <f>SUM([1]CharterFundExp2!I117+[1]CharterFundExp2!I118)+SUM([1]CharterFundExp2!I148+[1]CharterFundExp2!I149)+SUM([1]CharterFundExp2!I179+[1]CharterFundExp2!I180)</f>
        <v>0</v>
      </c>
      <c r="E49" s="13"/>
      <c r="F49" s="13"/>
      <c r="G49" s="13">
        <v>0</v>
      </c>
      <c r="H49" s="13">
        <v>0</v>
      </c>
      <c r="I49" s="13"/>
      <c r="J49" s="13">
        <v>0</v>
      </c>
      <c r="K49" s="13"/>
      <c r="L49" s="13"/>
      <c r="M49" s="13">
        <v>0</v>
      </c>
      <c r="N49" s="13">
        <v>0</v>
      </c>
      <c r="O49" s="13"/>
      <c r="P49" s="13"/>
      <c r="Q49" s="13"/>
      <c r="R49" s="13">
        <v>0</v>
      </c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4">
        <f t="shared" ref="AC49:AC55" si="10">C49+D49+E49+F49+M49+G49+H49+J49+K49+L49+O49+P49+Q49+R49+T49+U49+V49+W49+X49+Y49+Z49+AB49+AA49+N49</f>
        <v>460924</v>
      </c>
    </row>
    <row r="50" spans="1:29" s="19" customFormat="1" x14ac:dyDescent="0.2">
      <c r="A50" s="20" t="s">
        <v>53</v>
      </c>
      <c r="B50" s="21" t="s">
        <v>54</v>
      </c>
      <c r="C50" s="12">
        <v>125616</v>
      </c>
      <c r="D50" s="13">
        <f>SUM([1]CharterFundExp2!I119+[1]CharterFundExp2!I120)+SUM([1]CharterFundExp2!I150+[1]CharterFundExp2!I151)+SUM([1]CharterFundExp2!I181+[1]CharterFundExp2!I182)</f>
        <v>0</v>
      </c>
      <c r="E50" s="13"/>
      <c r="F50" s="13"/>
      <c r="G50" s="13">
        <v>0</v>
      </c>
      <c r="H50" s="13">
        <v>0</v>
      </c>
      <c r="I50" s="13"/>
      <c r="J50" s="13">
        <v>0</v>
      </c>
      <c r="K50" s="13"/>
      <c r="L50" s="13"/>
      <c r="M50" s="13">
        <v>0</v>
      </c>
      <c r="N50" s="13">
        <v>0</v>
      </c>
      <c r="O50" s="13"/>
      <c r="P50" s="13"/>
      <c r="Q50" s="13"/>
      <c r="R50" s="13">
        <v>0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4">
        <f t="shared" si="10"/>
        <v>125616</v>
      </c>
    </row>
    <row r="51" spans="1:29" s="19" customFormat="1" ht="25.5" x14ac:dyDescent="0.2">
      <c r="A51" s="20" t="s">
        <v>55</v>
      </c>
      <c r="B51" s="21" t="s">
        <v>56</v>
      </c>
      <c r="C51" s="12">
        <v>87300</v>
      </c>
      <c r="D51" s="13">
        <f>SUM([1]CharterFundExp2!I121:I133)+SUM([1]CharterFundExp2!I152:I164)+SUM([1]CharterFundExp2!I183:I195)</f>
        <v>0</v>
      </c>
      <c r="E51" s="13"/>
      <c r="F51" s="13"/>
      <c r="G51" s="13">
        <v>0</v>
      </c>
      <c r="H51" s="13">
        <v>0</v>
      </c>
      <c r="I51" s="13"/>
      <c r="J51" s="13">
        <v>0</v>
      </c>
      <c r="K51" s="13"/>
      <c r="L51" s="13"/>
      <c r="M51" s="13">
        <v>0</v>
      </c>
      <c r="N51" s="13">
        <v>0</v>
      </c>
      <c r="O51" s="13"/>
      <c r="P51" s="13"/>
      <c r="Q51" s="13"/>
      <c r="R51" s="13">
        <v>0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4">
        <f t="shared" si="10"/>
        <v>87300</v>
      </c>
    </row>
    <row r="52" spans="1:29" s="19" customFormat="1" x14ac:dyDescent="0.2">
      <c r="A52" s="20" t="s">
        <v>57</v>
      </c>
      <c r="B52" s="21" t="s">
        <v>58</v>
      </c>
      <c r="C52" s="12">
        <v>13500</v>
      </c>
      <c r="D52" s="13">
        <f>SUM([1]CharterFundExp2!I134:I135)+SUM([1]CharterFundExp2!I165:I166)+SUM([1]CharterFundExp2!I196:I197)</f>
        <v>0</v>
      </c>
      <c r="E52" s="13"/>
      <c r="F52" s="13"/>
      <c r="G52" s="13">
        <v>0</v>
      </c>
      <c r="H52" s="13">
        <v>0</v>
      </c>
      <c r="I52" s="13"/>
      <c r="J52" s="13">
        <v>250000</v>
      </c>
      <c r="K52" s="13"/>
      <c r="L52" s="13"/>
      <c r="M52" s="13">
        <v>0</v>
      </c>
      <c r="N52" s="13">
        <v>0</v>
      </c>
      <c r="O52" s="13"/>
      <c r="P52" s="13"/>
      <c r="Q52" s="13"/>
      <c r="R52" s="13">
        <v>0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4">
        <f t="shared" si="10"/>
        <v>263500</v>
      </c>
    </row>
    <row r="53" spans="1:29" s="19" customFormat="1" x14ac:dyDescent="0.2">
      <c r="A53" s="20" t="s">
        <v>59</v>
      </c>
      <c r="B53" s="21" t="s">
        <v>60</v>
      </c>
      <c r="C53" s="12">
        <v>0</v>
      </c>
      <c r="D53" s="13">
        <f>SUM([1]CharterFundExp2!I136:I138)+SUM([1]CharterFundExp2!I167:I169)+SUM([1]CharterFundExp2!I198:I200)</f>
        <v>0</v>
      </c>
      <c r="E53" s="13"/>
      <c r="F53" s="13"/>
      <c r="G53" s="13">
        <v>0</v>
      </c>
      <c r="H53" s="13">
        <v>0</v>
      </c>
      <c r="I53" s="13"/>
      <c r="J53" s="13">
        <v>0</v>
      </c>
      <c r="K53" s="13"/>
      <c r="L53" s="13"/>
      <c r="M53" s="13">
        <v>0</v>
      </c>
      <c r="N53" s="13">
        <v>0</v>
      </c>
      <c r="O53" s="13"/>
      <c r="P53" s="13"/>
      <c r="Q53" s="13"/>
      <c r="R53" s="13">
        <v>0</v>
      </c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4">
        <f t="shared" si="10"/>
        <v>0</v>
      </c>
    </row>
    <row r="54" spans="1:29" s="19" customFormat="1" x14ac:dyDescent="0.2">
      <c r="A54" s="20" t="s">
        <v>61</v>
      </c>
      <c r="B54" s="21" t="s">
        <v>62</v>
      </c>
      <c r="C54" s="12">
        <v>25000</v>
      </c>
      <c r="D54" s="13">
        <f>SUM([1]CharterFundExp2!I139:I144)+SUM([1]CharterFundExp2!I170:I175)+SUM([1]CharterFundExp2!I201:I206)</f>
        <v>0</v>
      </c>
      <c r="E54" s="13"/>
      <c r="F54" s="13"/>
      <c r="G54" s="13">
        <v>0</v>
      </c>
      <c r="H54" s="13">
        <v>0</v>
      </c>
      <c r="I54" s="13"/>
      <c r="J54" s="13">
        <v>0</v>
      </c>
      <c r="K54" s="13"/>
      <c r="L54" s="13"/>
      <c r="M54" s="13">
        <v>0</v>
      </c>
      <c r="N54" s="13">
        <v>0</v>
      </c>
      <c r="O54" s="13"/>
      <c r="P54" s="13"/>
      <c r="Q54" s="13"/>
      <c r="R54" s="13">
        <v>0</v>
      </c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4">
        <f t="shared" si="10"/>
        <v>25000</v>
      </c>
    </row>
    <row r="55" spans="1:29" s="19" customFormat="1" x14ac:dyDescent="0.2">
      <c r="A55" s="32" t="s">
        <v>70</v>
      </c>
      <c r="B55" s="23"/>
      <c r="C55" s="24">
        <f t="shared" ref="C55:AB55" si="11">SUM(C49:C54)</f>
        <v>712340</v>
      </c>
      <c r="D55" s="25">
        <f t="shared" si="11"/>
        <v>0</v>
      </c>
      <c r="E55" s="25">
        <f t="shared" si="11"/>
        <v>0</v>
      </c>
      <c r="F55" s="25">
        <f t="shared" si="11"/>
        <v>0</v>
      </c>
      <c r="G55" s="25">
        <f t="shared" si="11"/>
        <v>0</v>
      </c>
      <c r="H55" s="25">
        <f t="shared" si="11"/>
        <v>0</v>
      </c>
      <c r="I55" s="25">
        <f t="shared" si="11"/>
        <v>0</v>
      </c>
      <c r="J55" s="25">
        <f t="shared" si="11"/>
        <v>250000</v>
      </c>
      <c r="K55" s="25">
        <f t="shared" si="11"/>
        <v>0</v>
      </c>
      <c r="L55" s="25">
        <f t="shared" si="11"/>
        <v>0</v>
      </c>
      <c r="M55" s="25">
        <f t="shared" si="11"/>
        <v>0</v>
      </c>
      <c r="N55" s="25">
        <f t="shared" si="11"/>
        <v>0</v>
      </c>
      <c r="O55" s="25">
        <f t="shared" si="11"/>
        <v>0</v>
      </c>
      <c r="P55" s="25">
        <f t="shared" si="11"/>
        <v>0</v>
      </c>
      <c r="Q55" s="25">
        <f t="shared" si="11"/>
        <v>0</v>
      </c>
      <c r="R55" s="25">
        <f t="shared" si="11"/>
        <v>0</v>
      </c>
      <c r="S55" s="25">
        <f t="shared" si="11"/>
        <v>0</v>
      </c>
      <c r="T55" s="25">
        <f t="shared" si="11"/>
        <v>0</v>
      </c>
      <c r="U55" s="25">
        <f t="shared" si="11"/>
        <v>0</v>
      </c>
      <c r="V55" s="25">
        <f t="shared" si="11"/>
        <v>0</v>
      </c>
      <c r="W55" s="25">
        <f t="shared" si="11"/>
        <v>0</v>
      </c>
      <c r="X55" s="25">
        <f t="shared" si="11"/>
        <v>0</v>
      </c>
      <c r="Y55" s="25">
        <f t="shared" si="11"/>
        <v>0</v>
      </c>
      <c r="Z55" s="25">
        <f t="shared" si="11"/>
        <v>0</v>
      </c>
      <c r="AA55" s="25">
        <f t="shared" si="11"/>
        <v>0</v>
      </c>
      <c r="AB55" s="25">
        <f t="shared" si="11"/>
        <v>0</v>
      </c>
      <c r="AC55" s="26">
        <f t="shared" si="10"/>
        <v>962340</v>
      </c>
    </row>
    <row r="56" spans="1:29" s="19" customFormat="1" ht="1.9" customHeight="1" x14ac:dyDescent="0.2">
      <c r="A56" s="10"/>
      <c r="B56" s="2"/>
      <c r="C56" s="27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14"/>
    </row>
    <row r="57" spans="1:29" s="19" customFormat="1" x14ac:dyDescent="0.2">
      <c r="A57" s="10" t="s">
        <v>71</v>
      </c>
      <c r="B57" s="2"/>
      <c r="C57" s="27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14"/>
    </row>
    <row r="58" spans="1:29" s="19" customFormat="1" x14ac:dyDescent="0.2">
      <c r="A58" s="20" t="s">
        <v>51</v>
      </c>
      <c r="B58" s="21" t="s">
        <v>52</v>
      </c>
      <c r="C58" s="12">
        <v>1230223</v>
      </c>
      <c r="D58" s="13">
        <f>SUM([1]CharterFundExp2!I210+[1]CharterFundExp2!I211)</f>
        <v>0</v>
      </c>
      <c r="E58" s="13"/>
      <c r="F58" s="13"/>
      <c r="G58" s="13">
        <v>0</v>
      </c>
      <c r="H58" s="13">
        <v>0</v>
      </c>
      <c r="I58" s="13"/>
      <c r="J58" s="13">
        <v>0</v>
      </c>
      <c r="K58" s="13"/>
      <c r="L58" s="13"/>
      <c r="M58" s="13">
        <v>0</v>
      </c>
      <c r="N58" s="13">
        <v>0</v>
      </c>
      <c r="O58" s="13"/>
      <c r="P58" s="13"/>
      <c r="Q58" s="13"/>
      <c r="R58" s="13">
        <v>0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4">
        <f t="shared" ref="AC58:AC64" si="12">C58+D58+E58+F58+M58+G58+H58+J58+K58+L58+O58+P58+Q58+R58+T58+U58+V58+W58+X58+Y58+Z58+AB58+AA58+N58</f>
        <v>1230223</v>
      </c>
    </row>
    <row r="59" spans="1:29" s="19" customFormat="1" x14ac:dyDescent="0.2">
      <c r="A59" s="20" t="s">
        <v>53</v>
      </c>
      <c r="B59" s="21" t="s">
        <v>54</v>
      </c>
      <c r="C59" s="12">
        <v>552418</v>
      </c>
      <c r="D59" s="13">
        <f>SUM([1]CharterFundExp2!I212+[1]CharterFundExp2!I213)</f>
        <v>0</v>
      </c>
      <c r="E59" s="13"/>
      <c r="F59" s="13"/>
      <c r="G59" s="13">
        <v>0</v>
      </c>
      <c r="H59" s="13">
        <v>0</v>
      </c>
      <c r="I59" s="13"/>
      <c r="J59" s="13">
        <v>0</v>
      </c>
      <c r="K59" s="13"/>
      <c r="L59" s="13"/>
      <c r="M59" s="13">
        <v>0</v>
      </c>
      <c r="N59" s="13">
        <v>0</v>
      </c>
      <c r="O59" s="13"/>
      <c r="P59" s="13"/>
      <c r="Q59" s="13"/>
      <c r="R59" s="13">
        <v>0</v>
      </c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4">
        <f t="shared" si="12"/>
        <v>552418</v>
      </c>
    </row>
    <row r="60" spans="1:29" s="19" customFormat="1" ht="25.5" x14ac:dyDescent="0.2">
      <c r="A60" s="20" t="s">
        <v>55</v>
      </c>
      <c r="B60" s="21" t="s">
        <v>56</v>
      </c>
      <c r="C60" s="12">
        <v>51000</v>
      </c>
      <c r="D60" s="13">
        <f>SUM([1]CharterFundExp2!I214:I233)</f>
        <v>0</v>
      </c>
      <c r="E60" s="13"/>
      <c r="F60" s="13"/>
      <c r="G60" s="13">
        <v>0</v>
      </c>
      <c r="H60" s="13">
        <v>0</v>
      </c>
      <c r="I60" s="13"/>
      <c r="J60" s="13">
        <v>0</v>
      </c>
      <c r="K60" s="13"/>
      <c r="L60" s="13"/>
      <c r="M60" s="13">
        <v>0</v>
      </c>
      <c r="N60" s="13">
        <v>0</v>
      </c>
      <c r="O60" s="13"/>
      <c r="P60" s="13"/>
      <c r="Q60" s="13"/>
      <c r="R60" s="13">
        <v>0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4">
        <f t="shared" si="12"/>
        <v>51000</v>
      </c>
    </row>
    <row r="61" spans="1:29" s="19" customFormat="1" x14ac:dyDescent="0.2">
      <c r="A61" s="20" t="s">
        <v>57</v>
      </c>
      <c r="B61" s="21" t="s">
        <v>58</v>
      </c>
      <c r="C61" s="12">
        <v>0</v>
      </c>
      <c r="D61" s="13">
        <f>SUM([1]CharterFundExp2!I234:I235)</f>
        <v>0</v>
      </c>
      <c r="E61" s="13"/>
      <c r="F61" s="13"/>
      <c r="G61" s="13">
        <v>0</v>
      </c>
      <c r="H61" s="13">
        <v>0</v>
      </c>
      <c r="I61" s="13"/>
      <c r="J61" s="13">
        <v>0</v>
      </c>
      <c r="K61" s="13"/>
      <c r="L61" s="13"/>
      <c r="M61" s="13"/>
      <c r="N61" s="13">
        <v>0</v>
      </c>
      <c r="O61" s="13"/>
      <c r="P61" s="13"/>
      <c r="Q61" s="13"/>
      <c r="R61" s="13">
        <v>0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4">
        <f t="shared" si="12"/>
        <v>0</v>
      </c>
    </row>
    <row r="62" spans="1:29" s="19" customFormat="1" x14ac:dyDescent="0.2">
      <c r="A62" s="20" t="s">
        <v>59</v>
      </c>
      <c r="B62" s="21" t="s">
        <v>60</v>
      </c>
      <c r="C62" s="12">
        <v>0</v>
      </c>
      <c r="D62" s="13">
        <f>SUM([1]CharterFundExp2!I236:I238)</f>
        <v>0</v>
      </c>
      <c r="E62" s="13"/>
      <c r="F62" s="13"/>
      <c r="G62" s="13">
        <v>0</v>
      </c>
      <c r="H62" s="13">
        <v>0</v>
      </c>
      <c r="I62" s="13"/>
      <c r="J62" s="13">
        <v>0</v>
      </c>
      <c r="K62" s="13"/>
      <c r="L62" s="13"/>
      <c r="M62" s="13">
        <v>0</v>
      </c>
      <c r="N62" s="13">
        <v>0</v>
      </c>
      <c r="O62" s="13"/>
      <c r="P62" s="13"/>
      <c r="Q62" s="13"/>
      <c r="R62" s="13">
        <v>0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4">
        <f t="shared" si="12"/>
        <v>0</v>
      </c>
    </row>
    <row r="63" spans="1:29" s="19" customFormat="1" x14ac:dyDescent="0.2">
      <c r="A63" s="20" t="s">
        <v>61</v>
      </c>
      <c r="B63" s="21" t="s">
        <v>62</v>
      </c>
      <c r="C63" s="12">
        <v>0</v>
      </c>
      <c r="D63" s="13">
        <f>SUM([1]CharterFundExp2!I239:I244)</f>
        <v>0</v>
      </c>
      <c r="E63" s="13"/>
      <c r="F63" s="13"/>
      <c r="G63" s="13">
        <v>0</v>
      </c>
      <c r="H63" s="13">
        <v>0</v>
      </c>
      <c r="I63" s="13"/>
      <c r="J63" s="13">
        <v>0</v>
      </c>
      <c r="K63" s="13"/>
      <c r="L63" s="13"/>
      <c r="M63" s="13">
        <v>0</v>
      </c>
      <c r="N63" s="13">
        <v>0</v>
      </c>
      <c r="O63" s="13"/>
      <c r="P63" s="13"/>
      <c r="Q63" s="13"/>
      <c r="R63" s="13">
        <v>0</v>
      </c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4">
        <f t="shared" si="12"/>
        <v>0</v>
      </c>
    </row>
    <row r="64" spans="1:29" s="19" customFormat="1" x14ac:dyDescent="0.2">
      <c r="A64" s="32" t="s">
        <v>70</v>
      </c>
      <c r="B64" s="23"/>
      <c r="C64" s="24">
        <f t="shared" ref="C64:AB64" si="13">SUM(C58:C63)</f>
        <v>1833641</v>
      </c>
      <c r="D64" s="25">
        <f t="shared" si="13"/>
        <v>0</v>
      </c>
      <c r="E64" s="25">
        <f t="shared" si="13"/>
        <v>0</v>
      </c>
      <c r="F64" s="25">
        <f t="shared" si="13"/>
        <v>0</v>
      </c>
      <c r="G64" s="25">
        <f t="shared" si="13"/>
        <v>0</v>
      </c>
      <c r="H64" s="25">
        <f t="shared" si="13"/>
        <v>0</v>
      </c>
      <c r="I64" s="25">
        <f t="shared" si="13"/>
        <v>0</v>
      </c>
      <c r="J64" s="25">
        <f t="shared" si="13"/>
        <v>0</v>
      </c>
      <c r="K64" s="25">
        <f t="shared" si="13"/>
        <v>0</v>
      </c>
      <c r="L64" s="25">
        <f t="shared" si="13"/>
        <v>0</v>
      </c>
      <c r="M64" s="25">
        <f t="shared" si="13"/>
        <v>0</v>
      </c>
      <c r="N64" s="25">
        <f t="shared" si="13"/>
        <v>0</v>
      </c>
      <c r="O64" s="25">
        <f t="shared" si="13"/>
        <v>0</v>
      </c>
      <c r="P64" s="25">
        <f t="shared" si="13"/>
        <v>0</v>
      </c>
      <c r="Q64" s="25">
        <f t="shared" si="13"/>
        <v>0</v>
      </c>
      <c r="R64" s="25">
        <f t="shared" si="13"/>
        <v>0</v>
      </c>
      <c r="S64" s="25">
        <f t="shared" si="13"/>
        <v>0</v>
      </c>
      <c r="T64" s="25">
        <f t="shared" si="13"/>
        <v>0</v>
      </c>
      <c r="U64" s="25">
        <f t="shared" si="13"/>
        <v>0</v>
      </c>
      <c r="V64" s="25">
        <f t="shared" si="13"/>
        <v>0</v>
      </c>
      <c r="W64" s="25">
        <f t="shared" si="13"/>
        <v>0</v>
      </c>
      <c r="X64" s="25">
        <f t="shared" si="13"/>
        <v>0</v>
      </c>
      <c r="Y64" s="25">
        <f t="shared" si="13"/>
        <v>0</v>
      </c>
      <c r="Z64" s="25">
        <f t="shared" si="13"/>
        <v>0</v>
      </c>
      <c r="AA64" s="25">
        <f t="shared" si="13"/>
        <v>0</v>
      </c>
      <c r="AB64" s="25">
        <f t="shared" si="13"/>
        <v>0</v>
      </c>
      <c r="AC64" s="26">
        <f t="shared" si="12"/>
        <v>1833641</v>
      </c>
    </row>
    <row r="65" spans="1:29" s="19" customFormat="1" ht="1.9" customHeight="1" x14ac:dyDescent="0.2">
      <c r="A65" s="10"/>
      <c r="B65" s="2"/>
      <c r="C65" s="27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14"/>
    </row>
    <row r="66" spans="1:29" s="19" customFormat="1" ht="25.5" x14ac:dyDescent="0.2">
      <c r="A66" s="10" t="s">
        <v>72</v>
      </c>
      <c r="B66" s="2"/>
      <c r="C66" s="27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14"/>
    </row>
    <row r="67" spans="1:29" s="19" customFormat="1" x14ac:dyDescent="0.2">
      <c r="A67" s="20" t="s">
        <v>51</v>
      </c>
      <c r="B67" s="21" t="s">
        <v>52</v>
      </c>
      <c r="C67" s="12">
        <v>353355</v>
      </c>
      <c r="D67" s="13">
        <f>SUM([1]CharterFundExp2!I248+[1]CharterFundExp2!I249)+SUM([1]CharterFundExp2!I279+[1]CharterFundExp2!I280)</f>
        <v>0</v>
      </c>
      <c r="E67" s="13"/>
      <c r="F67" s="13"/>
      <c r="G67" s="13">
        <v>0</v>
      </c>
      <c r="H67" s="13">
        <v>0</v>
      </c>
      <c r="I67" s="13"/>
      <c r="J67" s="13">
        <v>0</v>
      </c>
      <c r="K67" s="13"/>
      <c r="L67" s="13"/>
      <c r="M67" s="13">
        <v>0</v>
      </c>
      <c r="N67" s="13">
        <v>0</v>
      </c>
      <c r="O67" s="13"/>
      <c r="P67" s="13"/>
      <c r="Q67" s="13"/>
      <c r="R67" s="13">
        <v>0</v>
      </c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4">
        <f t="shared" ref="AC67:AC73" si="14">C67+D67+E67+F67+M67+G67+H67+J67+K67+L67+O67+P67+Q67+R67+T67+U67+V67+W67+X67+Y67+Z67+AB67+AA67+N67</f>
        <v>353355</v>
      </c>
    </row>
    <row r="68" spans="1:29" s="19" customFormat="1" x14ac:dyDescent="0.2">
      <c r="A68" s="20" t="s">
        <v>53</v>
      </c>
      <c r="B68" s="21" t="s">
        <v>54</v>
      </c>
      <c r="C68" s="12">
        <v>126908</v>
      </c>
      <c r="D68" s="13">
        <f>SUM([1]CharterFundExp2!I250+[1]CharterFundExp2!I251)+SUM([1]CharterFundExp2!I281+[1]CharterFundExp2!I282)</f>
        <v>0</v>
      </c>
      <c r="E68" s="13"/>
      <c r="F68" s="13"/>
      <c r="G68" s="13">
        <v>0</v>
      </c>
      <c r="H68" s="13">
        <v>0</v>
      </c>
      <c r="I68" s="13"/>
      <c r="J68" s="13">
        <v>0</v>
      </c>
      <c r="K68" s="13"/>
      <c r="L68" s="13"/>
      <c r="M68" s="13">
        <v>0</v>
      </c>
      <c r="N68" s="13">
        <v>0</v>
      </c>
      <c r="O68" s="13"/>
      <c r="P68" s="13"/>
      <c r="Q68" s="13"/>
      <c r="R68" s="13">
        <v>0</v>
      </c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4">
        <f t="shared" si="14"/>
        <v>126908</v>
      </c>
    </row>
    <row r="69" spans="1:29" s="19" customFormat="1" ht="25.5" x14ac:dyDescent="0.2">
      <c r="A69" s="20" t="s">
        <v>55</v>
      </c>
      <c r="B69" s="21" t="s">
        <v>56</v>
      </c>
      <c r="C69" s="12">
        <v>52500</v>
      </c>
      <c r="D69" s="13">
        <f>SUM([1]CharterFundExp2!I252:I264)+SUM([1]CharterFundExp2!I283:I295)</f>
        <v>0</v>
      </c>
      <c r="E69" s="13"/>
      <c r="F69" s="13"/>
      <c r="G69" s="13">
        <v>0</v>
      </c>
      <c r="H69" s="13">
        <v>0</v>
      </c>
      <c r="I69" s="13"/>
      <c r="J69" s="13">
        <v>0</v>
      </c>
      <c r="K69" s="13"/>
      <c r="L69" s="13"/>
      <c r="M69" s="13">
        <v>0</v>
      </c>
      <c r="N69" s="13">
        <v>0</v>
      </c>
      <c r="O69" s="13"/>
      <c r="P69" s="13"/>
      <c r="Q69" s="13"/>
      <c r="R69" s="13">
        <v>0</v>
      </c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4">
        <f t="shared" si="14"/>
        <v>52500</v>
      </c>
    </row>
    <row r="70" spans="1:29" s="19" customFormat="1" x14ac:dyDescent="0.2">
      <c r="A70" s="20" t="s">
        <v>57</v>
      </c>
      <c r="B70" s="21" t="s">
        <v>58</v>
      </c>
      <c r="C70" s="12">
        <v>5000</v>
      </c>
      <c r="D70" s="13">
        <f>SUM([1]CharterFundExp2!I265:I266)+SUM([1]CharterFundExp2!I296:I297)</f>
        <v>0</v>
      </c>
      <c r="E70" s="13"/>
      <c r="F70" s="13"/>
      <c r="G70" s="13">
        <v>0</v>
      </c>
      <c r="H70" s="13">
        <v>0</v>
      </c>
      <c r="I70" s="13"/>
      <c r="J70" s="13">
        <v>0</v>
      </c>
      <c r="K70" s="13"/>
      <c r="L70" s="13"/>
      <c r="M70" s="13">
        <v>0</v>
      </c>
      <c r="N70" s="13">
        <v>0</v>
      </c>
      <c r="O70" s="13"/>
      <c r="P70" s="13"/>
      <c r="Q70" s="13"/>
      <c r="R70" s="13">
        <v>0</v>
      </c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4">
        <f t="shared" si="14"/>
        <v>5000</v>
      </c>
    </row>
    <row r="71" spans="1:29" s="19" customFormat="1" x14ac:dyDescent="0.2">
      <c r="A71" s="20" t="s">
        <v>59</v>
      </c>
      <c r="B71" s="21" t="s">
        <v>60</v>
      </c>
      <c r="C71" s="12">
        <v>0</v>
      </c>
      <c r="D71" s="13">
        <f>SUM([1]CharterFundExp2!I267:I269)+SUM([1]CharterFundExp2!I298:I300)</f>
        <v>0</v>
      </c>
      <c r="E71" s="13"/>
      <c r="F71" s="13"/>
      <c r="G71" s="13">
        <v>0</v>
      </c>
      <c r="H71" s="13">
        <v>0</v>
      </c>
      <c r="I71" s="13"/>
      <c r="J71" s="13">
        <v>0</v>
      </c>
      <c r="K71" s="13"/>
      <c r="L71" s="13"/>
      <c r="M71" s="13">
        <v>0</v>
      </c>
      <c r="N71" s="13">
        <v>0</v>
      </c>
      <c r="O71" s="13"/>
      <c r="P71" s="13"/>
      <c r="Q71" s="13"/>
      <c r="R71" s="13">
        <v>0</v>
      </c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4">
        <f t="shared" si="14"/>
        <v>0</v>
      </c>
    </row>
    <row r="72" spans="1:29" s="19" customFormat="1" x14ac:dyDescent="0.2">
      <c r="A72" s="20" t="s">
        <v>61</v>
      </c>
      <c r="B72" s="21" t="s">
        <v>62</v>
      </c>
      <c r="C72" s="12">
        <v>0</v>
      </c>
      <c r="D72" s="13">
        <f>SUM([1]CharterFundExp2!I270:I275)+SUM([1]CharterFundExp2!I301:I306)</f>
        <v>0</v>
      </c>
      <c r="E72" s="13"/>
      <c r="F72" s="13"/>
      <c r="G72" s="13">
        <v>0</v>
      </c>
      <c r="H72" s="13">
        <v>0</v>
      </c>
      <c r="I72" s="13"/>
      <c r="J72" s="13">
        <v>0</v>
      </c>
      <c r="K72" s="13"/>
      <c r="L72" s="13"/>
      <c r="M72" s="13">
        <v>0</v>
      </c>
      <c r="N72" s="13">
        <v>0</v>
      </c>
      <c r="O72" s="13"/>
      <c r="P72" s="13"/>
      <c r="Q72" s="13"/>
      <c r="R72" s="13">
        <v>0</v>
      </c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4">
        <f t="shared" si="14"/>
        <v>0</v>
      </c>
    </row>
    <row r="73" spans="1:29" s="19" customFormat="1" x14ac:dyDescent="0.2">
      <c r="A73" s="32" t="s">
        <v>73</v>
      </c>
      <c r="B73" s="23"/>
      <c r="C73" s="24">
        <f t="shared" ref="C73:AB73" si="15">SUM(C67:C72)</f>
        <v>537763</v>
      </c>
      <c r="D73" s="25">
        <f t="shared" si="15"/>
        <v>0</v>
      </c>
      <c r="E73" s="25">
        <f t="shared" si="15"/>
        <v>0</v>
      </c>
      <c r="F73" s="25">
        <f t="shared" si="15"/>
        <v>0</v>
      </c>
      <c r="G73" s="25">
        <f t="shared" si="15"/>
        <v>0</v>
      </c>
      <c r="H73" s="25">
        <f t="shared" si="15"/>
        <v>0</v>
      </c>
      <c r="I73" s="25">
        <f t="shared" si="15"/>
        <v>0</v>
      </c>
      <c r="J73" s="25">
        <f t="shared" si="15"/>
        <v>0</v>
      </c>
      <c r="K73" s="25">
        <f t="shared" si="15"/>
        <v>0</v>
      </c>
      <c r="L73" s="25">
        <f t="shared" si="15"/>
        <v>0</v>
      </c>
      <c r="M73" s="25">
        <f t="shared" si="15"/>
        <v>0</v>
      </c>
      <c r="N73" s="25">
        <f t="shared" si="15"/>
        <v>0</v>
      </c>
      <c r="O73" s="25">
        <f t="shared" si="15"/>
        <v>0</v>
      </c>
      <c r="P73" s="25">
        <f t="shared" si="15"/>
        <v>0</v>
      </c>
      <c r="Q73" s="25">
        <f t="shared" si="15"/>
        <v>0</v>
      </c>
      <c r="R73" s="25">
        <f t="shared" si="15"/>
        <v>0</v>
      </c>
      <c r="S73" s="25">
        <f t="shared" si="15"/>
        <v>0</v>
      </c>
      <c r="T73" s="25">
        <f t="shared" si="15"/>
        <v>0</v>
      </c>
      <c r="U73" s="25">
        <f t="shared" si="15"/>
        <v>0</v>
      </c>
      <c r="V73" s="25">
        <f t="shared" si="15"/>
        <v>0</v>
      </c>
      <c r="W73" s="25">
        <f t="shared" si="15"/>
        <v>0</v>
      </c>
      <c r="X73" s="25">
        <f t="shared" si="15"/>
        <v>0</v>
      </c>
      <c r="Y73" s="25">
        <f t="shared" si="15"/>
        <v>0</v>
      </c>
      <c r="Z73" s="25">
        <f t="shared" si="15"/>
        <v>0</v>
      </c>
      <c r="AA73" s="25">
        <f t="shared" si="15"/>
        <v>0</v>
      </c>
      <c r="AB73" s="25">
        <f t="shared" si="15"/>
        <v>0</v>
      </c>
      <c r="AC73" s="26">
        <f t="shared" si="14"/>
        <v>537763</v>
      </c>
    </row>
    <row r="74" spans="1:29" s="19" customFormat="1" ht="25.5" x14ac:dyDescent="0.2">
      <c r="A74" s="10" t="s">
        <v>74</v>
      </c>
      <c r="B74" s="2"/>
      <c r="C74" s="27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14"/>
    </row>
    <row r="75" spans="1:29" s="19" customFormat="1" x14ac:dyDescent="0.2">
      <c r="A75" s="20" t="s">
        <v>51</v>
      </c>
      <c r="B75" s="21" t="s">
        <v>52</v>
      </c>
      <c r="C75" s="12">
        <v>892764</v>
      </c>
      <c r="D75" s="13">
        <f>SUM([1]CharterFundExp2!I310+[1]CharterFundExp2!I311)</f>
        <v>0</v>
      </c>
      <c r="E75" s="13"/>
      <c r="F75" s="13"/>
      <c r="G75" s="13">
        <v>0</v>
      </c>
      <c r="H75" s="13">
        <v>0</v>
      </c>
      <c r="I75" s="13"/>
      <c r="J75" s="13">
        <v>0</v>
      </c>
      <c r="K75" s="13"/>
      <c r="L75" s="13"/>
      <c r="M75" s="13">
        <v>0</v>
      </c>
      <c r="N75" s="13">
        <v>0</v>
      </c>
      <c r="O75" s="13"/>
      <c r="P75" s="13"/>
      <c r="Q75" s="13"/>
      <c r="R75" s="13">
        <v>0</v>
      </c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4">
        <f t="shared" ref="AC75:AC81" si="16">C75+D75+E75+F75+M75+G75+H75+J75+K75+L75+O75+P75+Q75+R75+T75+U75+V75+W75+X75+Y75+Z75+AB75+AA75+N75</f>
        <v>892764</v>
      </c>
    </row>
    <row r="76" spans="1:29" s="19" customFormat="1" x14ac:dyDescent="0.2">
      <c r="A76" s="20" t="s">
        <v>53</v>
      </c>
      <c r="B76" s="21" t="s">
        <v>54</v>
      </c>
      <c r="C76" s="12">
        <v>383816</v>
      </c>
      <c r="D76" s="13">
        <f>SUM([1]CharterFundExp2!I312+[1]CharterFundExp2!I313)</f>
        <v>0</v>
      </c>
      <c r="E76" s="13"/>
      <c r="F76" s="13"/>
      <c r="G76" s="13">
        <v>0</v>
      </c>
      <c r="H76" s="13">
        <v>0</v>
      </c>
      <c r="I76" s="13"/>
      <c r="J76" s="13">
        <v>0</v>
      </c>
      <c r="K76" s="13"/>
      <c r="L76" s="13"/>
      <c r="M76" s="13">
        <v>0</v>
      </c>
      <c r="N76" s="13">
        <v>0</v>
      </c>
      <c r="O76" s="13"/>
      <c r="P76" s="13"/>
      <c r="Q76" s="13"/>
      <c r="R76" s="13">
        <v>0</v>
      </c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4">
        <f t="shared" si="16"/>
        <v>383816</v>
      </c>
    </row>
    <row r="77" spans="1:29" s="19" customFormat="1" ht="25.5" x14ac:dyDescent="0.2">
      <c r="A77" s="20" t="s">
        <v>55</v>
      </c>
      <c r="B77" s="21" t="s">
        <v>56</v>
      </c>
      <c r="C77" s="12">
        <v>617878</v>
      </c>
      <c r="D77" s="13">
        <f>SUM([1]CharterFundExp2!I314:I326)</f>
        <v>0</v>
      </c>
      <c r="E77" s="13">
        <f>SUM([1]InsResv!I22+[1]InsResv!I23+[1]InsResv!I24+[1]InsResv!I25)</f>
        <v>0</v>
      </c>
      <c r="F77" s="13"/>
      <c r="G77" s="13">
        <v>0</v>
      </c>
      <c r="H77" s="13">
        <v>0</v>
      </c>
      <c r="I77" s="13"/>
      <c r="J77" s="13">
        <v>0</v>
      </c>
      <c r="K77" s="13"/>
      <c r="L77" s="13"/>
      <c r="M77" s="13">
        <v>0</v>
      </c>
      <c r="N77" s="13">
        <v>0</v>
      </c>
      <c r="O77" s="13"/>
      <c r="P77" s="13"/>
      <c r="Q77" s="13"/>
      <c r="R77" s="13">
        <v>0</v>
      </c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4">
        <f t="shared" si="16"/>
        <v>617878</v>
      </c>
    </row>
    <row r="78" spans="1:29" s="19" customFormat="1" x14ac:dyDescent="0.2">
      <c r="A78" s="20" t="s">
        <v>57</v>
      </c>
      <c r="B78" s="21" t="s">
        <v>58</v>
      </c>
      <c r="C78" s="12">
        <v>657500</v>
      </c>
      <c r="D78" s="13">
        <f>SUM([1]CharterFundExp2!I327:I328)</f>
        <v>0</v>
      </c>
      <c r="E78" s="13"/>
      <c r="F78" s="13"/>
      <c r="G78" s="13">
        <v>0</v>
      </c>
      <c r="H78" s="13">
        <v>0</v>
      </c>
      <c r="I78" s="13"/>
      <c r="J78" s="13">
        <v>0</v>
      </c>
      <c r="K78" s="13"/>
      <c r="L78" s="13"/>
      <c r="M78" s="13">
        <v>0</v>
      </c>
      <c r="N78" s="13">
        <v>0</v>
      </c>
      <c r="O78" s="13"/>
      <c r="P78" s="13"/>
      <c r="Q78" s="13"/>
      <c r="R78" s="13">
        <v>0</v>
      </c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4">
        <f t="shared" si="16"/>
        <v>657500</v>
      </c>
    </row>
    <row r="79" spans="1:29" s="19" customFormat="1" x14ac:dyDescent="0.2">
      <c r="A79" s="20" t="s">
        <v>59</v>
      </c>
      <c r="B79" s="21" t="s">
        <v>60</v>
      </c>
      <c r="C79" s="12">
        <v>0</v>
      </c>
      <c r="D79" s="13">
        <f>SUM([1]CharterFundExp2!I329:I332)</f>
        <v>0</v>
      </c>
      <c r="E79" s="13"/>
      <c r="F79" s="13"/>
      <c r="G79" s="13">
        <v>0</v>
      </c>
      <c r="H79" s="13">
        <v>0</v>
      </c>
      <c r="I79" s="13"/>
      <c r="J79" s="13">
        <v>0</v>
      </c>
      <c r="K79" s="13"/>
      <c r="L79" s="13"/>
      <c r="M79" s="13">
        <v>0</v>
      </c>
      <c r="N79" s="13">
        <v>0</v>
      </c>
      <c r="O79" s="13"/>
      <c r="P79" s="13"/>
      <c r="Q79" s="13"/>
      <c r="R79" s="13">
        <v>0</v>
      </c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4">
        <f t="shared" si="16"/>
        <v>0</v>
      </c>
    </row>
    <row r="80" spans="1:29" s="19" customFormat="1" x14ac:dyDescent="0.2">
      <c r="A80" s="20" t="s">
        <v>61</v>
      </c>
      <c r="B80" s="21" t="s">
        <v>62</v>
      </c>
      <c r="C80" s="12">
        <v>0</v>
      </c>
      <c r="D80" s="13">
        <f>SUM([1]CharterFundExp2!I333:I338)</f>
        <v>0</v>
      </c>
      <c r="E80" s="13">
        <f>[1]InsResv!I34</f>
        <v>0</v>
      </c>
      <c r="F80" s="13"/>
      <c r="G80" s="13">
        <v>0</v>
      </c>
      <c r="H80" s="13">
        <v>0</v>
      </c>
      <c r="I80" s="13"/>
      <c r="J80" s="13">
        <v>0</v>
      </c>
      <c r="K80" s="13"/>
      <c r="L80" s="13"/>
      <c r="M80" s="13">
        <v>0</v>
      </c>
      <c r="N80" s="13">
        <v>0</v>
      </c>
      <c r="O80" s="13"/>
      <c r="P80" s="13"/>
      <c r="Q80" s="13"/>
      <c r="R80" s="13">
        <v>0</v>
      </c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4">
        <f t="shared" si="16"/>
        <v>0</v>
      </c>
    </row>
    <row r="81" spans="1:29" s="19" customFormat="1" x14ac:dyDescent="0.2">
      <c r="A81" s="32" t="s">
        <v>75</v>
      </c>
      <c r="B81" s="23"/>
      <c r="C81" s="24">
        <f t="shared" ref="C81:AB81" si="17">SUM(C75:C80)</f>
        <v>2551958</v>
      </c>
      <c r="D81" s="25">
        <f t="shared" si="17"/>
        <v>0</v>
      </c>
      <c r="E81" s="25">
        <f t="shared" si="17"/>
        <v>0</v>
      </c>
      <c r="F81" s="25">
        <f t="shared" si="17"/>
        <v>0</v>
      </c>
      <c r="G81" s="25">
        <f t="shared" si="17"/>
        <v>0</v>
      </c>
      <c r="H81" s="25">
        <f t="shared" si="17"/>
        <v>0</v>
      </c>
      <c r="I81" s="25">
        <f t="shared" si="17"/>
        <v>0</v>
      </c>
      <c r="J81" s="25">
        <f t="shared" si="17"/>
        <v>0</v>
      </c>
      <c r="K81" s="25">
        <f t="shared" si="17"/>
        <v>0</v>
      </c>
      <c r="L81" s="25">
        <f t="shared" si="17"/>
        <v>0</v>
      </c>
      <c r="M81" s="25">
        <f t="shared" si="17"/>
        <v>0</v>
      </c>
      <c r="N81" s="25">
        <f t="shared" si="17"/>
        <v>0</v>
      </c>
      <c r="O81" s="25">
        <f t="shared" si="17"/>
        <v>0</v>
      </c>
      <c r="P81" s="25">
        <f t="shared" si="17"/>
        <v>0</v>
      </c>
      <c r="Q81" s="25">
        <f t="shared" si="17"/>
        <v>0</v>
      </c>
      <c r="R81" s="25">
        <f t="shared" si="17"/>
        <v>0</v>
      </c>
      <c r="S81" s="25">
        <f t="shared" si="17"/>
        <v>0</v>
      </c>
      <c r="T81" s="25">
        <f t="shared" si="17"/>
        <v>0</v>
      </c>
      <c r="U81" s="25">
        <f t="shared" si="17"/>
        <v>0</v>
      </c>
      <c r="V81" s="25">
        <f t="shared" si="17"/>
        <v>0</v>
      </c>
      <c r="W81" s="25">
        <f t="shared" si="17"/>
        <v>0</v>
      </c>
      <c r="X81" s="25">
        <f t="shared" si="17"/>
        <v>0</v>
      </c>
      <c r="Y81" s="25">
        <f t="shared" si="17"/>
        <v>0</v>
      </c>
      <c r="Z81" s="25">
        <f t="shared" si="17"/>
        <v>0</v>
      </c>
      <c r="AA81" s="25">
        <f t="shared" si="17"/>
        <v>0</v>
      </c>
      <c r="AB81" s="25">
        <f t="shared" si="17"/>
        <v>0</v>
      </c>
      <c r="AC81" s="26">
        <f t="shared" si="16"/>
        <v>2551958</v>
      </c>
    </row>
    <row r="82" spans="1:29" s="19" customFormat="1" ht="1.9" customHeight="1" x14ac:dyDescent="0.2">
      <c r="A82" s="10"/>
      <c r="B82" s="2"/>
      <c r="C82" s="27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14"/>
    </row>
    <row r="83" spans="1:29" s="19" customFormat="1" x14ac:dyDescent="0.2">
      <c r="A83" s="10" t="s">
        <v>76</v>
      </c>
      <c r="B83" s="2"/>
      <c r="C83" s="27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14"/>
    </row>
    <row r="84" spans="1:29" s="19" customFormat="1" x14ac:dyDescent="0.2">
      <c r="A84" s="20" t="s">
        <v>51</v>
      </c>
      <c r="B84" s="21" t="s">
        <v>52</v>
      </c>
      <c r="C84" s="12">
        <v>288282</v>
      </c>
      <c r="D84" s="13">
        <f>SUM([1]CharterFundExp2!I342+[1]CharterFundExp2!I343)</f>
        <v>0</v>
      </c>
      <c r="E84" s="13"/>
      <c r="F84" s="13"/>
      <c r="G84" s="13">
        <v>0</v>
      </c>
      <c r="H84" s="13">
        <v>6203</v>
      </c>
      <c r="I84" s="13"/>
      <c r="J84" s="13">
        <v>0</v>
      </c>
      <c r="K84" s="13"/>
      <c r="L84" s="13"/>
      <c r="M84" s="13">
        <v>0</v>
      </c>
      <c r="N84" s="13">
        <v>0</v>
      </c>
      <c r="O84" s="13"/>
      <c r="P84" s="13"/>
      <c r="Q84" s="13"/>
      <c r="R84" s="13">
        <v>0</v>
      </c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4">
        <f t="shared" ref="AC84:AC90" si="18">C84+D84+E84+F84+M84+G84+H84+J84+K84+L84+O84+P84+Q84+R84+T84+U84+V84+W84+X84+Y84+Z84+AB84+AA84+N84</f>
        <v>294485</v>
      </c>
    </row>
    <row r="85" spans="1:29" s="19" customFormat="1" x14ac:dyDescent="0.2">
      <c r="A85" s="20" t="s">
        <v>53</v>
      </c>
      <c r="B85" s="21" t="s">
        <v>54</v>
      </c>
      <c r="C85" s="12">
        <v>110600</v>
      </c>
      <c r="D85" s="13">
        <f>SUM([1]CharterFundExp2!I344+[1]CharterFundExp2!I345)</f>
        <v>0</v>
      </c>
      <c r="E85" s="13"/>
      <c r="F85" s="13"/>
      <c r="G85" s="13">
        <v>0</v>
      </c>
      <c r="H85" s="13">
        <v>2311</v>
      </c>
      <c r="I85" s="13"/>
      <c r="J85" s="13">
        <v>0</v>
      </c>
      <c r="K85" s="13"/>
      <c r="L85" s="13"/>
      <c r="M85" s="13">
        <v>0</v>
      </c>
      <c r="N85" s="13">
        <v>0</v>
      </c>
      <c r="O85" s="13"/>
      <c r="P85" s="13"/>
      <c r="Q85" s="13"/>
      <c r="R85" s="13">
        <v>0</v>
      </c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4">
        <f t="shared" si="18"/>
        <v>112911</v>
      </c>
    </row>
    <row r="86" spans="1:29" s="19" customFormat="1" ht="25.5" x14ac:dyDescent="0.2">
      <c r="A86" s="20" t="s">
        <v>55</v>
      </c>
      <c r="B86" s="21" t="s">
        <v>56</v>
      </c>
      <c r="C86" s="12">
        <v>58100</v>
      </c>
      <c r="D86" s="13">
        <f>SUM([1]CharterFundExp2!I346:I365)</f>
        <v>0</v>
      </c>
      <c r="E86" s="13">
        <f>SUM([1]InsResv!I26)</f>
        <v>0</v>
      </c>
      <c r="F86" s="13"/>
      <c r="G86" s="13">
        <v>0</v>
      </c>
      <c r="H86" s="13">
        <v>0</v>
      </c>
      <c r="I86" s="13"/>
      <c r="J86" s="13">
        <v>0</v>
      </c>
      <c r="K86" s="13"/>
      <c r="L86" s="13"/>
      <c r="M86" s="13">
        <v>0</v>
      </c>
      <c r="N86" s="13">
        <v>0</v>
      </c>
      <c r="O86" s="13"/>
      <c r="P86" s="13"/>
      <c r="Q86" s="13"/>
      <c r="R86" s="13">
        <v>0</v>
      </c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4">
        <f t="shared" si="18"/>
        <v>58100</v>
      </c>
    </row>
    <row r="87" spans="1:29" s="19" customFormat="1" x14ac:dyDescent="0.2">
      <c r="A87" s="20" t="s">
        <v>57</v>
      </c>
      <c r="B87" s="21" t="s">
        <v>58</v>
      </c>
      <c r="C87" s="12">
        <v>101500</v>
      </c>
      <c r="D87" s="13">
        <f>SUM([1]CharterFundExp2!I366:I367)</f>
        <v>0</v>
      </c>
      <c r="E87" s="13"/>
      <c r="F87" s="13"/>
      <c r="G87" s="13">
        <v>0</v>
      </c>
      <c r="H87" s="13">
        <v>0</v>
      </c>
      <c r="I87" s="13"/>
      <c r="J87" s="13">
        <v>0</v>
      </c>
      <c r="K87" s="13"/>
      <c r="L87" s="13"/>
      <c r="M87" s="13">
        <v>0</v>
      </c>
      <c r="N87" s="13">
        <v>0</v>
      </c>
      <c r="O87" s="13"/>
      <c r="P87" s="13"/>
      <c r="Q87" s="13"/>
      <c r="R87" s="13">
        <v>0</v>
      </c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4">
        <f t="shared" si="18"/>
        <v>101500</v>
      </c>
    </row>
    <row r="88" spans="1:29" s="19" customFormat="1" x14ac:dyDescent="0.2">
      <c r="A88" s="20" t="s">
        <v>59</v>
      </c>
      <c r="B88" s="21" t="s">
        <v>60</v>
      </c>
      <c r="C88" s="12">
        <v>0</v>
      </c>
      <c r="D88" s="13">
        <f>SUM([1]CharterFundExp2!I368:I371)</f>
        <v>0</v>
      </c>
      <c r="E88" s="13"/>
      <c r="F88" s="13"/>
      <c r="G88" s="13">
        <v>0</v>
      </c>
      <c r="H88" s="13">
        <v>0</v>
      </c>
      <c r="I88" s="13"/>
      <c r="J88" s="13">
        <v>0</v>
      </c>
      <c r="K88" s="13"/>
      <c r="L88" s="13"/>
      <c r="M88" s="13">
        <v>0</v>
      </c>
      <c r="N88" s="13">
        <v>0</v>
      </c>
      <c r="O88" s="13"/>
      <c r="P88" s="13"/>
      <c r="Q88" s="13"/>
      <c r="R88" s="13">
        <v>0</v>
      </c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4">
        <f t="shared" si="18"/>
        <v>0</v>
      </c>
    </row>
    <row r="89" spans="1:29" s="19" customFormat="1" x14ac:dyDescent="0.2">
      <c r="A89" s="20" t="s">
        <v>61</v>
      </c>
      <c r="B89" s="21" t="s">
        <v>62</v>
      </c>
      <c r="C89" s="12">
        <v>3000</v>
      </c>
      <c r="D89" s="13">
        <f>SUM([1]CharterFundExp2!I372:I377)</f>
        <v>0</v>
      </c>
      <c r="E89" s="13"/>
      <c r="F89" s="13"/>
      <c r="G89" s="13">
        <v>0</v>
      </c>
      <c r="H89" s="13">
        <v>0</v>
      </c>
      <c r="I89" s="13"/>
      <c r="J89" s="13">
        <v>0</v>
      </c>
      <c r="K89" s="13"/>
      <c r="L89" s="13"/>
      <c r="M89" s="13">
        <v>0</v>
      </c>
      <c r="N89" s="13">
        <v>0</v>
      </c>
      <c r="O89" s="13"/>
      <c r="P89" s="13"/>
      <c r="Q89" s="13"/>
      <c r="R89" s="13">
        <v>0</v>
      </c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4">
        <f t="shared" si="18"/>
        <v>3000</v>
      </c>
    </row>
    <row r="90" spans="1:29" s="19" customFormat="1" x14ac:dyDescent="0.2">
      <c r="A90" s="32" t="s">
        <v>77</v>
      </c>
      <c r="B90" s="23"/>
      <c r="C90" s="24">
        <f t="shared" ref="C90:AB90" si="19">SUM(C84:C89)</f>
        <v>561482</v>
      </c>
      <c r="D90" s="25">
        <f t="shared" si="19"/>
        <v>0</v>
      </c>
      <c r="E90" s="25">
        <f t="shared" si="19"/>
        <v>0</v>
      </c>
      <c r="F90" s="25">
        <f t="shared" si="19"/>
        <v>0</v>
      </c>
      <c r="G90" s="25">
        <f t="shared" si="19"/>
        <v>0</v>
      </c>
      <c r="H90" s="25">
        <f t="shared" si="19"/>
        <v>8514</v>
      </c>
      <c r="I90" s="25">
        <f t="shared" si="19"/>
        <v>0</v>
      </c>
      <c r="J90" s="25">
        <f t="shared" si="19"/>
        <v>0</v>
      </c>
      <c r="K90" s="25">
        <f t="shared" si="19"/>
        <v>0</v>
      </c>
      <c r="L90" s="25">
        <f t="shared" si="19"/>
        <v>0</v>
      </c>
      <c r="M90" s="25">
        <f t="shared" si="19"/>
        <v>0</v>
      </c>
      <c r="N90" s="25">
        <f t="shared" si="19"/>
        <v>0</v>
      </c>
      <c r="O90" s="25">
        <f t="shared" si="19"/>
        <v>0</v>
      </c>
      <c r="P90" s="25">
        <f t="shared" si="19"/>
        <v>0</v>
      </c>
      <c r="Q90" s="25">
        <f t="shared" si="19"/>
        <v>0</v>
      </c>
      <c r="R90" s="25">
        <f t="shared" si="19"/>
        <v>0</v>
      </c>
      <c r="S90" s="25">
        <f t="shared" si="19"/>
        <v>0</v>
      </c>
      <c r="T90" s="25">
        <f t="shared" si="19"/>
        <v>0</v>
      </c>
      <c r="U90" s="25">
        <f t="shared" si="19"/>
        <v>0</v>
      </c>
      <c r="V90" s="25">
        <f t="shared" si="19"/>
        <v>0</v>
      </c>
      <c r="W90" s="25">
        <f t="shared" si="19"/>
        <v>0</v>
      </c>
      <c r="X90" s="25">
        <f t="shared" si="19"/>
        <v>0</v>
      </c>
      <c r="Y90" s="25">
        <f t="shared" si="19"/>
        <v>0</v>
      </c>
      <c r="Z90" s="25">
        <f t="shared" si="19"/>
        <v>0</v>
      </c>
      <c r="AA90" s="25">
        <f t="shared" si="19"/>
        <v>0</v>
      </c>
      <c r="AB90" s="25">
        <f t="shared" si="19"/>
        <v>0</v>
      </c>
      <c r="AC90" s="26">
        <f t="shared" si="18"/>
        <v>569996</v>
      </c>
    </row>
    <row r="91" spans="1:29" s="19" customFormat="1" ht="1.9" customHeight="1" x14ac:dyDescent="0.2">
      <c r="A91" s="10"/>
      <c r="B91" s="2"/>
      <c r="C91" s="27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14"/>
    </row>
    <row r="92" spans="1:29" s="19" customFormat="1" ht="25.5" x14ac:dyDescent="0.2">
      <c r="A92" s="10" t="s">
        <v>78</v>
      </c>
      <c r="B92" s="2"/>
      <c r="C92" s="27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14"/>
    </row>
    <row r="93" spans="1:29" s="19" customFormat="1" x14ac:dyDescent="0.2">
      <c r="A93" s="20" t="s">
        <v>51</v>
      </c>
      <c r="B93" s="21" t="s">
        <v>52</v>
      </c>
      <c r="C93" s="12">
        <v>461240</v>
      </c>
      <c r="D93" s="13">
        <f>SUM([1]CharterFundExp2!I381+[1]CharterFundExp2!I382)+SUM([1]CharterFundExp2!I412+[1]CharterFundExp2!I413)</f>
        <v>0</v>
      </c>
      <c r="E93" s="13"/>
      <c r="F93" s="13"/>
      <c r="G93" s="13">
        <v>0</v>
      </c>
      <c r="H93" s="13">
        <v>0</v>
      </c>
      <c r="I93" s="13"/>
      <c r="J93" s="13">
        <v>0</v>
      </c>
      <c r="K93" s="13"/>
      <c r="L93" s="13"/>
      <c r="M93" s="13">
        <v>0</v>
      </c>
      <c r="N93" s="13">
        <v>0</v>
      </c>
      <c r="O93" s="13"/>
      <c r="P93" s="13"/>
      <c r="Q93" s="13"/>
      <c r="R93" s="13">
        <v>0</v>
      </c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4">
        <f t="shared" ref="AC93:AC99" si="20">C93+D93+E93+F93+M93+G93+H93+J93+K93+L93+O93+P93+Q93+R93+T93+U93+V93+W93+X93+Y93+Z93+AB93+AA93+N93</f>
        <v>461240</v>
      </c>
    </row>
    <row r="94" spans="1:29" s="19" customFormat="1" x14ac:dyDescent="0.2">
      <c r="A94" s="20" t="s">
        <v>53</v>
      </c>
      <c r="B94" s="21" t="s">
        <v>54</v>
      </c>
      <c r="C94" s="12">
        <v>171251</v>
      </c>
      <c r="D94" s="13">
        <f>SUM([1]CharterFundExp2!I383+[1]CharterFundExp2!I384)+SUM([1]CharterFundExp2!I414+[1]CharterFundExp2!I415)</f>
        <v>0</v>
      </c>
      <c r="E94" s="13"/>
      <c r="F94" s="13"/>
      <c r="G94" s="13">
        <v>0</v>
      </c>
      <c r="H94" s="13">
        <v>0</v>
      </c>
      <c r="I94" s="13"/>
      <c r="J94" s="13">
        <v>0</v>
      </c>
      <c r="K94" s="13"/>
      <c r="L94" s="13"/>
      <c r="M94" s="13">
        <v>0</v>
      </c>
      <c r="N94" s="13">
        <v>0</v>
      </c>
      <c r="O94" s="13"/>
      <c r="P94" s="13"/>
      <c r="Q94" s="13"/>
      <c r="R94" s="13">
        <v>0</v>
      </c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4">
        <f t="shared" si="20"/>
        <v>171251</v>
      </c>
    </row>
    <row r="95" spans="1:29" s="19" customFormat="1" ht="25.5" x14ac:dyDescent="0.2">
      <c r="A95" s="20" t="s">
        <v>55</v>
      </c>
      <c r="B95" s="21" t="s">
        <v>56</v>
      </c>
      <c r="C95" s="12">
        <v>389000</v>
      </c>
      <c r="D95" s="13">
        <f>SUM([1]CharterFundExp2!I385:I397)+SUM([1]CharterFundExp2!I416:I428)</f>
        <v>0</v>
      </c>
      <c r="E95" s="13">
        <f>SUM([1]InsResv!I28+[1]InsResv!I30+[1]InsResv!I31+[1]InsResv!I32+[1]InsResv!I29)</f>
        <v>0</v>
      </c>
      <c r="F95" s="13"/>
      <c r="G95" s="13">
        <v>0</v>
      </c>
      <c r="H95" s="13">
        <v>0</v>
      </c>
      <c r="I95" s="13"/>
      <c r="J95" s="13">
        <v>0</v>
      </c>
      <c r="K95" s="13"/>
      <c r="L95" s="13"/>
      <c r="M95" s="13">
        <v>0</v>
      </c>
      <c r="N95" s="13">
        <v>0</v>
      </c>
      <c r="O95" s="13"/>
      <c r="P95" s="13"/>
      <c r="Q95" s="13"/>
      <c r="R95" s="13">
        <v>0</v>
      </c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4">
        <f t="shared" si="20"/>
        <v>389000</v>
      </c>
    </row>
    <row r="96" spans="1:29" s="19" customFormat="1" x14ac:dyDescent="0.2">
      <c r="A96" s="20" t="s">
        <v>57</v>
      </c>
      <c r="B96" s="21" t="s">
        <v>58</v>
      </c>
      <c r="C96" s="12">
        <v>25000</v>
      </c>
      <c r="D96" s="13">
        <f>SUM([1]CharterFundExp2!I398:I399)+SUM([1]CharterFundExp2!I429:I430)</f>
        <v>0</v>
      </c>
      <c r="E96" s="13"/>
      <c r="F96" s="13"/>
      <c r="G96" s="13">
        <v>0</v>
      </c>
      <c r="H96" s="13">
        <v>0</v>
      </c>
      <c r="I96" s="13"/>
      <c r="J96" s="13">
        <v>0</v>
      </c>
      <c r="K96" s="13"/>
      <c r="L96" s="13"/>
      <c r="M96" s="13">
        <v>0</v>
      </c>
      <c r="N96" s="13">
        <v>0</v>
      </c>
      <c r="O96" s="13"/>
      <c r="P96" s="13"/>
      <c r="Q96" s="13"/>
      <c r="R96" s="13">
        <v>0</v>
      </c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4">
        <f t="shared" si="20"/>
        <v>25000</v>
      </c>
    </row>
    <row r="97" spans="1:29" s="19" customFormat="1" x14ac:dyDescent="0.2">
      <c r="A97" s="20" t="s">
        <v>59</v>
      </c>
      <c r="B97" s="21" t="s">
        <v>60</v>
      </c>
      <c r="C97" s="12">
        <v>41000</v>
      </c>
      <c r="D97" s="13">
        <f>SUM([1]CharterFundExp2!I400:I402)+SUM([1]CharterFundExp2!I431:I433)</f>
        <v>0</v>
      </c>
      <c r="E97" s="13"/>
      <c r="F97" s="13"/>
      <c r="G97" s="13">
        <v>0</v>
      </c>
      <c r="H97" s="13">
        <v>0</v>
      </c>
      <c r="I97" s="13"/>
      <c r="J97" s="13">
        <v>0</v>
      </c>
      <c r="K97" s="13"/>
      <c r="L97" s="13"/>
      <c r="M97" s="13">
        <v>0</v>
      </c>
      <c r="N97" s="13">
        <v>0</v>
      </c>
      <c r="O97" s="13"/>
      <c r="P97" s="13"/>
      <c r="Q97" s="13"/>
      <c r="R97" s="13">
        <v>0</v>
      </c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4">
        <f t="shared" si="20"/>
        <v>41000</v>
      </c>
    </row>
    <row r="98" spans="1:29" s="19" customFormat="1" x14ac:dyDescent="0.2">
      <c r="A98" s="20" t="s">
        <v>61</v>
      </c>
      <c r="B98" s="21" t="s">
        <v>62</v>
      </c>
      <c r="C98" s="12">
        <v>0</v>
      </c>
      <c r="D98" s="13">
        <f>SUM([1]CharterFundExp2!I403:I408)+SUM([1]CharterFundExp2!I434:I439)</f>
        <v>0</v>
      </c>
      <c r="E98" s="13"/>
      <c r="F98" s="13"/>
      <c r="G98" s="13">
        <v>0</v>
      </c>
      <c r="H98" s="13">
        <v>0</v>
      </c>
      <c r="I98" s="13"/>
      <c r="J98" s="13">
        <v>0</v>
      </c>
      <c r="K98" s="13"/>
      <c r="L98" s="13"/>
      <c r="M98" s="13">
        <v>0</v>
      </c>
      <c r="N98" s="13">
        <v>0</v>
      </c>
      <c r="O98" s="13"/>
      <c r="P98" s="13"/>
      <c r="Q98" s="13"/>
      <c r="R98" s="13">
        <v>0</v>
      </c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4">
        <f t="shared" si="20"/>
        <v>0</v>
      </c>
    </row>
    <row r="99" spans="1:29" s="19" customFormat="1" x14ac:dyDescent="0.2">
      <c r="A99" s="32" t="s">
        <v>79</v>
      </c>
      <c r="B99" s="23"/>
      <c r="C99" s="24">
        <f t="shared" ref="C99:AB99" si="21">SUM(C93:C98)</f>
        <v>1087491</v>
      </c>
      <c r="D99" s="25">
        <f t="shared" si="21"/>
        <v>0</v>
      </c>
      <c r="E99" s="25">
        <f t="shared" si="21"/>
        <v>0</v>
      </c>
      <c r="F99" s="25">
        <f t="shared" si="21"/>
        <v>0</v>
      </c>
      <c r="G99" s="25">
        <f t="shared" si="21"/>
        <v>0</v>
      </c>
      <c r="H99" s="25">
        <f t="shared" si="21"/>
        <v>0</v>
      </c>
      <c r="I99" s="25">
        <f t="shared" si="21"/>
        <v>0</v>
      </c>
      <c r="J99" s="25">
        <f t="shared" si="21"/>
        <v>0</v>
      </c>
      <c r="K99" s="25">
        <f t="shared" si="21"/>
        <v>0</v>
      </c>
      <c r="L99" s="25">
        <f t="shared" si="21"/>
        <v>0</v>
      </c>
      <c r="M99" s="25">
        <f t="shared" si="21"/>
        <v>0</v>
      </c>
      <c r="N99" s="25">
        <f t="shared" si="21"/>
        <v>0</v>
      </c>
      <c r="O99" s="25">
        <f t="shared" si="21"/>
        <v>0</v>
      </c>
      <c r="P99" s="25">
        <f t="shared" si="21"/>
        <v>0</v>
      </c>
      <c r="Q99" s="25">
        <f t="shared" si="21"/>
        <v>0</v>
      </c>
      <c r="R99" s="25">
        <f t="shared" si="21"/>
        <v>0</v>
      </c>
      <c r="S99" s="25">
        <f t="shared" si="21"/>
        <v>0</v>
      </c>
      <c r="T99" s="25">
        <f t="shared" si="21"/>
        <v>0</v>
      </c>
      <c r="U99" s="25">
        <f t="shared" si="21"/>
        <v>0</v>
      </c>
      <c r="V99" s="25">
        <f t="shared" si="21"/>
        <v>0</v>
      </c>
      <c r="W99" s="25">
        <f t="shared" si="21"/>
        <v>0</v>
      </c>
      <c r="X99" s="25">
        <f t="shared" si="21"/>
        <v>0</v>
      </c>
      <c r="Y99" s="25">
        <f t="shared" si="21"/>
        <v>0</v>
      </c>
      <c r="Z99" s="25">
        <f t="shared" si="21"/>
        <v>0</v>
      </c>
      <c r="AA99" s="25">
        <f t="shared" si="21"/>
        <v>0</v>
      </c>
      <c r="AB99" s="25">
        <f t="shared" si="21"/>
        <v>0</v>
      </c>
      <c r="AC99" s="26">
        <f t="shared" si="20"/>
        <v>1087491</v>
      </c>
    </row>
    <row r="100" spans="1:29" s="19" customFormat="1" ht="1.9" customHeight="1" x14ac:dyDescent="0.2">
      <c r="A100" s="10"/>
      <c r="B100" s="2"/>
      <c r="C100" s="27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14"/>
    </row>
    <row r="101" spans="1:29" s="19" customFormat="1" x14ac:dyDescent="0.2">
      <c r="A101" s="10" t="s">
        <v>80</v>
      </c>
      <c r="B101" s="2"/>
      <c r="C101" s="27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14"/>
    </row>
    <row r="102" spans="1:29" s="19" customFormat="1" x14ac:dyDescent="0.2">
      <c r="A102" s="20" t="s">
        <v>51</v>
      </c>
      <c r="B102" s="21" t="s">
        <v>52</v>
      </c>
      <c r="C102" s="12">
        <v>160000</v>
      </c>
      <c r="D102" s="13">
        <f>SUM([1]CharterFundExp2!I443+[1]CharterFundExp2!I444)</f>
        <v>0</v>
      </c>
      <c r="E102" s="13"/>
      <c r="F102" s="13"/>
      <c r="G102" s="13">
        <v>0</v>
      </c>
      <c r="H102" s="13">
        <v>0</v>
      </c>
      <c r="I102" s="13"/>
      <c r="J102" s="13">
        <v>0</v>
      </c>
      <c r="K102" s="13"/>
      <c r="L102" s="13"/>
      <c r="M102" s="13">
        <v>0</v>
      </c>
      <c r="N102" s="13">
        <v>0</v>
      </c>
      <c r="O102" s="13"/>
      <c r="P102" s="13"/>
      <c r="Q102" s="13"/>
      <c r="R102" s="13">
        <v>0</v>
      </c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4">
        <f t="shared" ref="AC102:AC108" si="22">C102+D102+E102+F102+M102+G102+H102+J102+K102+L102+O102+P102+Q102+R102+T102+U102+V102+W102+X102+Y102+Z102+AB102+AA102+N102</f>
        <v>160000</v>
      </c>
    </row>
    <row r="103" spans="1:29" s="19" customFormat="1" x14ac:dyDescent="0.2">
      <c r="A103" s="20" t="s">
        <v>53</v>
      </c>
      <c r="B103" s="21" t="s">
        <v>54</v>
      </c>
      <c r="C103" s="12">
        <v>40000</v>
      </c>
      <c r="D103" s="13">
        <f>SUM([1]CharterFundExp2!I445+[1]CharterFundExp2!I446)</f>
        <v>0</v>
      </c>
      <c r="E103" s="13"/>
      <c r="F103" s="13"/>
      <c r="G103" s="13">
        <v>0</v>
      </c>
      <c r="H103" s="13">
        <v>0</v>
      </c>
      <c r="I103" s="13"/>
      <c r="J103" s="13">
        <v>0</v>
      </c>
      <c r="K103" s="13"/>
      <c r="L103" s="13"/>
      <c r="M103" s="13">
        <v>0</v>
      </c>
      <c r="N103" s="13">
        <v>0</v>
      </c>
      <c r="O103" s="13"/>
      <c r="P103" s="13"/>
      <c r="Q103" s="13"/>
      <c r="R103" s="13">
        <v>0</v>
      </c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4">
        <f t="shared" si="22"/>
        <v>40000</v>
      </c>
    </row>
    <row r="104" spans="1:29" s="19" customFormat="1" ht="25.5" x14ac:dyDescent="0.2">
      <c r="A104" s="20" t="s">
        <v>55</v>
      </c>
      <c r="B104" s="21" t="s">
        <v>56</v>
      </c>
      <c r="C104" s="12">
        <v>0</v>
      </c>
      <c r="D104" s="13">
        <f>SUM([1]CharterFundExp2!I447:I458)</f>
        <v>0</v>
      </c>
      <c r="E104" s="13"/>
      <c r="F104" s="13"/>
      <c r="G104" s="13">
        <v>0</v>
      </c>
      <c r="H104" s="13">
        <v>0</v>
      </c>
      <c r="I104" s="13"/>
      <c r="J104" s="13">
        <v>0</v>
      </c>
      <c r="K104" s="13"/>
      <c r="L104" s="13"/>
      <c r="M104" s="13">
        <v>0</v>
      </c>
      <c r="N104" s="13">
        <v>0</v>
      </c>
      <c r="O104" s="13"/>
      <c r="P104" s="13"/>
      <c r="Q104" s="13"/>
      <c r="R104" s="13">
        <v>0</v>
      </c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4">
        <f t="shared" si="22"/>
        <v>0</v>
      </c>
    </row>
    <row r="105" spans="1:29" s="19" customFormat="1" x14ac:dyDescent="0.2">
      <c r="A105" s="20" t="s">
        <v>57</v>
      </c>
      <c r="B105" s="21" t="s">
        <v>58</v>
      </c>
      <c r="C105" s="12">
        <v>0</v>
      </c>
      <c r="D105" s="13">
        <f>SUM([1]CharterFundExp2!I459:I460)</f>
        <v>0</v>
      </c>
      <c r="E105" s="13"/>
      <c r="F105" s="13"/>
      <c r="G105" s="13">
        <v>0</v>
      </c>
      <c r="H105" s="13">
        <v>0</v>
      </c>
      <c r="I105" s="13"/>
      <c r="J105" s="13">
        <v>0</v>
      </c>
      <c r="K105" s="13"/>
      <c r="L105" s="13"/>
      <c r="M105" s="13">
        <v>0</v>
      </c>
      <c r="N105" s="13">
        <v>0</v>
      </c>
      <c r="O105" s="13"/>
      <c r="P105" s="13"/>
      <c r="Q105" s="13"/>
      <c r="R105" s="13">
        <v>0</v>
      </c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4">
        <f t="shared" si="22"/>
        <v>0</v>
      </c>
    </row>
    <row r="106" spans="1:29" s="19" customFormat="1" x14ac:dyDescent="0.2">
      <c r="A106" s="20" t="s">
        <v>59</v>
      </c>
      <c r="B106" s="21" t="s">
        <v>60</v>
      </c>
      <c r="C106" s="12">
        <v>0</v>
      </c>
      <c r="D106" s="13">
        <f>SUM([1]CharterFundExp2!I461:I463)</f>
        <v>0</v>
      </c>
      <c r="E106" s="13"/>
      <c r="F106" s="13"/>
      <c r="G106" s="13">
        <v>0</v>
      </c>
      <c r="H106" s="13">
        <v>0</v>
      </c>
      <c r="I106" s="13"/>
      <c r="J106" s="13">
        <v>0</v>
      </c>
      <c r="K106" s="13"/>
      <c r="L106" s="13"/>
      <c r="M106" s="13">
        <v>0</v>
      </c>
      <c r="N106" s="13">
        <v>0</v>
      </c>
      <c r="O106" s="13"/>
      <c r="P106" s="13"/>
      <c r="Q106" s="13"/>
      <c r="R106" s="13">
        <v>0</v>
      </c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4">
        <f t="shared" si="22"/>
        <v>0</v>
      </c>
    </row>
    <row r="107" spans="1:29" s="19" customFormat="1" x14ac:dyDescent="0.2">
      <c r="A107" s="20" t="s">
        <v>61</v>
      </c>
      <c r="B107" s="21" t="s">
        <v>62</v>
      </c>
      <c r="C107" s="12">
        <v>0</v>
      </c>
      <c r="D107" s="13">
        <f>SUM([1]CharterFundExp2!I464:I469)</f>
        <v>0</v>
      </c>
      <c r="E107" s="13"/>
      <c r="F107" s="13"/>
      <c r="G107" s="13">
        <v>0</v>
      </c>
      <c r="H107" s="13">
        <v>0</v>
      </c>
      <c r="I107" s="13"/>
      <c r="J107" s="13">
        <v>0</v>
      </c>
      <c r="K107" s="13"/>
      <c r="L107" s="13"/>
      <c r="M107" s="13">
        <v>0</v>
      </c>
      <c r="N107" s="13">
        <v>0</v>
      </c>
      <c r="O107" s="13"/>
      <c r="P107" s="13"/>
      <c r="Q107" s="13"/>
      <c r="R107" s="13">
        <v>0</v>
      </c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4">
        <f t="shared" si="22"/>
        <v>0</v>
      </c>
    </row>
    <row r="108" spans="1:29" s="19" customFormat="1" x14ac:dyDescent="0.2">
      <c r="A108" s="32" t="s">
        <v>81</v>
      </c>
      <c r="B108" s="23"/>
      <c r="C108" s="24">
        <f t="shared" ref="C108:AB108" si="23">SUM(C102:C107)</f>
        <v>200000</v>
      </c>
      <c r="D108" s="25">
        <f t="shared" si="23"/>
        <v>0</v>
      </c>
      <c r="E108" s="25">
        <f t="shared" si="23"/>
        <v>0</v>
      </c>
      <c r="F108" s="25">
        <f t="shared" si="23"/>
        <v>0</v>
      </c>
      <c r="G108" s="25">
        <f t="shared" si="23"/>
        <v>0</v>
      </c>
      <c r="H108" s="25">
        <f t="shared" si="23"/>
        <v>0</v>
      </c>
      <c r="I108" s="25">
        <f t="shared" si="23"/>
        <v>0</v>
      </c>
      <c r="J108" s="25">
        <f t="shared" si="23"/>
        <v>0</v>
      </c>
      <c r="K108" s="25">
        <f t="shared" si="23"/>
        <v>0</v>
      </c>
      <c r="L108" s="25">
        <f t="shared" si="23"/>
        <v>0</v>
      </c>
      <c r="M108" s="25">
        <f t="shared" si="23"/>
        <v>0</v>
      </c>
      <c r="N108" s="25">
        <f t="shared" si="23"/>
        <v>0</v>
      </c>
      <c r="O108" s="25">
        <f t="shared" si="23"/>
        <v>0</v>
      </c>
      <c r="P108" s="25">
        <f t="shared" si="23"/>
        <v>0</v>
      </c>
      <c r="Q108" s="25">
        <f t="shared" si="23"/>
        <v>0</v>
      </c>
      <c r="R108" s="25">
        <f t="shared" si="23"/>
        <v>0</v>
      </c>
      <c r="S108" s="25">
        <f t="shared" si="23"/>
        <v>0</v>
      </c>
      <c r="T108" s="25">
        <f t="shared" si="23"/>
        <v>0</v>
      </c>
      <c r="U108" s="25">
        <f t="shared" si="23"/>
        <v>0</v>
      </c>
      <c r="V108" s="25">
        <f t="shared" si="23"/>
        <v>0</v>
      </c>
      <c r="W108" s="25">
        <f t="shared" si="23"/>
        <v>0</v>
      </c>
      <c r="X108" s="25">
        <f t="shared" si="23"/>
        <v>0</v>
      </c>
      <c r="Y108" s="25">
        <f t="shared" si="23"/>
        <v>0</v>
      </c>
      <c r="Z108" s="25">
        <f t="shared" si="23"/>
        <v>0</v>
      </c>
      <c r="AA108" s="25">
        <f t="shared" si="23"/>
        <v>0</v>
      </c>
      <c r="AB108" s="25">
        <f t="shared" si="23"/>
        <v>0</v>
      </c>
      <c r="AC108" s="26">
        <f t="shared" si="22"/>
        <v>200000</v>
      </c>
    </row>
    <row r="109" spans="1:29" s="19" customFormat="1" ht="1.9" customHeight="1" x14ac:dyDescent="0.2">
      <c r="A109" s="10"/>
      <c r="B109" s="2"/>
      <c r="C109" s="27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14"/>
    </row>
    <row r="110" spans="1:29" s="19" customFormat="1" x14ac:dyDescent="0.2">
      <c r="A110" s="10" t="s">
        <v>82</v>
      </c>
      <c r="B110" s="2"/>
      <c r="C110" s="27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14"/>
    </row>
    <row r="111" spans="1:29" s="19" customFormat="1" x14ac:dyDescent="0.2">
      <c r="A111" s="20" t="s">
        <v>51</v>
      </c>
      <c r="B111" s="21" t="s">
        <v>52</v>
      </c>
      <c r="C111" s="12">
        <f>SUM([1]GenFundExp2!I473+[1]GenFundExp2!I474)</f>
        <v>0</v>
      </c>
      <c r="D111" s="13">
        <f>SUM([1]CharterFundExp2!I473+[1]CharterFundExp2!I474)</f>
        <v>0</v>
      </c>
      <c r="E111" s="13"/>
      <c r="F111" s="13"/>
      <c r="G111" s="13">
        <v>345242</v>
      </c>
      <c r="H111" s="13">
        <v>1200</v>
      </c>
      <c r="I111" s="13"/>
      <c r="J111" s="13">
        <v>0</v>
      </c>
      <c r="K111" s="13"/>
      <c r="L111" s="13"/>
      <c r="M111" s="13">
        <v>0</v>
      </c>
      <c r="N111" s="13">
        <v>0</v>
      </c>
      <c r="O111" s="13"/>
      <c r="P111" s="13"/>
      <c r="Q111" s="13"/>
      <c r="R111" s="13">
        <v>0</v>
      </c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4">
        <f t="shared" ref="AC111:AC117" si="24">C111+D111+E111+F111+M111+G111+H111+J111+K111+L111+O111+P111+Q111+R111+T111+U111+V111+W111+X111+Y111+Z111+AB111+AA111+N111</f>
        <v>346442</v>
      </c>
    </row>
    <row r="112" spans="1:29" s="19" customFormat="1" x14ac:dyDescent="0.2">
      <c r="A112" s="20" t="s">
        <v>53</v>
      </c>
      <c r="B112" s="21" t="s">
        <v>54</v>
      </c>
      <c r="C112" s="12">
        <f>SUM([1]GenFundExp2!I475+[1]GenFundExp2!I476)</f>
        <v>0</v>
      </c>
      <c r="D112" s="13">
        <f>SUM([1]CharterFundExp2!I475+[1]CharterFundExp2!I476)</f>
        <v>0</v>
      </c>
      <c r="E112" s="13"/>
      <c r="F112" s="13"/>
      <c r="G112" s="13">
        <v>110229</v>
      </c>
      <c r="H112" s="13">
        <v>282</v>
      </c>
      <c r="I112" s="13"/>
      <c r="J112" s="13">
        <v>0</v>
      </c>
      <c r="K112" s="13"/>
      <c r="L112" s="13"/>
      <c r="M112" s="13">
        <v>0</v>
      </c>
      <c r="N112" s="13">
        <v>0</v>
      </c>
      <c r="O112" s="13"/>
      <c r="P112" s="13"/>
      <c r="Q112" s="13"/>
      <c r="R112" s="13">
        <v>0</v>
      </c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4">
        <f t="shared" si="24"/>
        <v>110511</v>
      </c>
    </row>
    <row r="113" spans="1:29" s="19" customFormat="1" ht="25.5" x14ac:dyDescent="0.2">
      <c r="A113" s="20" t="s">
        <v>55</v>
      </c>
      <c r="B113" s="21" t="s">
        <v>56</v>
      </c>
      <c r="C113" s="12">
        <f>SUM([1]GenFundExp2!I477:I488)</f>
        <v>0</v>
      </c>
      <c r="D113" s="13">
        <f>SUM([1]CharterFundExp2!I477:I488)</f>
        <v>0</v>
      </c>
      <c r="E113" s="13">
        <f>SUM([1]InsResv!I27)</f>
        <v>0</v>
      </c>
      <c r="F113" s="13"/>
      <c r="G113" s="13">
        <v>12000</v>
      </c>
      <c r="H113" s="13">
        <v>0</v>
      </c>
      <c r="I113" s="13"/>
      <c r="J113" s="13">
        <v>0</v>
      </c>
      <c r="K113" s="13"/>
      <c r="L113" s="13"/>
      <c r="M113" s="13">
        <v>0</v>
      </c>
      <c r="N113" s="13">
        <v>0</v>
      </c>
      <c r="O113" s="13"/>
      <c r="P113" s="13"/>
      <c r="Q113" s="13"/>
      <c r="R113" s="13">
        <v>0</v>
      </c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4">
        <f t="shared" si="24"/>
        <v>12000</v>
      </c>
    </row>
    <row r="114" spans="1:29" s="19" customFormat="1" x14ac:dyDescent="0.2">
      <c r="A114" s="20" t="s">
        <v>57</v>
      </c>
      <c r="B114" s="21" t="s">
        <v>58</v>
      </c>
      <c r="C114" s="12">
        <f>SUM([1]GenFundExp2!I489:I491)</f>
        <v>0</v>
      </c>
      <c r="D114" s="13">
        <f>SUM([1]CharterFundExp2!I489:I491)</f>
        <v>0</v>
      </c>
      <c r="E114" s="13"/>
      <c r="F114" s="13"/>
      <c r="G114" s="13">
        <f>45000+437300</f>
        <v>482300</v>
      </c>
      <c r="H114" s="13">
        <v>0</v>
      </c>
      <c r="I114" s="13"/>
      <c r="J114" s="13">
        <v>0</v>
      </c>
      <c r="K114" s="13"/>
      <c r="L114" s="13"/>
      <c r="M114" s="13">
        <v>0</v>
      </c>
      <c r="N114" s="13">
        <v>0</v>
      </c>
      <c r="O114" s="13"/>
      <c r="P114" s="13"/>
      <c r="Q114" s="13"/>
      <c r="R114" s="13">
        <v>0</v>
      </c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4">
        <f t="shared" si="24"/>
        <v>482300</v>
      </c>
    </row>
    <row r="115" spans="1:29" s="19" customFormat="1" x14ac:dyDescent="0.2">
      <c r="A115" s="20" t="s">
        <v>59</v>
      </c>
      <c r="B115" s="21" t="s">
        <v>60</v>
      </c>
      <c r="C115" s="12">
        <f>SUM([1]GenFundExp2!I492:I494)</f>
        <v>0</v>
      </c>
      <c r="D115" s="13">
        <f>SUM([1]CharterFundExp2!I492:I494)</f>
        <v>0</v>
      </c>
      <c r="E115" s="13"/>
      <c r="F115" s="13"/>
      <c r="G115" s="13">
        <v>4000</v>
      </c>
      <c r="H115" s="13">
        <v>0</v>
      </c>
      <c r="I115" s="13"/>
      <c r="J115" s="13">
        <v>0</v>
      </c>
      <c r="K115" s="13"/>
      <c r="L115" s="13"/>
      <c r="M115" s="13">
        <v>0</v>
      </c>
      <c r="N115" s="13">
        <v>0</v>
      </c>
      <c r="O115" s="13"/>
      <c r="P115" s="13"/>
      <c r="Q115" s="13"/>
      <c r="R115" s="13">
        <v>0</v>
      </c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4">
        <f t="shared" si="24"/>
        <v>4000</v>
      </c>
    </row>
    <row r="116" spans="1:29" s="19" customFormat="1" x14ac:dyDescent="0.2">
      <c r="A116" s="20" t="s">
        <v>61</v>
      </c>
      <c r="B116" s="21" t="s">
        <v>62</v>
      </c>
      <c r="C116" s="12">
        <f>SUM([1]GenFundExp2!I495:I500)</f>
        <v>0</v>
      </c>
      <c r="D116" s="13">
        <f>SUM([1]CharterFundExp2!I495:I500)</f>
        <v>0</v>
      </c>
      <c r="E116" s="13"/>
      <c r="F116" s="13"/>
      <c r="G116" s="13">
        <f>+[1]FoodServiceSRF!I44+[1]FoodServiceSRF!I46</f>
        <v>0</v>
      </c>
      <c r="H116" s="13">
        <v>0</v>
      </c>
      <c r="I116" s="13"/>
      <c r="J116" s="13">
        <v>0</v>
      </c>
      <c r="K116" s="13"/>
      <c r="L116" s="13"/>
      <c r="M116" s="13">
        <v>0</v>
      </c>
      <c r="N116" s="13">
        <v>0</v>
      </c>
      <c r="O116" s="13"/>
      <c r="P116" s="13"/>
      <c r="Q116" s="13"/>
      <c r="R116" s="13">
        <v>0</v>
      </c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4">
        <f t="shared" si="24"/>
        <v>0</v>
      </c>
    </row>
    <row r="117" spans="1:29" s="19" customFormat="1" x14ac:dyDescent="0.2">
      <c r="A117" s="32" t="s">
        <v>81</v>
      </c>
      <c r="B117" s="23"/>
      <c r="C117" s="24">
        <f t="shared" ref="C117:AB117" si="25">SUM(C111:C116)</f>
        <v>0</v>
      </c>
      <c r="D117" s="25">
        <f t="shared" si="25"/>
        <v>0</v>
      </c>
      <c r="E117" s="25">
        <f t="shared" si="25"/>
        <v>0</v>
      </c>
      <c r="F117" s="25">
        <f t="shared" si="25"/>
        <v>0</v>
      </c>
      <c r="G117" s="25">
        <f t="shared" si="25"/>
        <v>953771</v>
      </c>
      <c r="H117" s="25">
        <f t="shared" si="25"/>
        <v>1482</v>
      </c>
      <c r="I117" s="25">
        <f t="shared" si="25"/>
        <v>0</v>
      </c>
      <c r="J117" s="25">
        <f t="shared" si="25"/>
        <v>0</v>
      </c>
      <c r="K117" s="25">
        <f t="shared" si="25"/>
        <v>0</v>
      </c>
      <c r="L117" s="25">
        <f t="shared" si="25"/>
        <v>0</v>
      </c>
      <c r="M117" s="25">
        <f t="shared" si="25"/>
        <v>0</v>
      </c>
      <c r="N117" s="25">
        <f t="shared" si="25"/>
        <v>0</v>
      </c>
      <c r="O117" s="25">
        <f t="shared" si="25"/>
        <v>0</v>
      </c>
      <c r="P117" s="25">
        <f t="shared" si="25"/>
        <v>0</v>
      </c>
      <c r="Q117" s="25">
        <f t="shared" si="25"/>
        <v>0</v>
      </c>
      <c r="R117" s="25">
        <f t="shared" si="25"/>
        <v>0</v>
      </c>
      <c r="S117" s="25">
        <f t="shared" si="25"/>
        <v>0</v>
      </c>
      <c r="T117" s="25">
        <f t="shared" si="25"/>
        <v>0</v>
      </c>
      <c r="U117" s="25">
        <f t="shared" si="25"/>
        <v>0</v>
      </c>
      <c r="V117" s="25">
        <f t="shared" si="25"/>
        <v>0</v>
      </c>
      <c r="W117" s="25">
        <f t="shared" si="25"/>
        <v>0</v>
      </c>
      <c r="X117" s="25">
        <f t="shared" si="25"/>
        <v>0</v>
      </c>
      <c r="Y117" s="25">
        <f t="shared" si="25"/>
        <v>0</v>
      </c>
      <c r="Z117" s="25">
        <f t="shared" si="25"/>
        <v>0</v>
      </c>
      <c r="AA117" s="25">
        <f t="shared" si="25"/>
        <v>0</v>
      </c>
      <c r="AB117" s="25">
        <f t="shared" si="25"/>
        <v>0</v>
      </c>
      <c r="AC117" s="26">
        <f t="shared" si="24"/>
        <v>955253</v>
      </c>
    </row>
    <row r="118" spans="1:29" s="19" customFormat="1" x14ac:dyDescent="0.2">
      <c r="A118" s="10" t="s">
        <v>83</v>
      </c>
      <c r="B118" s="2"/>
      <c r="C118" s="27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14"/>
    </row>
    <row r="119" spans="1:29" s="19" customFormat="1" x14ac:dyDescent="0.2">
      <c r="A119" s="20" t="s">
        <v>51</v>
      </c>
      <c r="B119" s="21" t="s">
        <v>52</v>
      </c>
      <c r="C119" s="12">
        <f>SUM([1]GenFundExp2!I504+[1]GenFundExp2!I505+[1]GenFundExp2!I527+[1]GenFundExp2!I528)</f>
        <v>0</v>
      </c>
      <c r="D119" s="13">
        <f>SUM([1]CharterFundExp2!I504+[1]CharterFundExp2!I505+[1]CharterFundExp2!I527+[1]CharterFundExp2!I528)</f>
        <v>0</v>
      </c>
      <c r="E119" s="13"/>
      <c r="F119" s="13"/>
      <c r="G119" s="13">
        <v>0</v>
      </c>
      <c r="H119" s="13">
        <v>0</v>
      </c>
      <c r="I119" s="13"/>
      <c r="J119" s="13">
        <v>0</v>
      </c>
      <c r="K119" s="13"/>
      <c r="L119" s="13"/>
      <c r="M119" s="13">
        <v>0</v>
      </c>
      <c r="N119" s="13">
        <v>0</v>
      </c>
      <c r="O119" s="13"/>
      <c r="P119" s="13"/>
      <c r="Q119" s="13"/>
      <c r="R119" s="13">
        <v>0</v>
      </c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4">
        <f t="shared" ref="AC119:AC125" si="26">C119+D119+E119+F119+M119+G119+H119+J119+K119+L119+O119+P119+Q119+R119+T119+U119+V119+W119+X119+Y119+Z119+AB119+AA119+N119</f>
        <v>0</v>
      </c>
    </row>
    <row r="120" spans="1:29" s="19" customFormat="1" x14ac:dyDescent="0.2">
      <c r="A120" s="20" t="s">
        <v>53</v>
      </c>
      <c r="B120" s="21" t="s">
        <v>54</v>
      </c>
      <c r="C120" s="12">
        <f>SUM([1]GenFundExp2!I506+[1]GenFundExp2!I507+[1]GenFundExp2!I529+[1]GenFundExp2!I530)</f>
        <v>0</v>
      </c>
      <c r="D120" s="13">
        <f>SUM([1]CharterFundExp2!I506+[1]CharterFundExp2!I507+[1]CharterFundExp2!I529+[1]CharterFundExp2!I530)</f>
        <v>0</v>
      </c>
      <c r="E120" s="13"/>
      <c r="F120" s="13"/>
      <c r="G120" s="13">
        <v>0</v>
      </c>
      <c r="H120" s="13">
        <v>0</v>
      </c>
      <c r="I120" s="13"/>
      <c r="J120" s="13">
        <v>0</v>
      </c>
      <c r="K120" s="13"/>
      <c r="L120" s="13"/>
      <c r="M120" s="13">
        <v>0</v>
      </c>
      <c r="N120" s="13">
        <v>0</v>
      </c>
      <c r="O120" s="13"/>
      <c r="P120" s="13"/>
      <c r="Q120" s="13"/>
      <c r="R120" s="13">
        <v>0</v>
      </c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4">
        <f t="shared" si="26"/>
        <v>0</v>
      </c>
    </row>
    <row r="121" spans="1:29" s="19" customFormat="1" ht="25.5" x14ac:dyDescent="0.2">
      <c r="A121" s="20" t="s">
        <v>55</v>
      </c>
      <c r="B121" s="21" t="s">
        <v>56</v>
      </c>
      <c r="C121" s="12">
        <f>SUM([1]GenFundExp2!I508:I514)+SUM([1]GenFundExp2!I531:I537)</f>
        <v>0</v>
      </c>
      <c r="D121" s="13">
        <f>SUM([1]CharterFundExp2!I508:I514)+SUM([1]CharterFundExp2!I531:I537)</f>
        <v>0</v>
      </c>
      <c r="E121" s="13"/>
      <c r="F121" s="13"/>
      <c r="G121" s="13">
        <v>0</v>
      </c>
      <c r="H121" s="13">
        <v>0</v>
      </c>
      <c r="I121" s="13"/>
      <c r="J121" s="13">
        <v>0</v>
      </c>
      <c r="K121" s="13"/>
      <c r="L121" s="13"/>
      <c r="M121" s="13">
        <v>0</v>
      </c>
      <c r="N121" s="13">
        <v>0</v>
      </c>
      <c r="O121" s="13"/>
      <c r="P121" s="13"/>
      <c r="Q121" s="13"/>
      <c r="R121" s="13">
        <v>0</v>
      </c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4">
        <f t="shared" si="26"/>
        <v>0</v>
      </c>
    </row>
    <row r="122" spans="1:29" s="19" customFormat="1" x14ac:dyDescent="0.2">
      <c r="A122" s="20" t="s">
        <v>57</v>
      </c>
      <c r="B122" s="21" t="s">
        <v>58</v>
      </c>
      <c r="C122" s="12">
        <f>SUM([1]GenFundExp2!I515+[1]GenFundExp2!I516+[1]GenFundExp2!I538+[1]GenFundExp2!I539)</f>
        <v>0</v>
      </c>
      <c r="D122" s="13">
        <f>SUM([1]CharterFundExp2!I515+[1]CharterFundExp2!I516+[1]CharterFundExp2!I538+[1]CharterFundExp2!I539)</f>
        <v>0</v>
      </c>
      <c r="E122" s="13"/>
      <c r="F122" s="13"/>
      <c r="G122" s="13">
        <v>0</v>
      </c>
      <c r="H122" s="13">
        <v>0</v>
      </c>
      <c r="I122" s="13"/>
      <c r="J122" s="13">
        <v>0</v>
      </c>
      <c r="K122" s="13"/>
      <c r="L122" s="13"/>
      <c r="M122" s="13">
        <v>0</v>
      </c>
      <c r="N122" s="13">
        <v>0</v>
      </c>
      <c r="O122" s="13"/>
      <c r="P122" s="13"/>
      <c r="Q122" s="13"/>
      <c r="R122" s="13">
        <v>0</v>
      </c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4">
        <f t="shared" si="26"/>
        <v>0</v>
      </c>
    </row>
    <row r="123" spans="1:29" s="19" customFormat="1" x14ac:dyDescent="0.2">
      <c r="A123" s="20" t="s">
        <v>59</v>
      </c>
      <c r="B123" s="21" t="s">
        <v>60</v>
      </c>
      <c r="C123" s="12">
        <f>SUM([1]GenFundExp2!I517+[1]GenFundExp2!I518+[1]GenFundExp2!I519+[1]GenFundExp2!I540+[1]GenFundExp2!I541+[1]GenFundExp2!I542)</f>
        <v>0</v>
      </c>
      <c r="D123" s="13">
        <f>SUM([1]CharterFundExp2!I517+[1]CharterFundExp2!I518+[1]CharterFundExp2!I519+[1]CharterFundExp2!I540+[1]CharterFundExp2!I541+[1]CharterFundExp2!I542)</f>
        <v>0</v>
      </c>
      <c r="E123" s="13"/>
      <c r="F123" s="13"/>
      <c r="G123" s="13">
        <v>0</v>
      </c>
      <c r="H123" s="13">
        <v>0</v>
      </c>
      <c r="I123" s="13"/>
      <c r="J123" s="13">
        <v>0</v>
      </c>
      <c r="K123" s="13"/>
      <c r="L123" s="13"/>
      <c r="M123" s="13">
        <v>0</v>
      </c>
      <c r="N123" s="13">
        <v>0</v>
      </c>
      <c r="O123" s="13"/>
      <c r="P123" s="13"/>
      <c r="Q123" s="13"/>
      <c r="R123" s="13">
        <v>0</v>
      </c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4">
        <f t="shared" si="26"/>
        <v>0</v>
      </c>
    </row>
    <row r="124" spans="1:29" s="19" customFormat="1" x14ac:dyDescent="0.2">
      <c r="A124" s="20" t="s">
        <v>61</v>
      </c>
      <c r="B124" s="21" t="s">
        <v>62</v>
      </c>
      <c r="C124" s="12">
        <f>SUM([1]GenFundExp2!I520+[1]GenFundExp2!I521+[1]GenFundExp2!I522+[1]GenFundExp2!I523+[1]GenFundExp2!I543+[1]GenFundExp2!I544+[1]GenFundExp2!I545+[1]GenFundExp2!I546)</f>
        <v>0</v>
      </c>
      <c r="D124" s="13">
        <f>SUM([1]CharterFundExp2!I520+[1]CharterFundExp2!I521+[1]CharterFundExp2!I522+[1]CharterFundExp2!I523+[1]CharterFundExp2!I543+[1]CharterFundExp2!I544+[1]CharterFundExp2!I545+[1]CharterFundExp2!I546)</f>
        <v>0</v>
      </c>
      <c r="E124" s="13"/>
      <c r="F124" s="13"/>
      <c r="G124" s="13">
        <v>0</v>
      </c>
      <c r="H124" s="13">
        <v>0</v>
      </c>
      <c r="I124" s="13"/>
      <c r="J124" s="13">
        <v>0</v>
      </c>
      <c r="K124" s="13"/>
      <c r="L124" s="13"/>
      <c r="M124" s="13">
        <v>0</v>
      </c>
      <c r="N124" s="13">
        <v>0</v>
      </c>
      <c r="O124" s="13"/>
      <c r="P124" s="13"/>
      <c r="Q124" s="13"/>
      <c r="R124" s="13">
        <v>0</v>
      </c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4">
        <f t="shared" si="26"/>
        <v>0</v>
      </c>
    </row>
    <row r="125" spans="1:29" s="19" customFormat="1" x14ac:dyDescent="0.2">
      <c r="A125" s="32" t="s">
        <v>84</v>
      </c>
      <c r="B125" s="23"/>
      <c r="C125" s="24">
        <f t="shared" ref="C125:AB125" si="27">SUM(C119:C124)</f>
        <v>0</v>
      </c>
      <c r="D125" s="25">
        <f t="shared" si="27"/>
        <v>0</v>
      </c>
      <c r="E125" s="25">
        <f t="shared" si="27"/>
        <v>0</v>
      </c>
      <c r="F125" s="25">
        <f t="shared" si="27"/>
        <v>0</v>
      </c>
      <c r="G125" s="25">
        <f t="shared" si="27"/>
        <v>0</v>
      </c>
      <c r="H125" s="25">
        <f t="shared" si="27"/>
        <v>0</v>
      </c>
      <c r="I125" s="25">
        <f t="shared" si="27"/>
        <v>0</v>
      </c>
      <c r="J125" s="25">
        <f t="shared" si="27"/>
        <v>0</v>
      </c>
      <c r="K125" s="25">
        <f t="shared" si="27"/>
        <v>0</v>
      </c>
      <c r="L125" s="25">
        <f t="shared" si="27"/>
        <v>0</v>
      </c>
      <c r="M125" s="25">
        <f t="shared" si="27"/>
        <v>0</v>
      </c>
      <c r="N125" s="25">
        <f t="shared" si="27"/>
        <v>0</v>
      </c>
      <c r="O125" s="25">
        <f t="shared" si="27"/>
        <v>0</v>
      </c>
      <c r="P125" s="25">
        <f t="shared" si="27"/>
        <v>0</v>
      </c>
      <c r="Q125" s="25">
        <f t="shared" si="27"/>
        <v>0</v>
      </c>
      <c r="R125" s="25">
        <f t="shared" si="27"/>
        <v>0</v>
      </c>
      <c r="S125" s="25">
        <f t="shared" si="27"/>
        <v>0</v>
      </c>
      <c r="T125" s="25">
        <f t="shared" si="27"/>
        <v>0</v>
      </c>
      <c r="U125" s="25">
        <f t="shared" si="27"/>
        <v>0</v>
      </c>
      <c r="V125" s="25">
        <f t="shared" si="27"/>
        <v>0</v>
      </c>
      <c r="W125" s="25">
        <f t="shared" si="27"/>
        <v>0</v>
      </c>
      <c r="X125" s="25">
        <f t="shared" si="27"/>
        <v>0</v>
      </c>
      <c r="Y125" s="25">
        <f t="shared" si="27"/>
        <v>0</v>
      </c>
      <c r="Z125" s="25">
        <f t="shared" si="27"/>
        <v>0</v>
      </c>
      <c r="AA125" s="25">
        <f t="shared" si="27"/>
        <v>0</v>
      </c>
      <c r="AB125" s="25">
        <f t="shared" si="27"/>
        <v>0</v>
      </c>
      <c r="AC125" s="26">
        <f t="shared" si="26"/>
        <v>0</v>
      </c>
    </row>
    <row r="126" spans="1:29" s="19" customFormat="1" ht="1.9" customHeight="1" x14ac:dyDescent="0.2">
      <c r="A126" s="10"/>
      <c r="B126" s="2"/>
      <c r="C126" s="27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14"/>
    </row>
    <row r="127" spans="1:29" s="19" customFormat="1" x14ac:dyDescent="0.2">
      <c r="A127" s="10" t="s">
        <v>85</v>
      </c>
      <c r="B127" s="2"/>
      <c r="C127" s="27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14"/>
    </row>
    <row r="128" spans="1:29" s="19" customFormat="1" x14ac:dyDescent="0.2">
      <c r="A128" s="20" t="s">
        <v>51</v>
      </c>
      <c r="B128" s="21" t="s">
        <v>52</v>
      </c>
      <c r="C128" s="12">
        <f>SUM([1]GenFundExp2!I550+[1]GenFundExp2!I551)</f>
        <v>0</v>
      </c>
      <c r="D128" s="13">
        <f>SUM([1]CharterFundExp2!I550+[1]CharterFundExp2!I551)</f>
        <v>0</v>
      </c>
      <c r="E128" s="13"/>
      <c r="F128" s="13"/>
      <c r="G128" s="13">
        <v>0</v>
      </c>
      <c r="H128" s="13">
        <v>0</v>
      </c>
      <c r="I128" s="13"/>
      <c r="J128" s="13">
        <v>0</v>
      </c>
      <c r="K128" s="13"/>
      <c r="L128" s="13"/>
      <c r="M128" s="13">
        <v>0</v>
      </c>
      <c r="N128" s="13">
        <v>0</v>
      </c>
      <c r="O128" s="13"/>
      <c r="P128" s="13"/>
      <c r="Q128" s="13"/>
      <c r="R128" s="13">
        <v>0</v>
      </c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4">
        <f t="shared" ref="AC128:AC134" si="28">C128+D128+E128+F128+M128+G128+H128+J128+K128+L128+O128+P128+Q128+R128+T128+U128+V128+W128+X128+Y128+Z128+AB128+AA128+N128</f>
        <v>0</v>
      </c>
    </row>
    <row r="129" spans="1:29" s="19" customFormat="1" x14ac:dyDescent="0.2">
      <c r="A129" s="20" t="s">
        <v>53</v>
      </c>
      <c r="B129" s="21" t="s">
        <v>54</v>
      </c>
      <c r="C129" s="12">
        <f>SUM([1]GenFundExp2!I552+[1]GenFundExp2!I553)</f>
        <v>0</v>
      </c>
      <c r="D129" s="13">
        <f>SUM([1]CharterFundExp2!I552+[1]CharterFundExp2!I553)</f>
        <v>0</v>
      </c>
      <c r="E129" s="13"/>
      <c r="F129" s="13"/>
      <c r="G129" s="13">
        <v>0</v>
      </c>
      <c r="H129" s="13">
        <v>0</v>
      </c>
      <c r="I129" s="13"/>
      <c r="J129" s="13">
        <v>0</v>
      </c>
      <c r="K129" s="13"/>
      <c r="L129" s="13"/>
      <c r="M129" s="13">
        <v>0</v>
      </c>
      <c r="N129" s="13">
        <v>0</v>
      </c>
      <c r="O129" s="13"/>
      <c r="P129" s="13"/>
      <c r="Q129" s="13"/>
      <c r="R129" s="13">
        <v>0</v>
      </c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4">
        <f t="shared" si="28"/>
        <v>0</v>
      </c>
    </row>
    <row r="130" spans="1:29" s="19" customFormat="1" ht="25.5" x14ac:dyDescent="0.2">
      <c r="A130" s="20" t="s">
        <v>55</v>
      </c>
      <c r="B130" s="21" t="s">
        <v>56</v>
      </c>
      <c r="C130" s="12">
        <f>SUM([1]GenFundExp2!I554:I565)</f>
        <v>0</v>
      </c>
      <c r="D130" s="13">
        <f>SUM([1]CharterFundExp2!I554:I565)</f>
        <v>0</v>
      </c>
      <c r="E130" s="13"/>
      <c r="F130" s="13"/>
      <c r="G130" s="13">
        <v>0</v>
      </c>
      <c r="H130" s="13">
        <v>0</v>
      </c>
      <c r="I130" s="13"/>
      <c r="J130" s="13">
        <v>0</v>
      </c>
      <c r="K130" s="13"/>
      <c r="L130" s="13"/>
      <c r="M130" s="13">
        <v>0</v>
      </c>
      <c r="N130" s="13">
        <v>0</v>
      </c>
      <c r="O130" s="13"/>
      <c r="P130" s="13"/>
      <c r="Q130" s="13"/>
      <c r="R130" s="13">
        <v>0</v>
      </c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4">
        <f t="shared" si="28"/>
        <v>0</v>
      </c>
    </row>
    <row r="131" spans="1:29" s="19" customFormat="1" x14ac:dyDescent="0.2">
      <c r="A131" s="20" t="s">
        <v>57</v>
      </c>
      <c r="B131" s="21" t="s">
        <v>58</v>
      </c>
      <c r="C131" s="12">
        <f>SUM([1]GenFundExp2!I566:I567)</f>
        <v>0</v>
      </c>
      <c r="D131" s="13">
        <f>SUM([1]CharterFundExp2!I566:I567)</f>
        <v>0</v>
      </c>
      <c r="E131" s="13"/>
      <c r="F131" s="13"/>
      <c r="G131" s="13">
        <v>0</v>
      </c>
      <c r="H131" s="13">
        <v>0</v>
      </c>
      <c r="I131" s="13"/>
      <c r="J131" s="13">
        <v>0</v>
      </c>
      <c r="K131" s="13"/>
      <c r="L131" s="13"/>
      <c r="M131" s="13">
        <v>0</v>
      </c>
      <c r="N131" s="13">
        <v>0</v>
      </c>
      <c r="O131" s="13"/>
      <c r="P131" s="13"/>
      <c r="Q131" s="13"/>
      <c r="R131" s="13">
        <v>0</v>
      </c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4">
        <f t="shared" si="28"/>
        <v>0</v>
      </c>
    </row>
    <row r="132" spans="1:29" s="19" customFormat="1" x14ac:dyDescent="0.2">
      <c r="A132" s="20" t="s">
        <v>59</v>
      </c>
      <c r="B132" s="21" t="s">
        <v>60</v>
      </c>
      <c r="C132" s="12">
        <f>SUM([1]GenFundExp2!I568:I571)</f>
        <v>0</v>
      </c>
      <c r="D132" s="13">
        <f>SUM([1]CharterFundExp2!I568:I571)</f>
        <v>0</v>
      </c>
      <c r="E132" s="13"/>
      <c r="F132" s="13"/>
      <c r="G132" s="13">
        <v>0</v>
      </c>
      <c r="H132" s="13">
        <v>0</v>
      </c>
      <c r="I132" s="13"/>
      <c r="J132" s="13">
        <v>0</v>
      </c>
      <c r="K132" s="13"/>
      <c r="L132" s="13"/>
      <c r="M132" s="13">
        <v>0</v>
      </c>
      <c r="N132" s="13">
        <v>0</v>
      </c>
      <c r="O132" s="13"/>
      <c r="P132" s="13"/>
      <c r="Q132" s="13"/>
      <c r="R132" s="13">
        <v>0</v>
      </c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4">
        <f t="shared" si="28"/>
        <v>0</v>
      </c>
    </row>
    <row r="133" spans="1:29" s="19" customFormat="1" x14ac:dyDescent="0.2">
      <c r="A133" s="20" t="s">
        <v>61</v>
      </c>
      <c r="B133" s="21" t="s">
        <v>62</v>
      </c>
      <c r="C133" s="12">
        <f>SUM([1]GenFundExp2!I572:I577)</f>
        <v>0</v>
      </c>
      <c r="D133" s="13">
        <f>SUM([1]CharterFundExp2!I572:I577)</f>
        <v>0</v>
      </c>
      <c r="E133" s="13"/>
      <c r="F133" s="13"/>
      <c r="G133" s="13">
        <v>0</v>
      </c>
      <c r="H133" s="13">
        <v>0</v>
      </c>
      <c r="I133" s="13"/>
      <c r="J133" s="13">
        <v>0</v>
      </c>
      <c r="K133" s="13"/>
      <c r="L133" s="13"/>
      <c r="M133" s="13">
        <v>0</v>
      </c>
      <c r="N133" s="13">
        <v>0</v>
      </c>
      <c r="O133" s="13"/>
      <c r="P133" s="13"/>
      <c r="Q133" s="13"/>
      <c r="R133" s="13">
        <v>0</v>
      </c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4">
        <f t="shared" si="28"/>
        <v>0</v>
      </c>
    </row>
    <row r="134" spans="1:29" s="19" customFormat="1" x14ac:dyDescent="0.2">
      <c r="A134" s="32" t="s">
        <v>86</v>
      </c>
      <c r="B134" s="23"/>
      <c r="C134" s="24">
        <f t="shared" ref="C134:AB134" si="29">SUM(C128:C133)</f>
        <v>0</v>
      </c>
      <c r="D134" s="25">
        <f t="shared" si="29"/>
        <v>0</v>
      </c>
      <c r="E134" s="25">
        <f t="shared" si="29"/>
        <v>0</v>
      </c>
      <c r="F134" s="25">
        <f t="shared" si="29"/>
        <v>0</v>
      </c>
      <c r="G134" s="25">
        <f t="shared" si="29"/>
        <v>0</v>
      </c>
      <c r="H134" s="25">
        <f t="shared" si="29"/>
        <v>0</v>
      </c>
      <c r="I134" s="25">
        <f t="shared" si="29"/>
        <v>0</v>
      </c>
      <c r="J134" s="25">
        <f t="shared" si="29"/>
        <v>0</v>
      </c>
      <c r="K134" s="25">
        <f t="shared" si="29"/>
        <v>0</v>
      </c>
      <c r="L134" s="25">
        <f t="shared" si="29"/>
        <v>0</v>
      </c>
      <c r="M134" s="25">
        <f t="shared" si="29"/>
        <v>0</v>
      </c>
      <c r="N134" s="25">
        <f t="shared" si="29"/>
        <v>0</v>
      </c>
      <c r="O134" s="25">
        <f t="shared" si="29"/>
        <v>0</v>
      </c>
      <c r="P134" s="25">
        <f t="shared" si="29"/>
        <v>0</v>
      </c>
      <c r="Q134" s="25">
        <f t="shared" si="29"/>
        <v>0</v>
      </c>
      <c r="R134" s="25">
        <f t="shared" si="29"/>
        <v>0</v>
      </c>
      <c r="S134" s="25">
        <f t="shared" si="29"/>
        <v>0</v>
      </c>
      <c r="T134" s="25">
        <f t="shared" si="29"/>
        <v>0</v>
      </c>
      <c r="U134" s="25">
        <f t="shared" si="29"/>
        <v>0</v>
      </c>
      <c r="V134" s="25">
        <f t="shared" si="29"/>
        <v>0</v>
      </c>
      <c r="W134" s="25">
        <f t="shared" si="29"/>
        <v>0</v>
      </c>
      <c r="X134" s="25">
        <f t="shared" si="29"/>
        <v>0</v>
      </c>
      <c r="Y134" s="25">
        <f t="shared" si="29"/>
        <v>0</v>
      </c>
      <c r="Z134" s="25">
        <f t="shared" si="29"/>
        <v>0</v>
      </c>
      <c r="AA134" s="25">
        <f t="shared" si="29"/>
        <v>0</v>
      </c>
      <c r="AB134" s="25">
        <f t="shared" si="29"/>
        <v>0</v>
      </c>
      <c r="AC134" s="26">
        <f t="shared" si="28"/>
        <v>0</v>
      </c>
    </row>
    <row r="135" spans="1:29" s="19" customFormat="1" ht="1.9" customHeight="1" x14ac:dyDescent="0.2">
      <c r="A135" s="10"/>
      <c r="B135" s="2"/>
      <c r="C135" s="27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14"/>
    </row>
    <row r="136" spans="1:29" s="19" customFormat="1" x14ac:dyDescent="0.2">
      <c r="A136" s="10" t="s">
        <v>87</v>
      </c>
      <c r="B136" s="2"/>
      <c r="C136" s="27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14"/>
    </row>
    <row r="137" spans="1:29" s="19" customFormat="1" x14ac:dyDescent="0.2">
      <c r="A137" s="20" t="s">
        <v>51</v>
      </c>
      <c r="B137" s="21" t="s">
        <v>52</v>
      </c>
      <c r="C137" s="12">
        <f>SUM([1]GenFundExp2!I581+[1]GenFundExp2!I582)</f>
        <v>0</v>
      </c>
      <c r="D137" s="13">
        <f>SUM([1]CharterFundExp2!I581+[1]CharterFundExp2!I582)</f>
        <v>0</v>
      </c>
      <c r="E137" s="13"/>
      <c r="F137" s="13"/>
      <c r="G137" s="13">
        <v>0</v>
      </c>
      <c r="H137" s="13">
        <v>0</v>
      </c>
      <c r="I137" s="13"/>
      <c r="J137" s="13">
        <v>0</v>
      </c>
      <c r="K137" s="13"/>
      <c r="L137" s="13"/>
      <c r="M137" s="13">
        <v>0</v>
      </c>
      <c r="N137" s="13">
        <v>0</v>
      </c>
      <c r="O137" s="13"/>
      <c r="P137" s="13"/>
      <c r="Q137" s="13"/>
      <c r="R137" s="13">
        <v>0</v>
      </c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4">
        <f t="shared" ref="AC137:AC143" si="30">C137+D137+E137+F137+M137+G137+H137+J137+K137+L137+O137+P137+Q137+R137+T137+U137+V137+W137+X137+Y137+Z137+AB137+AA137+N137</f>
        <v>0</v>
      </c>
    </row>
    <row r="138" spans="1:29" s="19" customFormat="1" x14ac:dyDescent="0.2">
      <c r="A138" s="20" t="s">
        <v>53</v>
      </c>
      <c r="B138" s="21" t="s">
        <v>54</v>
      </c>
      <c r="C138" s="12">
        <f>SUM([1]GenFundExp2!I583+[1]GenFundExp2!I584)</f>
        <v>0</v>
      </c>
      <c r="D138" s="13">
        <f>SUM([1]CharterFundExp2!I583+[1]CharterFundExp2!I584)</f>
        <v>0</v>
      </c>
      <c r="E138" s="13"/>
      <c r="F138" s="13"/>
      <c r="G138" s="13">
        <v>0</v>
      </c>
      <c r="H138" s="13">
        <v>0</v>
      </c>
      <c r="I138" s="13"/>
      <c r="J138" s="13">
        <v>0</v>
      </c>
      <c r="K138" s="13"/>
      <c r="L138" s="13"/>
      <c r="M138" s="13">
        <v>0</v>
      </c>
      <c r="N138" s="13">
        <v>0</v>
      </c>
      <c r="O138" s="13"/>
      <c r="P138" s="13"/>
      <c r="Q138" s="13"/>
      <c r="R138" s="13">
        <v>0</v>
      </c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4">
        <f t="shared" si="30"/>
        <v>0</v>
      </c>
    </row>
    <row r="139" spans="1:29" s="19" customFormat="1" ht="25.5" x14ac:dyDescent="0.2">
      <c r="A139" s="20" t="s">
        <v>55</v>
      </c>
      <c r="B139" s="21" t="s">
        <v>56</v>
      </c>
      <c r="C139" s="12">
        <f>SUM([1]GenFundExp2!I585:I597)</f>
        <v>0</v>
      </c>
      <c r="D139" s="13">
        <f>SUM([1]CharterFundExp2!I585:I597)</f>
        <v>0</v>
      </c>
      <c r="E139" s="13"/>
      <c r="F139" s="13"/>
      <c r="G139" s="13">
        <v>0</v>
      </c>
      <c r="H139" s="13">
        <v>0</v>
      </c>
      <c r="I139" s="13"/>
      <c r="J139" s="13">
        <v>0</v>
      </c>
      <c r="K139" s="13"/>
      <c r="L139" s="13"/>
      <c r="M139" s="13">
        <v>0</v>
      </c>
      <c r="N139" s="13">
        <v>0</v>
      </c>
      <c r="O139" s="13"/>
      <c r="P139" s="13"/>
      <c r="Q139" s="13"/>
      <c r="R139" s="13">
        <v>0</v>
      </c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4">
        <f t="shared" si="30"/>
        <v>0</v>
      </c>
    </row>
    <row r="140" spans="1:29" s="19" customFormat="1" x14ac:dyDescent="0.2">
      <c r="A140" s="20" t="s">
        <v>57</v>
      </c>
      <c r="B140" s="21" t="s">
        <v>58</v>
      </c>
      <c r="C140" s="12">
        <f>SUM([1]GenFundExp2!I598:I599)</f>
        <v>0</v>
      </c>
      <c r="D140" s="13">
        <f>SUM([1]CharterFundExp2!I598:I599)</f>
        <v>0</v>
      </c>
      <c r="E140" s="13"/>
      <c r="F140" s="13"/>
      <c r="G140" s="13">
        <v>0</v>
      </c>
      <c r="H140" s="13">
        <v>0</v>
      </c>
      <c r="I140" s="13"/>
      <c r="J140" s="13">
        <v>0</v>
      </c>
      <c r="K140" s="13"/>
      <c r="L140" s="13"/>
      <c r="M140" s="13">
        <v>0</v>
      </c>
      <c r="N140" s="13">
        <v>0</v>
      </c>
      <c r="O140" s="13"/>
      <c r="P140" s="13"/>
      <c r="Q140" s="13"/>
      <c r="R140" s="13">
        <v>0</v>
      </c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4">
        <f t="shared" si="30"/>
        <v>0</v>
      </c>
    </row>
    <row r="141" spans="1:29" s="19" customFormat="1" x14ac:dyDescent="0.2">
      <c r="A141" s="20" t="s">
        <v>59</v>
      </c>
      <c r="B141" s="21" t="s">
        <v>60</v>
      </c>
      <c r="C141" s="12">
        <f>SUM([1]GenFundExp2!I600:I602)</f>
        <v>0</v>
      </c>
      <c r="D141" s="13">
        <f>SUM([1]CharterFundExp2!I600:I602)</f>
        <v>0</v>
      </c>
      <c r="E141" s="13"/>
      <c r="F141" s="13"/>
      <c r="G141" s="13">
        <v>0</v>
      </c>
      <c r="H141" s="13">
        <v>0</v>
      </c>
      <c r="I141" s="13"/>
      <c r="J141" s="13">
        <v>0</v>
      </c>
      <c r="K141" s="13"/>
      <c r="L141" s="13"/>
      <c r="M141" s="13">
        <v>0</v>
      </c>
      <c r="N141" s="13">
        <v>0</v>
      </c>
      <c r="O141" s="13"/>
      <c r="P141" s="13"/>
      <c r="Q141" s="13"/>
      <c r="R141" s="13">
        <v>0</v>
      </c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4">
        <f t="shared" si="30"/>
        <v>0</v>
      </c>
    </row>
    <row r="142" spans="1:29" s="19" customFormat="1" x14ac:dyDescent="0.2">
      <c r="A142" s="20" t="s">
        <v>61</v>
      </c>
      <c r="B142" s="21" t="s">
        <v>62</v>
      </c>
      <c r="C142" s="12">
        <f>SUM([1]GenFundExp2!I603:I608)</f>
        <v>0</v>
      </c>
      <c r="D142" s="13">
        <f>SUM([1]CharterFundExp2!I603:I608)</f>
        <v>0</v>
      </c>
      <c r="E142" s="13"/>
      <c r="F142" s="13"/>
      <c r="G142" s="13">
        <v>0</v>
      </c>
      <c r="H142" s="13">
        <v>0</v>
      </c>
      <c r="I142" s="13"/>
      <c r="J142" s="13">
        <v>0</v>
      </c>
      <c r="K142" s="13"/>
      <c r="L142" s="13"/>
      <c r="M142" s="13">
        <v>0</v>
      </c>
      <c r="N142" s="13">
        <v>0</v>
      </c>
      <c r="O142" s="13"/>
      <c r="P142" s="13"/>
      <c r="Q142" s="13"/>
      <c r="R142" s="13">
        <v>0</v>
      </c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4">
        <f t="shared" si="30"/>
        <v>0</v>
      </c>
    </row>
    <row r="143" spans="1:29" s="19" customFormat="1" x14ac:dyDescent="0.2">
      <c r="A143" s="32" t="s">
        <v>88</v>
      </c>
      <c r="B143" s="23"/>
      <c r="C143" s="24">
        <f t="shared" ref="C143:AB143" si="31">SUM(C137:C142)</f>
        <v>0</v>
      </c>
      <c r="D143" s="25">
        <f t="shared" si="31"/>
        <v>0</v>
      </c>
      <c r="E143" s="25">
        <f t="shared" si="31"/>
        <v>0</v>
      </c>
      <c r="F143" s="25">
        <f t="shared" si="31"/>
        <v>0</v>
      </c>
      <c r="G143" s="25">
        <f t="shared" si="31"/>
        <v>0</v>
      </c>
      <c r="H143" s="25">
        <f t="shared" si="31"/>
        <v>0</v>
      </c>
      <c r="I143" s="25">
        <f t="shared" si="31"/>
        <v>0</v>
      </c>
      <c r="J143" s="25">
        <f t="shared" si="31"/>
        <v>0</v>
      </c>
      <c r="K143" s="25">
        <f t="shared" si="31"/>
        <v>0</v>
      </c>
      <c r="L143" s="25">
        <f t="shared" si="31"/>
        <v>0</v>
      </c>
      <c r="M143" s="25">
        <f t="shared" si="31"/>
        <v>0</v>
      </c>
      <c r="N143" s="25">
        <f t="shared" si="31"/>
        <v>0</v>
      </c>
      <c r="O143" s="25">
        <f t="shared" si="31"/>
        <v>0</v>
      </c>
      <c r="P143" s="25">
        <f t="shared" si="31"/>
        <v>0</v>
      </c>
      <c r="Q143" s="25">
        <f t="shared" si="31"/>
        <v>0</v>
      </c>
      <c r="R143" s="25">
        <f t="shared" si="31"/>
        <v>0</v>
      </c>
      <c r="S143" s="25">
        <f t="shared" si="31"/>
        <v>0</v>
      </c>
      <c r="T143" s="25">
        <f t="shared" si="31"/>
        <v>0</v>
      </c>
      <c r="U143" s="25">
        <f t="shared" si="31"/>
        <v>0</v>
      </c>
      <c r="V143" s="25">
        <f t="shared" si="31"/>
        <v>0</v>
      </c>
      <c r="W143" s="25">
        <f t="shared" si="31"/>
        <v>0</v>
      </c>
      <c r="X143" s="25">
        <f t="shared" si="31"/>
        <v>0</v>
      </c>
      <c r="Y143" s="25">
        <f t="shared" si="31"/>
        <v>0</v>
      </c>
      <c r="Z143" s="25">
        <f t="shared" si="31"/>
        <v>0</v>
      </c>
      <c r="AA143" s="25">
        <f t="shared" si="31"/>
        <v>0</v>
      </c>
      <c r="AB143" s="25">
        <f t="shared" si="31"/>
        <v>0</v>
      </c>
      <c r="AC143" s="26">
        <f t="shared" si="30"/>
        <v>0</v>
      </c>
    </row>
    <row r="144" spans="1:29" s="19" customFormat="1" ht="1.9" customHeight="1" x14ac:dyDescent="0.2">
      <c r="A144" s="10"/>
      <c r="B144" s="2"/>
      <c r="C144" s="27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14"/>
    </row>
    <row r="145" spans="1:29" s="19" customFormat="1" x14ac:dyDescent="0.2">
      <c r="A145" s="32" t="s">
        <v>89</v>
      </c>
      <c r="B145" s="23"/>
      <c r="C145" s="24">
        <f t="shared" ref="C145:AB145" si="32">SUM(C134+C125+C117+C108+C99+C90+C81+C73+C64+C55+C46+C37+C143)</f>
        <v>9609791</v>
      </c>
      <c r="D145" s="25">
        <f t="shared" si="32"/>
        <v>0</v>
      </c>
      <c r="E145" s="25">
        <f t="shared" si="32"/>
        <v>0</v>
      </c>
      <c r="F145" s="25">
        <f t="shared" si="32"/>
        <v>0</v>
      </c>
      <c r="G145" s="25">
        <f t="shared" si="32"/>
        <v>953771</v>
      </c>
      <c r="H145" s="25">
        <f t="shared" si="32"/>
        <v>1418741</v>
      </c>
      <c r="I145" s="25">
        <f t="shared" si="32"/>
        <v>0</v>
      </c>
      <c r="J145" s="25">
        <f t="shared" si="32"/>
        <v>250000</v>
      </c>
      <c r="K145" s="25">
        <f t="shared" si="32"/>
        <v>0</v>
      </c>
      <c r="L145" s="25">
        <f t="shared" si="32"/>
        <v>0</v>
      </c>
      <c r="M145" s="25">
        <f t="shared" si="32"/>
        <v>0</v>
      </c>
      <c r="N145" s="25">
        <f t="shared" si="32"/>
        <v>0</v>
      </c>
      <c r="O145" s="25">
        <f t="shared" si="32"/>
        <v>0</v>
      </c>
      <c r="P145" s="25">
        <f t="shared" si="32"/>
        <v>0</v>
      </c>
      <c r="Q145" s="25">
        <f t="shared" si="32"/>
        <v>0</v>
      </c>
      <c r="R145" s="25">
        <f t="shared" si="32"/>
        <v>0</v>
      </c>
      <c r="S145" s="25">
        <f t="shared" si="32"/>
        <v>0</v>
      </c>
      <c r="T145" s="25">
        <f t="shared" si="32"/>
        <v>0</v>
      </c>
      <c r="U145" s="25">
        <f t="shared" si="32"/>
        <v>0</v>
      </c>
      <c r="V145" s="25">
        <f t="shared" si="32"/>
        <v>0</v>
      </c>
      <c r="W145" s="25">
        <f t="shared" si="32"/>
        <v>0</v>
      </c>
      <c r="X145" s="25">
        <f t="shared" si="32"/>
        <v>0</v>
      </c>
      <c r="Y145" s="25">
        <f t="shared" si="32"/>
        <v>0</v>
      </c>
      <c r="Z145" s="25">
        <f t="shared" si="32"/>
        <v>0</v>
      </c>
      <c r="AA145" s="25">
        <f t="shared" si="32"/>
        <v>0</v>
      </c>
      <c r="AB145" s="25">
        <f t="shared" si="32"/>
        <v>0</v>
      </c>
      <c r="AC145" s="26">
        <f>C145+D145+E145+F145+M145+G145+H145+J145+K145+L145+O145+P145+Q145+R145+T145+U145+V145+W145+X145+Y145+Z145+AB145+AA145+N145</f>
        <v>12232303</v>
      </c>
    </row>
    <row r="146" spans="1:29" s="19" customFormat="1" ht="1.9" customHeight="1" x14ac:dyDescent="0.2">
      <c r="A146" s="10"/>
      <c r="B146" s="2"/>
      <c r="C146" s="27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14"/>
    </row>
    <row r="147" spans="1:29" s="19" customFormat="1" x14ac:dyDescent="0.2">
      <c r="A147" s="10" t="s">
        <v>90</v>
      </c>
      <c r="B147" s="2"/>
      <c r="C147" s="27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14"/>
    </row>
    <row r="148" spans="1:29" s="19" customFormat="1" x14ac:dyDescent="0.2">
      <c r="A148" s="20" t="s">
        <v>51</v>
      </c>
      <c r="B148" s="21" t="s">
        <v>52</v>
      </c>
      <c r="C148" s="12">
        <f>SUM([1]GenFundExp2!I612+[1]GenFundExp2!I613)</f>
        <v>0</v>
      </c>
      <c r="D148" s="13">
        <f>SUM([1]CharterFundExp2!I612+[1]CharterFundExp2!I613)</f>
        <v>0</v>
      </c>
      <c r="E148" s="13"/>
      <c r="F148" s="13"/>
      <c r="G148" s="13">
        <v>0</v>
      </c>
      <c r="H148" s="13">
        <v>0</v>
      </c>
      <c r="I148" s="13"/>
      <c r="J148" s="13">
        <v>0</v>
      </c>
      <c r="K148" s="13"/>
      <c r="L148" s="13"/>
      <c r="M148" s="13">
        <v>0</v>
      </c>
      <c r="N148" s="13">
        <v>0</v>
      </c>
      <c r="O148" s="13"/>
      <c r="P148" s="13">
        <f>[1]BuildFund!I24</f>
        <v>0</v>
      </c>
      <c r="Q148" s="13"/>
      <c r="R148" s="13">
        <v>0</v>
      </c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4">
        <f t="shared" ref="AC148:AC154" si="33">C148+D148+E148+F148+M148+G148+H148+J148+K148+L148+O148+P148+Q148+R148+T148+U148+V148+W148+X148+Y148+Z148+AB148+AA148+N148</f>
        <v>0</v>
      </c>
    </row>
    <row r="149" spans="1:29" s="19" customFormat="1" x14ac:dyDescent="0.2">
      <c r="A149" s="20" t="s">
        <v>53</v>
      </c>
      <c r="B149" s="21" t="s">
        <v>54</v>
      </c>
      <c r="C149" s="12">
        <f>SUM([1]GenFundExp2!I614+[1]GenFundExp2!I615)</f>
        <v>0</v>
      </c>
      <c r="D149" s="13">
        <f>SUM([1]CharterFundExp2!I614+[1]CharterFundExp2!I615)</f>
        <v>0</v>
      </c>
      <c r="E149" s="13"/>
      <c r="F149" s="13"/>
      <c r="G149" s="13">
        <v>0</v>
      </c>
      <c r="H149" s="13">
        <v>0</v>
      </c>
      <c r="I149" s="13"/>
      <c r="J149" s="13">
        <v>0</v>
      </c>
      <c r="K149" s="13"/>
      <c r="L149" s="13"/>
      <c r="M149" s="13">
        <v>0</v>
      </c>
      <c r="N149" s="13">
        <v>0</v>
      </c>
      <c r="O149" s="13"/>
      <c r="P149" s="13"/>
      <c r="Q149" s="13"/>
      <c r="R149" s="13">
        <v>0</v>
      </c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4">
        <f t="shared" si="33"/>
        <v>0</v>
      </c>
    </row>
    <row r="150" spans="1:29" s="19" customFormat="1" ht="25.5" x14ac:dyDescent="0.2">
      <c r="A150" s="20" t="s">
        <v>55</v>
      </c>
      <c r="B150" s="21" t="s">
        <v>56</v>
      </c>
      <c r="C150" s="12">
        <f>SUM([1]GenFundExp2!I616:I626)</f>
        <v>0</v>
      </c>
      <c r="D150" s="13">
        <f>SUM([1]CharterFundExp2!I616:I626)</f>
        <v>0</v>
      </c>
      <c r="E150" s="13"/>
      <c r="F150" s="13"/>
      <c r="G150" s="13">
        <v>0</v>
      </c>
      <c r="H150" s="13">
        <v>0</v>
      </c>
      <c r="I150" s="13"/>
      <c r="J150" s="13">
        <v>0</v>
      </c>
      <c r="K150" s="13"/>
      <c r="L150" s="13"/>
      <c r="M150" s="13">
        <v>0</v>
      </c>
      <c r="N150" s="13">
        <v>0</v>
      </c>
      <c r="O150" s="13"/>
      <c r="P150" s="13">
        <f>SUM([1]BuildFund!I25)</f>
        <v>0</v>
      </c>
      <c r="Q150" s="13"/>
      <c r="R150" s="13">
        <v>8723070</v>
      </c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4">
        <f t="shared" si="33"/>
        <v>8723070</v>
      </c>
    </row>
    <row r="151" spans="1:29" s="19" customFormat="1" x14ac:dyDescent="0.2">
      <c r="A151" s="20" t="s">
        <v>57</v>
      </c>
      <c r="B151" s="21" t="s">
        <v>58</v>
      </c>
      <c r="C151" s="12">
        <f>SUM([1]GenFundExp2!I627:I628)</f>
        <v>0</v>
      </c>
      <c r="D151" s="13">
        <f>SUM([1]CharterFundExp2!I627:I628)</f>
        <v>0</v>
      </c>
      <c r="E151" s="13"/>
      <c r="F151" s="13"/>
      <c r="G151" s="13">
        <v>0</v>
      </c>
      <c r="H151" s="13">
        <v>0</v>
      </c>
      <c r="I151" s="13"/>
      <c r="J151" s="13">
        <v>0</v>
      </c>
      <c r="K151" s="13"/>
      <c r="L151" s="13"/>
      <c r="M151" s="13">
        <v>0</v>
      </c>
      <c r="N151" s="13">
        <v>0</v>
      </c>
      <c r="O151" s="13"/>
      <c r="P151" s="13">
        <f>[1]BuildFund!I26</f>
        <v>0</v>
      </c>
      <c r="Q151" s="13"/>
      <c r="R151" s="13">
        <v>125000</v>
      </c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4">
        <f t="shared" si="33"/>
        <v>125000</v>
      </c>
    </row>
    <row r="152" spans="1:29" s="19" customFormat="1" x14ac:dyDescent="0.2">
      <c r="A152" s="20" t="s">
        <v>59</v>
      </c>
      <c r="B152" s="21" t="s">
        <v>60</v>
      </c>
      <c r="C152" s="12">
        <f>SUM([1]GenFundExp2!I629:I637)</f>
        <v>0</v>
      </c>
      <c r="D152" s="13">
        <f>SUM([1]CharterFundExp2!I629:I637)</f>
        <v>0</v>
      </c>
      <c r="E152" s="13"/>
      <c r="F152" s="13"/>
      <c r="G152" s="13">
        <v>0</v>
      </c>
      <c r="H152" s="13">
        <v>274879</v>
      </c>
      <c r="I152" s="13"/>
      <c r="J152" s="13">
        <v>0</v>
      </c>
      <c r="K152" s="13"/>
      <c r="L152" s="13"/>
      <c r="M152" s="13">
        <v>0</v>
      </c>
      <c r="N152" s="13">
        <v>0</v>
      </c>
      <c r="O152" s="13"/>
      <c r="P152" s="13">
        <f>SUM([1]BuildFund!I27:I34)</f>
        <v>0</v>
      </c>
      <c r="Q152" s="13"/>
      <c r="R152" s="13">
        <v>0</v>
      </c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4">
        <f t="shared" si="33"/>
        <v>274879</v>
      </c>
    </row>
    <row r="153" spans="1:29" s="19" customFormat="1" x14ac:dyDescent="0.2">
      <c r="A153" s="20" t="s">
        <v>61</v>
      </c>
      <c r="B153" s="21" t="s">
        <v>62</v>
      </c>
      <c r="C153" s="12">
        <f>SUM([1]GenFundExp2!I638:I641)</f>
        <v>0</v>
      </c>
      <c r="D153" s="13">
        <f>SUM([1]CharterFundExp2!I638:I641)</f>
        <v>0</v>
      </c>
      <c r="E153" s="13"/>
      <c r="F153" s="13"/>
      <c r="G153" s="13">
        <v>0</v>
      </c>
      <c r="H153" s="13">
        <v>0</v>
      </c>
      <c r="I153" s="13"/>
      <c r="J153" s="13">
        <v>0</v>
      </c>
      <c r="K153" s="13"/>
      <c r="L153" s="13"/>
      <c r="M153" s="13">
        <v>0</v>
      </c>
      <c r="N153" s="13">
        <v>0</v>
      </c>
      <c r="O153" s="13"/>
      <c r="P153" s="13">
        <f>SUM([1]BuildFund!I35+[1]BuildFund!I36+[1]BuildFund!I37)</f>
        <v>0</v>
      </c>
      <c r="Q153" s="13"/>
      <c r="R153" s="13">
        <v>0</v>
      </c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4">
        <f t="shared" si="33"/>
        <v>0</v>
      </c>
    </row>
    <row r="154" spans="1:29" s="19" customFormat="1" x14ac:dyDescent="0.2">
      <c r="A154" s="32" t="s">
        <v>91</v>
      </c>
      <c r="B154" s="23"/>
      <c r="C154" s="24">
        <f t="shared" ref="C154:AB154" si="34">SUM(C148:C153)</f>
        <v>0</v>
      </c>
      <c r="D154" s="25">
        <f t="shared" si="34"/>
        <v>0</v>
      </c>
      <c r="E154" s="25">
        <f t="shared" si="34"/>
        <v>0</v>
      </c>
      <c r="F154" s="25">
        <f t="shared" si="34"/>
        <v>0</v>
      </c>
      <c r="G154" s="25">
        <f t="shared" si="34"/>
        <v>0</v>
      </c>
      <c r="H154" s="25">
        <f t="shared" si="34"/>
        <v>274879</v>
      </c>
      <c r="I154" s="25">
        <f t="shared" si="34"/>
        <v>0</v>
      </c>
      <c r="J154" s="25">
        <f t="shared" si="34"/>
        <v>0</v>
      </c>
      <c r="K154" s="25">
        <f t="shared" si="34"/>
        <v>0</v>
      </c>
      <c r="L154" s="25">
        <f t="shared" si="34"/>
        <v>0</v>
      </c>
      <c r="M154" s="25">
        <f t="shared" si="34"/>
        <v>0</v>
      </c>
      <c r="N154" s="25">
        <f t="shared" si="34"/>
        <v>0</v>
      </c>
      <c r="O154" s="25">
        <f t="shared" si="34"/>
        <v>0</v>
      </c>
      <c r="P154" s="25">
        <f t="shared" si="34"/>
        <v>0</v>
      </c>
      <c r="Q154" s="25">
        <f t="shared" si="34"/>
        <v>0</v>
      </c>
      <c r="R154" s="25">
        <f t="shared" si="34"/>
        <v>8848070</v>
      </c>
      <c r="S154" s="25">
        <f t="shared" si="34"/>
        <v>0</v>
      </c>
      <c r="T154" s="25">
        <f t="shared" si="34"/>
        <v>0</v>
      </c>
      <c r="U154" s="25">
        <f t="shared" si="34"/>
        <v>0</v>
      </c>
      <c r="V154" s="25">
        <f t="shared" si="34"/>
        <v>0</v>
      </c>
      <c r="W154" s="25">
        <f t="shared" si="34"/>
        <v>0</v>
      </c>
      <c r="X154" s="25">
        <f t="shared" si="34"/>
        <v>0</v>
      </c>
      <c r="Y154" s="25">
        <f t="shared" si="34"/>
        <v>0</v>
      </c>
      <c r="Z154" s="25">
        <f t="shared" si="34"/>
        <v>0</v>
      </c>
      <c r="AA154" s="25">
        <f t="shared" si="34"/>
        <v>0</v>
      </c>
      <c r="AB154" s="25">
        <f t="shared" si="34"/>
        <v>0</v>
      </c>
      <c r="AC154" s="26">
        <f t="shared" si="33"/>
        <v>9122949</v>
      </c>
    </row>
    <row r="155" spans="1:29" s="19" customFormat="1" ht="1.9" customHeight="1" x14ac:dyDescent="0.2">
      <c r="A155" s="10"/>
      <c r="B155" s="2"/>
      <c r="C155" s="27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14"/>
    </row>
    <row r="156" spans="1:29" s="19" customFormat="1" ht="38.25" x14ac:dyDescent="0.2">
      <c r="A156" s="10" t="s">
        <v>92</v>
      </c>
      <c r="B156" s="2"/>
      <c r="C156" s="27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14"/>
    </row>
    <row r="157" spans="1:29" s="19" customFormat="1" x14ac:dyDescent="0.2">
      <c r="A157" s="20" t="s">
        <v>51</v>
      </c>
      <c r="B157" s="21" t="s">
        <v>52</v>
      </c>
      <c r="C157" s="33"/>
      <c r="D157" s="34"/>
      <c r="E157" s="34"/>
      <c r="F157" s="34"/>
      <c r="G157" s="34">
        <v>0</v>
      </c>
      <c r="H157" s="34">
        <v>0</v>
      </c>
      <c r="I157" s="34"/>
      <c r="J157" s="34">
        <v>0</v>
      </c>
      <c r="K157" s="34"/>
      <c r="L157" s="34"/>
      <c r="M157" s="34">
        <v>0</v>
      </c>
      <c r="N157" s="34">
        <v>0</v>
      </c>
      <c r="O157" s="34"/>
      <c r="P157" s="34"/>
      <c r="Q157" s="34"/>
      <c r="R157" s="34">
        <v>0</v>
      </c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5">
        <f t="shared" ref="AC157:AC163" si="35">C157+D157+E157+F157+M157+G157+H157+J157+K157+L157+O157+P157+Q157+R157+T157+U157+V157+W157+X157+Y157+Z157+AB157+AA157+N157</f>
        <v>0</v>
      </c>
    </row>
    <row r="158" spans="1:29" s="19" customFormat="1" x14ac:dyDescent="0.2">
      <c r="A158" s="20" t="s">
        <v>53</v>
      </c>
      <c r="B158" s="21" t="s">
        <v>54</v>
      </c>
      <c r="C158" s="33"/>
      <c r="D158" s="34"/>
      <c r="E158" s="34"/>
      <c r="F158" s="34"/>
      <c r="G158" s="34">
        <v>0</v>
      </c>
      <c r="H158" s="34">
        <v>0</v>
      </c>
      <c r="I158" s="34"/>
      <c r="J158" s="34">
        <v>0</v>
      </c>
      <c r="K158" s="34"/>
      <c r="L158" s="34"/>
      <c r="M158" s="34">
        <v>0</v>
      </c>
      <c r="N158" s="34">
        <v>0</v>
      </c>
      <c r="O158" s="34"/>
      <c r="P158" s="34"/>
      <c r="Q158" s="34"/>
      <c r="R158" s="34">
        <v>0</v>
      </c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5">
        <f t="shared" si="35"/>
        <v>0</v>
      </c>
    </row>
    <row r="159" spans="1:29" s="19" customFormat="1" ht="25.5" x14ac:dyDescent="0.2">
      <c r="A159" s="20" t="s">
        <v>55</v>
      </c>
      <c r="B159" s="21" t="s">
        <v>56</v>
      </c>
      <c r="C159" s="33"/>
      <c r="D159" s="34"/>
      <c r="E159" s="34"/>
      <c r="F159" s="34"/>
      <c r="G159" s="34">
        <v>0</v>
      </c>
      <c r="H159" s="34">
        <v>0</v>
      </c>
      <c r="I159" s="34"/>
      <c r="J159" s="34">
        <v>0</v>
      </c>
      <c r="K159" s="34"/>
      <c r="L159" s="34"/>
      <c r="M159" s="34">
        <v>0</v>
      </c>
      <c r="N159" s="34">
        <v>7500</v>
      </c>
      <c r="O159" s="34"/>
      <c r="P159" s="34"/>
      <c r="Q159" s="34"/>
      <c r="R159" s="34">
        <v>0</v>
      </c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5">
        <f t="shared" si="35"/>
        <v>7500</v>
      </c>
    </row>
    <row r="160" spans="1:29" s="19" customFormat="1" x14ac:dyDescent="0.2">
      <c r="A160" s="20" t="s">
        <v>57</v>
      </c>
      <c r="B160" s="21" t="s">
        <v>58</v>
      </c>
      <c r="C160" s="33"/>
      <c r="D160" s="34"/>
      <c r="E160" s="34"/>
      <c r="F160" s="34"/>
      <c r="G160" s="34">
        <v>0</v>
      </c>
      <c r="H160" s="34">
        <v>0</v>
      </c>
      <c r="I160" s="34"/>
      <c r="J160" s="34">
        <v>0</v>
      </c>
      <c r="K160" s="34"/>
      <c r="L160" s="34"/>
      <c r="M160" s="34">
        <v>0</v>
      </c>
      <c r="N160" s="34">
        <v>0</v>
      </c>
      <c r="O160" s="34"/>
      <c r="P160" s="34"/>
      <c r="Q160" s="34"/>
      <c r="R160" s="34">
        <v>0</v>
      </c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5">
        <f t="shared" si="35"/>
        <v>0</v>
      </c>
    </row>
    <row r="161" spans="1:32" s="19" customFormat="1" x14ac:dyDescent="0.2">
      <c r="A161" s="20" t="s">
        <v>59</v>
      </c>
      <c r="B161" s="21" t="s">
        <v>60</v>
      </c>
      <c r="C161" s="33"/>
      <c r="D161" s="34"/>
      <c r="E161" s="34"/>
      <c r="F161" s="34"/>
      <c r="G161" s="34">
        <v>0</v>
      </c>
      <c r="H161" s="34">
        <v>0</v>
      </c>
      <c r="I161" s="34"/>
      <c r="J161" s="34">
        <v>0</v>
      </c>
      <c r="K161" s="34"/>
      <c r="L161" s="34"/>
      <c r="M161" s="34">
        <v>0</v>
      </c>
      <c r="N161" s="34">
        <v>0</v>
      </c>
      <c r="O161" s="34"/>
      <c r="P161" s="34"/>
      <c r="Q161" s="34"/>
      <c r="R161" s="34">
        <v>0</v>
      </c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5">
        <f t="shared" si="35"/>
        <v>0</v>
      </c>
    </row>
    <row r="162" spans="1:32" s="19" customFormat="1" x14ac:dyDescent="0.2">
      <c r="A162" s="20" t="s">
        <v>61</v>
      </c>
      <c r="B162" s="21" t="s">
        <v>62</v>
      </c>
      <c r="C162" s="12">
        <v>60000</v>
      </c>
      <c r="D162" s="13">
        <f>SUM([1]CharterFundExp2!I649+[1]CharterFundExp2!I651+[1]CharterFundExp2!I652+[1]CharterFundExp2!I654)</f>
        <v>0</v>
      </c>
      <c r="E162" s="13">
        <f>+[1]InsResv!I33</f>
        <v>0</v>
      </c>
      <c r="F162" s="13">
        <f>'[1]CPP Fund'!I111+'[1]CPP Fund'!I112</f>
        <v>0</v>
      </c>
      <c r="G162" s="13">
        <v>0</v>
      </c>
      <c r="H162" s="13">
        <v>100000</v>
      </c>
      <c r="I162" s="13">
        <f>+[1]SCCTMSpRev!I48</f>
        <v>0</v>
      </c>
      <c r="J162" s="13">
        <v>0</v>
      </c>
      <c r="K162" s="13"/>
      <c r="L162" s="13"/>
      <c r="M162" s="13">
        <v>150000</v>
      </c>
      <c r="N162" s="13">
        <v>5382025</v>
      </c>
      <c r="O162" s="13">
        <f>SUM([1]COPDebt!I30:I33)</f>
        <v>0</v>
      </c>
      <c r="P162" s="13"/>
      <c r="Q162" s="13"/>
      <c r="R162" s="13">
        <v>0</v>
      </c>
      <c r="S162" s="13">
        <f>SUM([1]SCCTMCapRes!I69:I72)</f>
        <v>0</v>
      </c>
      <c r="T162" s="13"/>
      <c r="U162" s="13"/>
      <c r="V162" s="13"/>
      <c r="W162" s="13"/>
      <c r="X162" s="13"/>
      <c r="Y162" s="13"/>
      <c r="Z162" s="13"/>
      <c r="AA162" s="13"/>
      <c r="AB162" s="13"/>
      <c r="AC162" s="14">
        <f t="shared" si="35"/>
        <v>5692025</v>
      </c>
    </row>
    <row r="163" spans="1:32" s="19" customFormat="1" x14ac:dyDescent="0.2">
      <c r="A163" s="32" t="s">
        <v>93</v>
      </c>
      <c r="B163" s="23"/>
      <c r="C163" s="24">
        <f t="shared" ref="C163:AB163" si="36">SUM(C157:C162)</f>
        <v>60000</v>
      </c>
      <c r="D163" s="25">
        <f t="shared" si="36"/>
        <v>0</v>
      </c>
      <c r="E163" s="25">
        <f t="shared" si="36"/>
        <v>0</v>
      </c>
      <c r="F163" s="25">
        <f t="shared" si="36"/>
        <v>0</v>
      </c>
      <c r="G163" s="25">
        <f t="shared" si="36"/>
        <v>0</v>
      </c>
      <c r="H163" s="25">
        <f t="shared" si="36"/>
        <v>100000</v>
      </c>
      <c r="I163" s="25">
        <f t="shared" si="36"/>
        <v>0</v>
      </c>
      <c r="J163" s="25">
        <f t="shared" si="36"/>
        <v>0</v>
      </c>
      <c r="K163" s="25">
        <f t="shared" si="36"/>
        <v>0</v>
      </c>
      <c r="L163" s="25">
        <f t="shared" si="36"/>
        <v>0</v>
      </c>
      <c r="M163" s="25">
        <f t="shared" si="36"/>
        <v>150000</v>
      </c>
      <c r="N163" s="25">
        <f>SUM(N157:N162)</f>
        <v>5389525</v>
      </c>
      <c r="O163" s="25">
        <f t="shared" si="36"/>
        <v>0</v>
      </c>
      <c r="P163" s="25">
        <f t="shared" si="36"/>
        <v>0</v>
      </c>
      <c r="Q163" s="25">
        <f t="shared" si="36"/>
        <v>0</v>
      </c>
      <c r="R163" s="25">
        <f t="shared" si="36"/>
        <v>0</v>
      </c>
      <c r="S163" s="25">
        <f t="shared" si="36"/>
        <v>0</v>
      </c>
      <c r="T163" s="25">
        <f t="shared" si="36"/>
        <v>0</v>
      </c>
      <c r="U163" s="25">
        <f t="shared" si="36"/>
        <v>0</v>
      </c>
      <c r="V163" s="25">
        <f t="shared" si="36"/>
        <v>0</v>
      </c>
      <c r="W163" s="25">
        <f t="shared" si="36"/>
        <v>0</v>
      </c>
      <c r="X163" s="25">
        <f t="shared" si="36"/>
        <v>0</v>
      </c>
      <c r="Y163" s="25">
        <f t="shared" si="36"/>
        <v>0</v>
      </c>
      <c r="Z163" s="25">
        <f t="shared" si="36"/>
        <v>0</v>
      </c>
      <c r="AA163" s="25">
        <f t="shared" si="36"/>
        <v>0</v>
      </c>
      <c r="AB163" s="25">
        <f t="shared" si="36"/>
        <v>0</v>
      </c>
      <c r="AC163" s="26">
        <f t="shared" si="35"/>
        <v>5699525</v>
      </c>
    </row>
    <row r="164" spans="1:32" s="19" customFormat="1" ht="1.9" customHeight="1" x14ac:dyDescent="0.2">
      <c r="A164" s="10"/>
      <c r="B164" s="2"/>
      <c r="C164" s="27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14"/>
    </row>
    <row r="165" spans="1:32" s="19" customFormat="1" x14ac:dyDescent="0.2">
      <c r="A165" s="22" t="s">
        <v>94</v>
      </c>
      <c r="B165" s="23"/>
      <c r="C165" s="24">
        <f t="shared" ref="C165:AB165" si="37">SUM(C145+C28+C163+C154)</f>
        <v>19398079</v>
      </c>
      <c r="D165" s="25">
        <f t="shared" si="37"/>
        <v>0</v>
      </c>
      <c r="E165" s="25">
        <f t="shared" si="37"/>
        <v>0</v>
      </c>
      <c r="F165" s="25">
        <f t="shared" si="37"/>
        <v>0</v>
      </c>
      <c r="G165" s="25">
        <f t="shared" si="37"/>
        <v>953771</v>
      </c>
      <c r="H165" s="25">
        <f t="shared" si="37"/>
        <v>2676289</v>
      </c>
      <c r="I165" s="25">
        <f t="shared" si="37"/>
        <v>0</v>
      </c>
      <c r="J165" s="25">
        <f t="shared" si="37"/>
        <v>250000</v>
      </c>
      <c r="K165" s="25">
        <f t="shared" si="37"/>
        <v>0</v>
      </c>
      <c r="L165" s="25">
        <f t="shared" si="37"/>
        <v>0</v>
      </c>
      <c r="M165" s="25">
        <f t="shared" si="37"/>
        <v>150000</v>
      </c>
      <c r="N165" s="25">
        <f t="shared" si="37"/>
        <v>5389525</v>
      </c>
      <c r="O165" s="25">
        <f t="shared" si="37"/>
        <v>0</v>
      </c>
      <c r="P165" s="25">
        <f t="shared" si="37"/>
        <v>0</v>
      </c>
      <c r="Q165" s="25">
        <f t="shared" si="37"/>
        <v>0</v>
      </c>
      <c r="R165" s="25">
        <f t="shared" si="37"/>
        <v>8848070</v>
      </c>
      <c r="S165" s="25">
        <f t="shared" si="37"/>
        <v>0</v>
      </c>
      <c r="T165" s="25">
        <f t="shared" si="37"/>
        <v>0</v>
      </c>
      <c r="U165" s="25">
        <f t="shared" si="37"/>
        <v>0</v>
      </c>
      <c r="V165" s="25">
        <f t="shared" si="37"/>
        <v>0</v>
      </c>
      <c r="W165" s="25">
        <f t="shared" si="37"/>
        <v>0</v>
      </c>
      <c r="X165" s="25">
        <f t="shared" si="37"/>
        <v>0</v>
      </c>
      <c r="Y165" s="25">
        <f t="shared" si="37"/>
        <v>0</v>
      </c>
      <c r="Z165" s="25">
        <f t="shared" si="37"/>
        <v>0</v>
      </c>
      <c r="AA165" s="25">
        <f t="shared" si="37"/>
        <v>0</v>
      </c>
      <c r="AB165" s="25">
        <f t="shared" si="37"/>
        <v>0</v>
      </c>
      <c r="AC165" s="26">
        <f>C165+D165+E165+F165+M165+G165+H165+J165+K165+L165+O165+P165+Q165+R165+T165+U165+V165+W165+X165+Y165+Z165+AB165+AA165+N165</f>
        <v>37665734</v>
      </c>
      <c r="AF165" s="19">
        <f>19398079-C165</f>
        <v>0</v>
      </c>
    </row>
    <row r="166" spans="1:32" s="19" customFormat="1" ht="1.9" customHeight="1" x14ac:dyDescent="0.2">
      <c r="A166" s="10"/>
      <c r="B166" s="2"/>
      <c r="C166" s="27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14"/>
    </row>
    <row r="167" spans="1:32" s="19" customFormat="1" x14ac:dyDescent="0.2">
      <c r="A167" s="10" t="s">
        <v>95</v>
      </c>
      <c r="B167" s="2"/>
      <c r="C167" s="27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14"/>
    </row>
    <row r="168" spans="1:32" s="19" customFormat="1" x14ac:dyDescent="0.2">
      <c r="A168" s="29" t="s">
        <v>96</v>
      </c>
      <c r="B168" s="2" t="s">
        <v>97</v>
      </c>
      <c r="C168" s="12">
        <f>[1]GenFundExp2!I665</f>
        <v>0</v>
      </c>
      <c r="D168" s="13">
        <f>[1]CharterFundExp2!I664</f>
        <v>0</v>
      </c>
      <c r="E168" s="13">
        <f>[1]InsResv!I43</f>
        <v>0</v>
      </c>
      <c r="F168" s="13">
        <f>'[1]CPP Fund'!I122</f>
        <v>0</v>
      </c>
      <c r="G168" s="13">
        <v>0</v>
      </c>
      <c r="H168" s="13">
        <v>0</v>
      </c>
      <c r="I168" s="13">
        <f>[1]SCCTMSpRev!I83</f>
        <v>0</v>
      </c>
      <c r="J168" s="13">
        <v>0</v>
      </c>
      <c r="K168" s="13">
        <f>[1]FullDayKOverride!I42</f>
        <v>0</v>
      </c>
      <c r="L168" s="13">
        <f>[1]Transp!I43</f>
        <v>0</v>
      </c>
      <c r="M168" s="13">
        <v>0</v>
      </c>
      <c r="N168" s="13">
        <v>0</v>
      </c>
      <c r="O168" s="13">
        <f>[1]COPDebt!I41</f>
        <v>0</v>
      </c>
      <c r="P168" s="13">
        <f>[1]BuildFund!I46</f>
        <v>0</v>
      </c>
      <c r="Q168" s="13">
        <f>[1]SpecBuild!I35</f>
        <v>0</v>
      </c>
      <c r="R168" s="13">
        <v>0</v>
      </c>
      <c r="S168" s="13">
        <f>[1]SCCTMCapRes!I83</f>
        <v>0</v>
      </c>
      <c r="T168" s="13">
        <f>[1]OtherEnterprise!I40</f>
        <v>0</v>
      </c>
      <c r="U168" s="13">
        <f>[1]OtherInternal!I44</f>
        <v>0</v>
      </c>
      <c r="V168" s="13">
        <f>[1]RiskRelated!I38</f>
        <v>0</v>
      </c>
      <c r="W168" s="13">
        <f>'[1]Trust&amp;Custodial'!I51</f>
        <v>0</v>
      </c>
      <c r="X168" s="13"/>
      <c r="Y168" s="13"/>
      <c r="Z168" s="13">
        <f>[1]PupilActCustodial!I54</f>
        <v>0</v>
      </c>
      <c r="AA168" s="13">
        <f>'[1]Foundation Fund'!I51</f>
        <v>0</v>
      </c>
      <c r="AB168" s="13">
        <f>[1]Arbitrage!G32</f>
        <v>0</v>
      </c>
      <c r="AC168" s="14">
        <f t="shared" ref="AC168:AC174" si="38">C168+D168+E168+F168+M168+G168+H168+J168+K168+L168+O168+P168+Q168+R168+T168+U168+V168+W168+X168+Y168+Z168+AB168+AA168+N168</f>
        <v>0</v>
      </c>
    </row>
    <row r="169" spans="1:32" s="19" customFormat="1" x14ac:dyDescent="0.2">
      <c r="A169" s="29" t="s">
        <v>98</v>
      </c>
      <c r="B169" s="2" t="s">
        <v>97</v>
      </c>
      <c r="C169" s="12">
        <f>[1]GenFundExp2!I664</f>
        <v>0</v>
      </c>
      <c r="D169" s="13">
        <f>[1]CharterFundExp2!I663</f>
        <v>0</v>
      </c>
      <c r="E169" s="13">
        <f>[1]InsResv!I42</f>
        <v>0</v>
      </c>
      <c r="F169" s="13">
        <f>'[1]CPP Fund'!I121</f>
        <v>0</v>
      </c>
      <c r="G169" s="13">
        <v>0</v>
      </c>
      <c r="H169" s="13">
        <v>0</v>
      </c>
      <c r="I169" s="13">
        <f>[1]SCCTMSpRev!I82</f>
        <v>0</v>
      </c>
      <c r="J169" s="13">
        <v>0</v>
      </c>
      <c r="K169" s="13">
        <f>[1]FullDayKOverride!I41</f>
        <v>0</v>
      </c>
      <c r="L169" s="13">
        <f>[1]Transp!I42</f>
        <v>0</v>
      </c>
      <c r="M169" s="13">
        <v>0</v>
      </c>
      <c r="N169" s="13">
        <v>0</v>
      </c>
      <c r="O169" s="13">
        <f>[1]COPDebt!I40</f>
        <v>0</v>
      </c>
      <c r="P169" s="13">
        <f>[1]BuildFund!I45</f>
        <v>0</v>
      </c>
      <c r="Q169" s="13">
        <f>[1]SpecBuild!I34</f>
        <v>0</v>
      </c>
      <c r="R169" s="13">
        <v>0</v>
      </c>
      <c r="S169" s="13">
        <f>[1]SCCTMCapRes!I82</f>
        <v>0</v>
      </c>
      <c r="T169" s="13">
        <f>[1]OtherEnterprise!I39</f>
        <v>0</v>
      </c>
      <c r="U169" s="13">
        <f>[1]OtherInternal!I43</f>
        <v>0</v>
      </c>
      <c r="V169" s="13">
        <f>[1]RiskRelated!I37</f>
        <v>0</v>
      </c>
      <c r="W169" s="13">
        <f>'[1]Trust&amp;Custodial'!I50</f>
        <v>0</v>
      </c>
      <c r="X169" s="13"/>
      <c r="Y169" s="13"/>
      <c r="Z169" s="13">
        <f>[1]PupilActCustodial!I53</f>
        <v>0</v>
      </c>
      <c r="AA169" s="13">
        <f>'[1]Foundation Fund'!I50</f>
        <v>0</v>
      </c>
      <c r="AB169" s="13"/>
      <c r="AC169" s="14">
        <f t="shared" si="38"/>
        <v>0</v>
      </c>
    </row>
    <row r="170" spans="1:32" s="19" customFormat="1" x14ac:dyDescent="0.2">
      <c r="A170" s="29" t="s">
        <v>99</v>
      </c>
      <c r="B170" s="2" t="s">
        <v>97</v>
      </c>
      <c r="C170" s="12">
        <f>[1]GenFundExp2!I660</f>
        <v>0</v>
      </c>
      <c r="D170" s="13">
        <f>[1]CharterFundExp2!I660</f>
        <v>0</v>
      </c>
      <c r="E170" s="13">
        <f>[1]InsResv!I39</f>
        <v>0</v>
      </c>
      <c r="F170" s="13">
        <f>'[1]CPP Fund'!I118</f>
        <v>0</v>
      </c>
      <c r="G170" s="13">
        <v>0</v>
      </c>
      <c r="H170" s="13">
        <v>0</v>
      </c>
      <c r="I170" s="13">
        <f>[1]SCCTMSpRev!I79</f>
        <v>0</v>
      </c>
      <c r="J170" s="13">
        <v>0</v>
      </c>
      <c r="K170" s="13">
        <f>[1]FullDayKOverride!I38</f>
        <v>0</v>
      </c>
      <c r="L170" s="13">
        <f>[1]Transp!I39</f>
        <v>0</v>
      </c>
      <c r="M170" s="13">
        <v>0</v>
      </c>
      <c r="N170" s="13">
        <v>0</v>
      </c>
      <c r="O170" s="13">
        <f>[1]COPDebt!I38</f>
        <v>0</v>
      </c>
      <c r="P170" s="13">
        <f>[1]BuildFund!I42</f>
        <v>0</v>
      </c>
      <c r="Q170" s="13">
        <f>[1]SpecBuild!I31</f>
        <v>0</v>
      </c>
      <c r="R170" s="13">
        <v>0</v>
      </c>
      <c r="S170" s="13">
        <f>[1]SCCTMCapRes!I79</f>
        <v>0</v>
      </c>
      <c r="T170" s="13">
        <f>[1]OtherEnterprise!I36</f>
        <v>0</v>
      </c>
      <c r="U170" s="13">
        <f>[1]OtherInternal!I40</f>
        <v>0</v>
      </c>
      <c r="V170" s="13">
        <f>[1]RiskRelated!I34</f>
        <v>0</v>
      </c>
      <c r="W170" s="13">
        <f>'[1]Trust&amp;Custodial'!I48</f>
        <v>0</v>
      </c>
      <c r="X170" s="13"/>
      <c r="Y170" s="13"/>
      <c r="Z170" s="13">
        <f>[1]PupilActCustodial!I51</f>
        <v>0</v>
      </c>
      <c r="AA170" s="13">
        <f>'[1]Foundation Fund'!I48</f>
        <v>0</v>
      </c>
      <c r="AB170" s="13"/>
      <c r="AC170" s="14">
        <f t="shared" si="38"/>
        <v>0</v>
      </c>
    </row>
    <row r="171" spans="1:32" s="19" customFormat="1" x14ac:dyDescent="0.2">
      <c r="A171" s="29" t="s">
        <v>100</v>
      </c>
      <c r="B171" s="2" t="s">
        <v>97</v>
      </c>
      <c r="C171" s="12">
        <f>[1]GenFundExp2!I662</f>
        <v>0</v>
      </c>
      <c r="D171" s="13"/>
      <c r="E171" s="13"/>
      <c r="F171" s="13"/>
      <c r="G171" s="13">
        <v>0</v>
      </c>
      <c r="H171" s="13">
        <v>0</v>
      </c>
      <c r="I171" s="13"/>
      <c r="J171" s="13">
        <v>0</v>
      </c>
      <c r="K171" s="13"/>
      <c r="L171" s="13"/>
      <c r="M171" s="13">
        <v>0</v>
      </c>
      <c r="N171" s="13">
        <v>0</v>
      </c>
      <c r="O171" s="13"/>
      <c r="P171" s="13"/>
      <c r="Q171" s="13"/>
      <c r="R171" s="13">
        <v>0</v>
      </c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4">
        <f t="shared" si="38"/>
        <v>0</v>
      </c>
    </row>
    <row r="172" spans="1:32" s="19" customFormat="1" x14ac:dyDescent="0.2">
      <c r="A172" s="29" t="s">
        <v>101</v>
      </c>
      <c r="B172" s="2" t="s">
        <v>97</v>
      </c>
      <c r="C172" s="12">
        <f>[1]GenFundExp2!I661</f>
        <v>0</v>
      </c>
      <c r="D172" s="13">
        <f>[1]CharterFundExp2!I661</f>
        <v>0</v>
      </c>
      <c r="E172" s="13">
        <f>[1]InsResv!I40</f>
        <v>0</v>
      </c>
      <c r="F172" s="13">
        <f>'[1]CPP Fund'!I119</f>
        <v>0</v>
      </c>
      <c r="G172" s="13">
        <v>0</v>
      </c>
      <c r="H172" s="13">
        <v>0</v>
      </c>
      <c r="I172" s="13">
        <f>[1]SCCTMSpRev!I80</f>
        <v>0</v>
      </c>
      <c r="J172" s="13">
        <v>0</v>
      </c>
      <c r="K172" s="13">
        <f>[1]FullDayKOverride!I39</f>
        <v>0</v>
      </c>
      <c r="L172" s="13">
        <f>[1]Transp!I40</f>
        <v>0</v>
      </c>
      <c r="M172" s="13">
        <v>0</v>
      </c>
      <c r="N172" s="13">
        <v>0</v>
      </c>
      <c r="O172" s="13"/>
      <c r="P172" s="13">
        <f>[1]BuildFund!I43</f>
        <v>0</v>
      </c>
      <c r="Q172" s="13">
        <f>[1]SpecBuild!I32</f>
        <v>0</v>
      </c>
      <c r="R172" s="13">
        <v>0</v>
      </c>
      <c r="S172" s="13">
        <f>[1]SCCTMCapRes!I80</f>
        <v>0</v>
      </c>
      <c r="T172" s="13">
        <f>[1]OtherEnterprise!I37</f>
        <v>0</v>
      </c>
      <c r="U172" s="13">
        <f>[1]OtherInternal!I41</f>
        <v>0</v>
      </c>
      <c r="V172" s="13">
        <f>[1]RiskRelated!I35</f>
        <v>0</v>
      </c>
      <c r="W172" s="13"/>
      <c r="X172" s="13"/>
      <c r="Y172" s="13"/>
      <c r="Z172" s="13"/>
      <c r="AA172" s="13"/>
      <c r="AB172" s="13"/>
      <c r="AC172" s="14">
        <f t="shared" si="38"/>
        <v>0</v>
      </c>
    </row>
    <row r="173" spans="1:32" s="19" customFormat="1" ht="25.5" x14ac:dyDescent="0.2">
      <c r="A173" s="29" t="s">
        <v>102</v>
      </c>
      <c r="B173" s="2" t="s">
        <v>97</v>
      </c>
      <c r="C173" s="12">
        <f>[1]GenFundExp2!I663</f>
        <v>0</v>
      </c>
      <c r="D173" s="13">
        <f>[1]CharterFundExp2!I662</f>
        <v>0</v>
      </c>
      <c r="E173" s="13">
        <f>[1]InsResv!I41</f>
        <v>0</v>
      </c>
      <c r="F173" s="13">
        <f>'[1]CPP Fund'!I120</f>
        <v>0</v>
      </c>
      <c r="G173" s="13">
        <v>0</v>
      </c>
      <c r="H173" s="13">
        <v>0</v>
      </c>
      <c r="I173" s="13">
        <f>[1]SCCTMSpRev!I81</f>
        <v>0</v>
      </c>
      <c r="J173" s="13">
        <v>0</v>
      </c>
      <c r="K173" s="13">
        <f>[1]FullDayKOverride!I40</f>
        <v>0</v>
      </c>
      <c r="L173" s="13">
        <f>[1]Transp!I41</f>
        <v>0</v>
      </c>
      <c r="M173" s="13">
        <v>0</v>
      </c>
      <c r="N173" s="13">
        <v>0</v>
      </c>
      <c r="O173" s="13">
        <f>[1]COPDebt!I39</f>
        <v>0</v>
      </c>
      <c r="P173" s="13">
        <f>[1]BuildFund!I44</f>
        <v>0</v>
      </c>
      <c r="Q173" s="13">
        <f>[1]SpecBuild!I33</f>
        <v>0</v>
      </c>
      <c r="R173" s="13">
        <v>0</v>
      </c>
      <c r="S173" s="13">
        <f>[1]SCCTMCapRes!I81</f>
        <v>0</v>
      </c>
      <c r="T173" s="13">
        <f>[1]OtherEnterprise!I38</f>
        <v>0</v>
      </c>
      <c r="U173" s="13">
        <f>[1]OtherInternal!I42</f>
        <v>0</v>
      </c>
      <c r="V173" s="13">
        <f>[1]RiskRelated!I36</f>
        <v>0</v>
      </c>
      <c r="W173" s="13">
        <f>'[1]Trust&amp;Custodial'!I49</f>
        <v>0</v>
      </c>
      <c r="X173" s="13"/>
      <c r="Y173" s="13"/>
      <c r="Z173" s="13">
        <f>[1]PupilActCustodial!I52</f>
        <v>0</v>
      </c>
      <c r="AA173" s="13">
        <f>'[1]Foundation Fund'!I49</f>
        <v>0</v>
      </c>
      <c r="AB173" s="13"/>
      <c r="AC173" s="14">
        <f t="shared" si="38"/>
        <v>0</v>
      </c>
    </row>
    <row r="174" spans="1:32" s="19" customFormat="1" x14ac:dyDescent="0.2">
      <c r="A174" s="22" t="s">
        <v>103</v>
      </c>
      <c r="B174" s="23"/>
      <c r="C174" s="24">
        <f t="shared" ref="C174:AB174" si="39">SUM(C168:C173)</f>
        <v>0</v>
      </c>
      <c r="D174" s="25">
        <f t="shared" si="39"/>
        <v>0</v>
      </c>
      <c r="E174" s="25">
        <f t="shared" si="39"/>
        <v>0</v>
      </c>
      <c r="F174" s="25">
        <f t="shared" si="39"/>
        <v>0</v>
      </c>
      <c r="G174" s="25">
        <f t="shared" si="39"/>
        <v>0</v>
      </c>
      <c r="H174" s="25">
        <f t="shared" si="39"/>
        <v>0</v>
      </c>
      <c r="I174" s="25">
        <f t="shared" si="39"/>
        <v>0</v>
      </c>
      <c r="J174" s="25">
        <f t="shared" si="39"/>
        <v>0</v>
      </c>
      <c r="K174" s="25">
        <f t="shared" si="39"/>
        <v>0</v>
      </c>
      <c r="L174" s="25">
        <f t="shared" si="39"/>
        <v>0</v>
      </c>
      <c r="M174" s="25">
        <f t="shared" si="39"/>
        <v>0</v>
      </c>
      <c r="N174" s="25">
        <f t="shared" si="39"/>
        <v>0</v>
      </c>
      <c r="O174" s="25">
        <f t="shared" si="39"/>
        <v>0</v>
      </c>
      <c r="P174" s="25">
        <f t="shared" si="39"/>
        <v>0</v>
      </c>
      <c r="Q174" s="25">
        <f t="shared" si="39"/>
        <v>0</v>
      </c>
      <c r="R174" s="25">
        <f t="shared" si="39"/>
        <v>0</v>
      </c>
      <c r="S174" s="25">
        <f t="shared" si="39"/>
        <v>0</v>
      </c>
      <c r="T174" s="25">
        <f t="shared" si="39"/>
        <v>0</v>
      </c>
      <c r="U174" s="25">
        <f t="shared" si="39"/>
        <v>0</v>
      </c>
      <c r="V174" s="25">
        <f t="shared" si="39"/>
        <v>0</v>
      </c>
      <c r="W174" s="25">
        <f t="shared" si="39"/>
        <v>0</v>
      </c>
      <c r="X174" s="25">
        <f t="shared" si="39"/>
        <v>0</v>
      </c>
      <c r="Y174" s="25">
        <f t="shared" si="39"/>
        <v>0</v>
      </c>
      <c r="Z174" s="25">
        <f t="shared" si="39"/>
        <v>0</v>
      </c>
      <c r="AA174" s="25">
        <f t="shared" si="39"/>
        <v>0</v>
      </c>
      <c r="AB174" s="25">
        <f t="shared" si="39"/>
        <v>0</v>
      </c>
      <c r="AC174" s="26">
        <f t="shared" si="38"/>
        <v>0</v>
      </c>
      <c r="AF174" s="19">
        <f>2676289-H176</f>
        <v>0</v>
      </c>
    </row>
    <row r="175" spans="1:32" s="19" customFormat="1" ht="1.9" customHeight="1" x14ac:dyDescent="0.2">
      <c r="A175" s="10"/>
      <c r="B175" s="2"/>
      <c r="C175" s="27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14"/>
    </row>
    <row r="176" spans="1:32" s="19" customFormat="1" x14ac:dyDescent="0.2">
      <c r="A176" s="22" t="s">
        <v>104</v>
      </c>
      <c r="B176" s="23"/>
      <c r="C176" s="24">
        <f t="shared" ref="C176:AB176" si="40">C165+C174</f>
        <v>19398079</v>
      </c>
      <c r="D176" s="25">
        <f t="shared" si="40"/>
        <v>0</v>
      </c>
      <c r="E176" s="25">
        <f t="shared" si="40"/>
        <v>0</v>
      </c>
      <c r="F176" s="25">
        <f t="shared" si="40"/>
        <v>0</v>
      </c>
      <c r="G176" s="25">
        <f t="shared" si="40"/>
        <v>953771</v>
      </c>
      <c r="H176" s="25">
        <f t="shared" si="40"/>
        <v>2676289</v>
      </c>
      <c r="I176" s="25">
        <f t="shared" si="40"/>
        <v>0</v>
      </c>
      <c r="J176" s="25">
        <f t="shared" si="40"/>
        <v>250000</v>
      </c>
      <c r="K176" s="25">
        <f t="shared" si="40"/>
        <v>0</v>
      </c>
      <c r="L176" s="25">
        <f t="shared" si="40"/>
        <v>0</v>
      </c>
      <c r="M176" s="25">
        <f t="shared" si="40"/>
        <v>150000</v>
      </c>
      <c r="N176" s="25">
        <f t="shared" si="40"/>
        <v>5389525</v>
      </c>
      <c r="O176" s="25">
        <f t="shared" si="40"/>
        <v>0</v>
      </c>
      <c r="P176" s="25">
        <f t="shared" si="40"/>
        <v>0</v>
      </c>
      <c r="Q176" s="25">
        <f t="shared" si="40"/>
        <v>0</v>
      </c>
      <c r="R176" s="25">
        <f t="shared" si="40"/>
        <v>8848070</v>
      </c>
      <c r="S176" s="25">
        <f t="shared" si="40"/>
        <v>0</v>
      </c>
      <c r="T176" s="25">
        <f t="shared" si="40"/>
        <v>0</v>
      </c>
      <c r="U176" s="25">
        <f t="shared" si="40"/>
        <v>0</v>
      </c>
      <c r="V176" s="25">
        <f t="shared" si="40"/>
        <v>0</v>
      </c>
      <c r="W176" s="25">
        <f t="shared" si="40"/>
        <v>0</v>
      </c>
      <c r="X176" s="25">
        <f t="shared" si="40"/>
        <v>0</v>
      </c>
      <c r="Y176" s="25">
        <f t="shared" si="40"/>
        <v>0</v>
      </c>
      <c r="Z176" s="25">
        <f t="shared" si="40"/>
        <v>0</v>
      </c>
      <c r="AA176" s="25">
        <f t="shared" si="40"/>
        <v>0</v>
      </c>
      <c r="AB176" s="25">
        <f t="shared" si="40"/>
        <v>0</v>
      </c>
      <c r="AC176" s="26">
        <f>C176+D176+E176+F176+M176+G176+H176+J176+K176+L176+O176+P176+Q176+R176+T176+U176+V176+W176+X176+Y176+Z176+AB176+AA176+N176</f>
        <v>37665734</v>
      </c>
    </row>
    <row r="177" spans="1:29" s="19" customFormat="1" ht="1.9" customHeight="1" x14ac:dyDescent="0.2">
      <c r="A177" s="10"/>
      <c r="B177" s="2"/>
      <c r="C177" s="27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14"/>
    </row>
    <row r="178" spans="1:29" s="19" customFormat="1" x14ac:dyDescent="0.2">
      <c r="A178" s="10" t="s">
        <v>105</v>
      </c>
      <c r="B178" s="2"/>
      <c r="C178" s="27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14"/>
    </row>
    <row r="179" spans="1:29" s="19" customFormat="1" x14ac:dyDescent="0.2">
      <c r="A179" s="29" t="s">
        <v>106</v>
      </c>
      <c r="B179" s="2" t="s">
        <v>107</v>
      </c>
      <c r="C179" s="12">
        <f>[1]GenFundExp2!I672</f>
        <v>0</v>
      </c>
      <c r="D179" s="13">
        <f>[1]CharterFundExp2!I671</f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4">
        <f t="shared" ref="AC179:AC194" si="41">C179+D179+E179+F179+M179+G179+H179+I179+J179+K179+L179+N179+P179+Q179+R179+S179+T179+U179+V179+W179+X179+Y179+Z179+AB179+AA179+O179</f>
        <v>0</v>
      </c>
    </row>
    <row r="180" spans="1:29" s="19" customFormat="1" x14ac:dyDescent="0.2">
      <c r="A180" s="29" t="s">
        <v>108</v>
      </c>
      <c r="B180" s="2" t="s">
        <v>109</v>
      </c>
      <c r="C180" s="12">
        <f>[1]GenFundExp2!I673</f>
        <v>0</v>
      </c>
      <c r="D180" s="13">
        <f>[1]CharterFundExp2!I672</f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9734562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4">
        <f t="shared" si="41"/>
        <v>9734562</v>
      </c>
    </row>
    <row r="181" spans="1:29" s="19" customFormat="1" x14ac:dyDescent="0.2">
      <c r="A181" s="29" t="s">
        <v>110</v>
      </c>
      <c r="B181" s="2" t="s">
        <v>111</v>
      </c>
      <c r="C181" s="12">
        <f>[1]GenFundExp2!I674</f>
        <v>0</v>
      </c>
      <c r="D181" s="13">
        <f>[1]CharterFundExp2!I673</f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4">
        <f t="shared" si="41"/>
        <v>0</v>
      </c>
    </row>
    <row r="182" spans="1:29" s="19" customFormat="1" x14ac:dyDescent="0.2">
      <c r="A182" s="29" t="s">
        <v>112</v>
      </c>
      <c r="B182" s="2" t="s">
        <v>113</v>
      </c>
      <c r="C182" s="12">
        <f>[1]GenFundExp2!I675</f>
        <v>0</v>
      </c>
      <c r="D182" s="13">
        <f>[1]CharterFundExp2!I674</f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4">
        <f t="shared" si="41"/>
        <v>0</v>
      </c>
    </row>
    <row r="183" spans="1:29" s="19" customFormat="1" ht="25.5" x14ac:dyDescent="0.2">
      <c r="A183" s="29" t="s">
        <v>114</v>
      </c>
      <c r="B183" s="2" t="s">
        <v>115</v>
      </c>
      <c r="C183" s="12">
        <f>[1]GenFundExp2!I676</f>
        <v>0</v>
      </c>
      <c r="D183" s="13">
        <f>[1]CharterFundExp2!I675</f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4">
        <f t="shared" si="41"/>
        <v>0</v>
      </c>
    </row>
    <row r="184" spans="1:29" s="19" customFormat="1" x14ac:dyDescent="0.2">
      <c r="A184" s="29" t="s">
        <v>116</v>
      </c>
      <c r="B184" s="2" t="s">
        <v>117</v>
      </c>
      <c r="C184" s="12">
        <f>[1]GenFundExp2!I677</f>
        <v>0</v>
      </c>
      <c r="D184" s="13">
        <f>[1]CharterFundExp2!I676</f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4">
        <f t="shared" si="41"/>
        <v>0</v>
      </c>
    </row>
    <row r="185" spans="1:29" s="19" customFormat="1" ht="25.5" x14ac:dyDescent="0.2">
      <c r="A185" s="29" t="s">
        <v>118</v>
      </c>
      <c r="B185" s="2" t="s">
        <v>119</v>
      </c>
      <c r="C185" s="12">
        <f>[1]GenFundExp2!I678</f>
        <v>0</v>
      </c>
      <c r="D185" s="13">
        <f>[1]CharterFundExp2!I677</f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4">
        <f t="shared" si="41"/>
        <v>0</v>
      </c>
    </row>
    <row r="186" spans="1:29" s="19" customFormat="1" x14ac:dyDescent="0.2">
      <c r="A186" s="29" t="s">
        <v>120</v>
      </c>
      <c r="B186" s="2" t="s">
        <v>121</v>
      </c>
      <c r="C186" s="12">
        <f>[1]GenFundExp2!I679</f>
        <v>0</v>
      </c>
      <c r="D186" s="13">
        <f>[1]CharterFundExp2!I678</f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4">
        <f t="shared" si="41"/>
        <v>0</v>
      </c>
    </row>
    <row r="187" spans="1:29" s="19" customFormat="1" x14ac:dyDescent="0.2">
      <c r="A187" s="29" t="s">
        <v>122</v>
      </c>
      <c r="B187" s="2" t="s">
        <v>123</v>
      </c>
      <c r="C187" s="12">
        <f>[1]GenFundExp2!I680</f>
        <v>0</v>
      </c>
      <c r="D187" s="13">
        <f>[1]CharterFundExp2!I679</f>
        <v>0</v>
      </c>
      <c r="E187" s="13">
        <v>0</v>
      </c>
      <c r="F187" s="13">
        <v>0</v>
      </c>
      <c r="G187" s="13">
        <v>183922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701640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4">
        <f t="shared" si="41"/>
        <v>885562</v>
      </c>
    </row>
    <row r="188" spans="1:29" s="19" customFormat="1" x14ac:dyDescent="0.2">
      <c r="A188" s="29" t="s">
        <v>124</v>
      </c>
      <c r="B188" s="2" t="s">
        <v>123</v>
      </c>
      <c r="C188" s="12">
        <f>[1]GenFundExp2!I681</f>
        <v>0</v>
      </c>
      <c r="D188" s="13">
        <f>[1]CharterFundExp2!I680</f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4">
        <f t="shared" si="41"/>
        <v>0</v>
      </c>
    </row>
    <row r="189" spans="1:29" s="19" customFormat="1" x14ac:dyDescent="0.2">
      <c r="A189" s="29" t="s">
        <v>125</v>
      </c>
      <c r="B189" s="2" t="s">
        <v>126</v>
      </c>
      <c r="C189" s="12">
        <f>[1]GenFundExp2!I682</f>
        <v>0</v>
      </c>
      <c r="D189" s="13">
        <f>[1]CharterFundExp2!I681</f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4">
        <f t="shared" si="41"/>
        <v>0</v>
      </c>
    </row>
    <row r="190" spans="1:29" s="19" customFormat="1" x14ac:dyDescent="0.2">
      <c r="A190" s="29" t="s">
        <v>127</v>
      </c>
      <c r="B190" s="2" t="s">
        <v>128</v>
      </c>
      <c r="C190" s="12">
        <f>[1]GenFundExp2!I683</f>
        <v>0</v>
      </c>
      <c r="D190" s="13">
        <f>[1]CharterFundExp2!I682</f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194893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4">
        <f t="shared" si="41"/>
        <v>194893</v>
      </c>
    </row>
    <row r="191" spans="1:29" s="19" customFormat="1" x14ac:dyDescent="0.2">
      <c r="A191" s="29" t="s">
        <v>129</v>
      </c>
      <c r="B191" s="2" t="s">
        <v>130</v>
      </c>
      <c r="C191" s="12">
        <f>[1]GenFundExp2!I684</f>
        <v>0</v>
      </c>
      <c r="D191" s="13">
        <f>[1]CharterFundExp2!I683</f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4">
        <f t="shared" si="41"/>
        <v>0</v>
      </c>
    </row>
    <row r="192" spans="1:29" s="19" customFormat="1" x14ac:dyDescent="0.2">
      <c r="A192" s="29" t="s">
        <v>131</v>
      </c>
      <c r="B192" s="2" t="s">
        <v>132</v>
      </c>
      <c r="C192" s="12">
        <f>[1]GenFundExp2!I685</f>
        <v>0</v>
      </c>
      <c r="D192" s="13">
        <f>[1]CharterFundExp2!I684</f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4">
        <f t="shared" si="41"/>
        <v>0</v>
      </c>
    </row>
    <row r="193" spans="1:29" s="19" customFormat="1" x14ac:dyDescent="0.2">
      <c r="A193" s="29" t="s">
        <v>133</v>
      </c>
      <c r="B193" s="2" t="s">
        <v>134</v>
      </c>
      <c r="C193" s="12">
        <f>[1]GenFundExp2!I686</f>
        <v>0</v>
      </c>
      <c r="D193" s="13">
        <f>[1]CharterFundExp2!I685</f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684981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4">
        <f t="shared" si="41"/>
        <v>684981</v>
      </c>
    </row>
    <row r="194" spans="1:29" s="19" customFormat="1" x14ac:dyDescent="0.2">
      <c r="A194" s="22" t="s">
        <v>135</v>
      </c>
      <c r="B194" s="23"/>
      <c r="C194" s="24">
        <f t="shared" ref="C194:AB194" si="42">SUM(C179:C193)</f>
        <v>0</v>
      </c>
      <c r="D194" s="25">
        <f t="shared" si="42"/>
        <v>0</v>
      </c>
      <c r="E194" s="25">
        <f t="shared" si="42"/>
        <v>0</v>
      </c>
      <c r="F194" s="25">
        <f t="shared" si="42"/>
        <v>0</v>
      </c>
      <c r="G194" s="25">
        <f t="shared" si="42"/>
        <v>183922</v>
      </c>
      <c r="H194" s="25">
        <f t="shared" si="42"/>
        <v>0</v>
      </c>
      <c r="I194" s="25">
        <f t="shared" si="42"/>
        <v>0</v>
      </c>
      <c r="J194" s="25">
        <f t="shared" si="42"/>
        <v>194893</v>
      </c>
      <c r="K194" s="25">
        <f t="shared" si="42"/>
        <v>0</v>
      </c>
      <c r="L194" s="25">
        <f t="shared" si="42"/>
        <v>0</v>
      </c>
      <c r="M194" s="25">
        <f t="shared" si="42"/>
        <v>701640</v>
      </c>
      <c r="N194" s="25">
        <f t="shared" si="42"/>
        <v>9734562</v>
      </c>
      <c r="O194" s="25">
        <f t="shared" si="42"/>
        <v>0</v>
      </c>
      <c r="P194" s="25">
        <f t="shared" si="42"/>
        <v>0</v>
      </c>
      <c r="Q194" s="25">
        <f t="shared" si="42"/>
        <v>0</v>
      </c>
      <c r="R194" s="25">
        <f>SUM(R179:R193)</f>
        <v>684981</v>
      </c>
      <c r="S194" s="25">
        <f t="shared" si="42"/>
        <v>0</v>
      </c>
      <c r="T194" s="25">
        <f t="shared" si="42"/>
        <v>0</v>
      </c>
      <c r="U194" s="25">
        <f t="shared" si="42"/>
        <v>0</v>
      </c>
      <c r="V194" s="25">
        <f t="shared" si="42"/>
        <v>0</v>
      </c>
      <c r="W194" s="25">
        <f t="shared" si="42"/>
        <v>0</v>
      </c>
      <c r="X194" s="25">
        <f t="shared" si="42"/>
        <v>0</v>
      </c>
      <c r="Y194" s="25">
        <f t="shared" si="42"/>
        <v>0</v>
      </c>
      <c r="Z194" s="25">
        <f t="shared" si="42"/>
        <v>0</v>
      </c>
      <c r="AA194" s="25">
        <f t="shared" si="42"/>
        <v>0</v>
      </c>
      <c r="AB194" s="25">
        <f t="shared" si="42"/>
        <v>0</v>
      </c>
      <c r="AC194" s="26">
        <f t="shared" si="41"/>
        <v>11499998</v>
      </c>
    </row>
    <row r="195" spans="1:29" s="19" customFormat="1" ht="1.9" customHeight="1" x14ac:dyDescent="0.2">
      <c r="A195" s="10"/>
      <c r="B195" s="2"/>
      <c r="C195" s="27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14"/>
    </row>
    <row r="196" spans="1:29" s="19" customFormat="1" ht="51" x14ac:dyDescent="0.2">
      <c r="A196" s="22" t="s">
        <v>136</v>
      </c>
      <c r="B196" s="23"/>
      <c r="C196" s="24">
        <f t="shared" ref="C196:AC196" si="43">C18-C176-C194</f>
        <v>7909416</v>
      </c>
      <c r="D196" s="25">
        <f t="shared" si="43"/>
        <v>0</v>
      </c>
      <c r="E196" s="25">
        <f t="shared" si="43"/>
        <v>0</v>
      </c>
      <c r="F196" s="25">
        <f t="shared" si="43"/>
        <v>0</v>
      </c>
      <c r="G196" s="25">
        <f t="shared" si="43"/>
        <v>0</v>
      </c>
      <c r="H196" s="25">
        <f t="shared" si="43"/>
        <v>0</v>
      </c>
      <c r="I196" s="25">
        <f t="shared" si="43"/>
        <v>0</v>
      </c>
      <c r="J196" s="25">
        <f t="shared" si="43"/>
        <v>0</v>
      </c>
      <c r="K196" s="25">
        <f t="shared" si="43"/>
        <v>0</v>
      </c>
      <c r="L196" s="25">
        <f t="shared" si="43"/>
        <v>0</v>
      </c>
      <c r="M196" s="25">
        <f t="shared" si="43"/>
        <v>0</v>
      </c>
      <c r="N196" s="25">
        <f>N18-N176-N194</f>
        <v>0</v>
      </c>
      <c r="O196" s="25">
        <f t="shared" si="43"/>
        <v>0</v>
      </c>
      <c r="P196" s="25">
        <f t="shared" si="43"/>
        <v>0</v>
      </c>
      <c r="Q196" s="25">
        <f t="shared" si="43"/>
        <v>0</v>
      </c>
      <c r="R196" s="25">
        <f t="shared" si="43"/>
        <v>0</v>
      </c>
      <c r="S196" s="25">
        <f t="shared" si="43"/>
        <v>0</v>
      </c>
      <c r="T196" s="25">
        <f t="shared" si="43"/>
        <v>0</v>
      </c>
      <c r="U196" s="25">
        <f t="shared" si="43"/>
        <v>0</v>
      </c>
      <c r="V196" s="25">
        <f t="shared" si="43"/>
        <v>0</v>
      </c>
      <c r="W196" s="25">
        <f t="shared" si="43"/>
        <v>0</v>
      </c>
      <c r="X196" s="25">
        <f t="shared" si="43"/>
        <v>0</v>
      </c>
      <c r="Y196" s="25">
        <f t="shared" si="43"/>
        <v>0</v>
      </c>
      <c r="Z196" s="25">
        <f t="shared" si="43"/>
        <v>0</v>
      </c>
      <c r="AA196" s="25">
        <f t="shared" si="43"/>
        <v>0</v>
      </c>
      <c r="AB196" s="25">
        <f t="shared" si="43"/>
        <v>0</v>
      </c>
      <c r="AC196" s="26">
        <f t="shared" si="43"/>
        <v>7909416</v>
      </c>
    </row>
    <row r="197" spans="1:29" ht="1.9" customHeight="1" x14ac:dyDescent="0.2">
      <c r="A197" s="1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25.5" x14ac:dyDescent="0.2">
      <c r="A198" s="36" t="s">
        <v>137</v>
      </c>
      <c r="B198" s="2"/>
      <c r="C198" s="37" t="str">
        <f t="shared" ref="C198:AC198" si="44">IF(C3&gt;C194,"Yes","No")</f>
        <v>Yes</v>
      </c>
      <c r="D198" s="37" t="str">
        <f t="shared" si="44"/>
        <v>No</v>
      </c>
      <c r="E198" s="37" t="str">
        <f t="shared" si="44"/>
        <v>No</v>
      </c>
      <c r="F198" s="37" t="str">
        <f t="shared" si="44"/>
        <v>No</v>
      </c>
      <c r="G198" s="37" t="str">
        <f t="shared" si="44"/>
        <v>Yes</v>
      </c>
      <c r="H198" s="37" t="str">
        <f t="shared" si="44"/>
        <v>No</v>
      </c>
      <c r="I198" s="37" t="str">
        <f t="shared" si="44"/>
        <v>No</v>
      </c>
      <c r="J198" s="37" t="str">
        <f t="shared" si="44"/>
        <v>No</v>
      </c>
      <c r="K198" s="37" t="str">
        <f t="shared" si="44"/>
        <v>No</v>
      </c>
      <c r="L198" s="37" t="str">
        <f t="shared" si="44"/>
        <v>No</v>
      </c>
      <c r="M198" s="37" t="str">
        <f t="shared" si="44"/>
        <v>Yes</v>
      </c>
      <c r="N198" s="37" t="str">
        <f t="shared" si="44"/>
        <v>No</v>
      </c>
      <c r="O198" s="37" t="str">
        <f t="shared" si="44"/>
        <v>No</v>
      </c>
      <c r="P198" s="37" t="str">
        <f t="shared" si="44"/>
        <v>No</v>
      </c>
      <c r="Q198" s="37" t="str">
        <f t="shared" si="44"/>
        <v>No</v>
      </c>
      <c r="R198" s="37" t="str">
        <f t="shared" si="44"/>
        <v>Yes</v>
      </c>
      <c r="S198" s="37" t="str">
        <f t="shared" si="44"/>
        <v>No</v>
      </c>
      <c r="T198" s="37" t="str">
        <f t="shared" si="44"/>
        <v>No</v>
      </c>
      <c r="U198" s="37" t="str">
        <f t="shared" si="44"/>
        <v>No</v>
      </c>
      <c r="V198" s="37" t="str">
        <f t="shared" si="44"/>
        <v>No</v>
      </c>
      <c r="W198" s="37" t="str">
        <f t="shared" si="44"/>
        <v>No</v>
      </c>
      <c r="X198" s="37" t="str">
        <f t="shared" si="44"/>
        <v>No</v>
      </c>
      <c r="Y198" s="37" t="str">
        <f t="shared" si="44"/>
        <v>No</v>
      </c>
      <c r="Z198" s="37" t="str">
        <f t="shared" si="44"/>
        <v>No</v>
      </c>
      <c r="AA198" s="37" t="str">
        <f t="shared" si="44"/>
        <v>No</v>
      </c>
      <c r="AB198" s="37" t="str">
        <f t="shared" si="44"/>
        <v>No</v>
      </c>
      <c r="AC198" s="37" t="str">
        <f t="shared" si="44"/>
        <v>Yes</v>
      </c>
    </row>
  </sheetData>
  <sheetProtection formatCells="0" formatColumns="0" formatRows="0"/>
  <conditionalFormatting sqref="C198:AC198">
    <cfRule type="cellIs" dxfId="0" priority="1" operator="equal">
      <formula>"Yes"</formula>
    </cfRule>
  </conditionalFormatting>
  <printOptions horizontalCentered="1"/>
  <pageMargins left="0.25" right="0.25" top="0.5" bottom="0.75" header="0.5" footer="0.5"/>
  <pageSetup scale="50" fitToWidth="5" fitToHeight="4" orientation="landscape" r:id="rId1"/>
  <headerFooter alignWithMargins="0">
    <oddFooter>&amp;CPage &amp;P of &amp;N&amp;R&amp;D</oddFooter>
  </headerFooter>
  <ignoredErrors>
    <ignoredError sqref="B179:B193 B40:B46 B31:B36 B49:B54 B58:B63 B67:B73 B168:B173 B157:B162 B111:B116 B102:B107 B75:B98 B119:B142 B148:B153 B22:B27" numberStoredAsText="1"/>
    <ignoredError sqref="H34 G9 G114 G116 C6:C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Nicole Loschke</cp:lastModifiedBy>
  <dcterms:created xsi:type="dcterms:W3CDTF">2024-06-21T15:49:21Z</dcterms:created>
  <dcterms:modified xsi:type="dcterms:W3CDTF">2024-06-28T16:27:43Z</dcterms:modified>
</cp:coreProperties>
</file>