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codeName="ThisWorkbook" autoCompressPictures="0"/>
  <bookViews>
    <workbookView xWindow="360" yWindow="140" windowWidth="20820" windowHeight="13180" tabRatio="294"/>
  </bookViews>
  <sheets>
    <sheet name="Sheet1" sheetId="1" r:id="rId1"/>
  </sheets>
  <definedNames>
    <definedName name="NvsASD">"V2016-09-30"</definedName>
    <definedName name="NvsAutoDrillOk">"VN"</definedName>
    <definedName name="NvsDateToNumber">"Y"</definedName>
    <definedName name="NvsDrillHyperLink" localSheetId="0">"https://jcspa.jeffco.k12.co.us/psp/PA92PRD_newwin/EMPLOYEE/ERP/c/REPORT_BOOKS.IC_RUN_DRILLDOWN.GBL?Action=A&amp;NVS_INSTANCE=4503669_6604629"</definedName>
    <definedName name="NvsElapsedTime">0.0000347222230629995</definedName>
    <definedName name="NvsEndTime">42674.5163773148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"V2016-09-30"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Titles" localSheetId="0">Sheet1!$B:$C,Sheet1!$2:$9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T95" i="1" l="1"/>
  <c r="CU95" i="1"/>
  <c r="CT36" i="1"/>
  <c r="CU36" i="1"/>
  <c r="CU25" i="1"/>
  <c r="CT25" i="1"/>
  <c r="CU120" i="1"/>
  <c r="CT120" i="1"/>
  <c r="CU119" i="1"/>
  <c r="CT119" i="1"/>
  <c r="CU117" i="1"/>
  <c r="CT117" i="1"/>
  <c r="CU116" i="1"/>
  <c r="CT116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8" i="1"/>
  <c r="CT98" i="1"/>
  <c r="CU97" i="1"/>
  <c r="CT97" i="1"/>
  <c r="CU96" i="1"/>
  <c r="CT96" i="1"/>
  <c r="CU94" i="1"/>
  <c r="CT94" i="1"/>
  <c r="CU93" i="1"/>
  <c r="CT93" i="1"/>
  <c r="CU92" i="1"/>
  <c r="CT92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S67" i="1"/>
  <c r="CS122" i="1"/>
  <c r="CQ67" i="1"/>
  <c r="CQ122" i="1"/>
  <c r="CP67" i="1"/>
  <c r="CP122" i="1"/>
  <c r="CO67" i="1"/>
  <c r="CO122" i="1"/>
  <c r="CM67" i="1"/>
  <c r="CM122" i="1"/>
  <c r="CL67" i="1"/>
  <c r="CL122" i="1"/>
  <c r="CK67" i="1"/>
  <c r="CK122" i="1"/>
  <c r="CJ67" i="1"/>
  <c r="CJ122" i="1"/>
  <c r="CI67" i="1"/>
  <c r="CI122" i="1"/>
  <c r="CG67" i="1"/>
  <c r="CG122" i="1"/>
  <c r="CF67" i="1"/>
  <c r="CF122" i="1"/>
  <c r="CE67" i="1"/>
  <c r="CE122" i="1"/>
  <c r="CD67" i="1"/>
  <c r="CD122" i="1"/>
  <c r="CC67" i="1"/>
  <c r="CC122" i="1"/>
  <c r="CB67" i="1"/>
  <c r="CB122" i="1"/>
  <c r="CA67" i="1"/>
  <c r="CA122" i="1"/>
  <c r="BZ67" i="1"/>
  <c r="BZ122" i="1"/>
  <c r="BY67" i="1"/>
  <c r="BY122" i="1"/>
  <c r="BX67" i="1"/>
  <c r="BX122" i="1"/>
  <c r="BW67" i="1"/>
  <c r="BW122" i="1"/>
  <c r="BV67" i="1"/>
  <c r="BV122" i="1"/>
  <c r="BU67" i="1"/>
  <c r="BU122" i="1"/>
  <c r="BT67" i="1"/>
  <c r="BT122" i="1"/>
  <c r="BS67" i="1"/>
  <c r="BS122" i="1"/>
  <c r="BR67" i="1"/>
  <c r="BR122" i="1"/>
  <c r="BQ67" i="1"/>
  <c r="BQ122" i="1"/>
  <c r="BP67" i="1"/>
  <c r="BP122" i="1"/>
  <c r="BO67" i="1"/>
  <c r="BO122" i="1"/>
  <c r="BN67" i="1"/>
  <c r="BN122" i="1"/>
  <c r="BM67" i="1"/>
  <c r="BM122" i="1"/>
  <c r="BL67" i="1"/>
  <c r="BL122" i="1"/>
  <c r="BK67" i="1"/>
  <c r="BK122" i="1"/>
  <c r="BJ67" i="1"/>
  <c r="BJ122" i="1"/>
  <c r="BI67" i="1"/>
  <c r="BI122" i="1"/>
  <c r="BH67" i="1"/>
  <c r="BH122" i="1"/>
  <c r="BG67" i="1"/>
  <c r="BG122" i="1"/>
  <c r="BF67" i="1"/>
  <c r="BF122" i="1"/>
  <c r="BE67" i="1"/>
  <c r="BE122" i="1"/>
  <c r="BD67" i="1"/>
  <c r="BD122" i="1"/>
  <c r="BC67" i="1"/>
  <c r="BC122" i="1"/>
  <c r="BB67" i="1"/>
  <c r="BB122" i="1"/>
  <c r="BA67" i="1"/>
  <c r="BA122" i="1"/>
  <c r="AZ67" i="1"/>
  <c r="AZ122" i="1"/>
  <c r="AY67" i="1"/>
  <c r="AY122" i="1"/>
  <c r="AX67" i="1"/>
  <c r="AX122" i="1"/>
  <c r="AW67" i="1"/>
  <c r="AW122" i="1"/>
  <c r="AV67" i="1"/>
  <c r="AV122" i="1"/>
  <c r="AU67" i="1"/>
  <c r="AU122" i="1"/>
  <c r="AT67" i="1"/>
  <c r="AT122" i="1"/>
  <c r="AS67" i="1"/>
  <c r="AS122" i="1"/>
  <c r="AR67" i="1"/>
  <c r="AR122" i="1"/>
  <c r="AQ67" i="1"/>
  <c r="AQ122" i="1"/>
  <c r="AP67" i="1"/>
  <c r="AP122" i="1"/>
  <c r="AO67" i="1"/>
  <c r="AO122" i="1"/>
  <c r="AN67" i="1"/>
  <c r="AN122" i="1"/>
  <c r="AM67" i="1"/>
  <c r="AM122" i="1"/>
  <c r="AL67" i="1"/>
  <c r="AL122" i="1"/>
  <c r="AK67" i="1"/>
  <c r="AK122" i="1"/>
  <c r="AJ67" i="1"/>
  <c r="AJ122" i="1"/>
  <c r="AI67" i="1"/>
  <c r="AI122" i="1"/>
  <c r="AH67" i="1"/>
  <c r="AH122" i="1"/>
  <c r="AG67" i="1"/>
  <c r="AG122" i="1"/>
  <c r="AF67" i="1"/>
  <c r="AF122" i="1"/>
  <c r="AE67" i="1"/>
  <c r="AE122" i="1"/>
  <c r="AD67" i="1"/>
  <c r="AD122" i="1"/>
  <c r="AC67" i="1"/>
  <c r="AC122" i="1"/>
  <c r="AB67" i="1"/>
  <c r="AB122" i="1"/>
  <c r="AA67" i="1"/>
  <c r="AA122" i="1"/>
  <c r="Z67" i="1"/>
  <c r="Z122" i="1"/>
  <c r="Y67" i="1"/>
  <c r="Y122" i="1"/>
  <c r="X67" i="1"/>
  <c r="X122" i="1"/>
  <c r="W67" i="1"/>
  <c r="W122" i="1"/>
  <c r="V67" i="1"/>
  <c r="V122" i="1"/>
  <c r="U67" i="1"/>
  <c r="U122" i="1"/>
  <c r="N67" i="1"/>
  <c r="N122" i="1"/>
  <c r="L67" i="1"/>
  <c r="L122" i="1"/>
  <c r="K67" i="1"/>
  <c r="K122" i="1"/>
  <c r="J67" i="1"/>
  <c r="J122" i="1"/>
  <c r="H67" i="1"/>
  <c r="H122" i="1"/>
  <c r="G67" i="1"/>
  <c r="G122" i="1"/>
  <c r="F67" i="1"/>
  <c r="F122" i="1"/>
  <c r="E67" i="1"/>
  <c r="E122" i="1"/>
  <c r="D67" i="1"/>
  <c r="D122" i="1"/>
  <c r="CU65" i="1"/>
  <c r="CT65" i="1"/>
  <c r="CU64" i="1"/>
  <c r="CT64" i="1"/>
  <c r="CU62" i="1"/>
  <c r="CT62" i="1"/>
  <c r="CT67" i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1" i="1"/>
  <c r="CT41" i="1"/>
  <c r="CS39" i="1"/>
  <c r="CS124" i="1"/>
  <c r="CS134" i="1"/>
  <c r="CQ39" i="1"/>
  <c r="CQ124" i="1"/>
  <c r="CQ134" i="1"/>
  <c r="CP39" i="1"/>
  <c r="CP124" i="1"/>
  <c r="CO39" i="1"/>
  <c r="CO124" i="1"/>
  <c r="CM39" i="1"/>
  <c r="CM124" i="1"/>
  <c r="CM134" i="1"/>
  <c r="CL39" i="1"/>
  <c r="CL124" i="1"/>
  <c r="CK39" i="1"/>
  <c r="CK124" i="1"/>
  <c r="CJ39" i="1"/>
  <c r="CJ124" i="1"/>
  <c r="CI39" i="1"/>
  <c r="CI124" i="1"/>
  <c r="N39" i="1"/>
  <c r="N124" i="1"/>
  <c r="N134" i="1"/>
  <c r="L39" i="1"/>
  <c r="L124" i="1"/>
  <c r="L134" i="1"/>
  <c r="K39" i="1"/>
  <c r="K124" i="1"/>
  <c r="J39" i="1"/>
  <c r="J124" i="1"/>
  <c r="H39" i="1"/>
  <c r="H124" i="1"/>
  <c r="H134" i="1"/>
  <c r="G39" i="1"/>
  <c r="G124" i="1"/>
  <c r="F39" i="1"/>
  <c r="F124" i="1"/>
  <c r="E39" i="1"/>
  <c r="E124" i="1"/>
  <c r="D39" i="1"/>
  <c r="D124" i="1"/>
  <c r="CT37" i="1"/>
  <c r="CT39" i="1"/>
  <c r="S39" i="1"/>
  <c r="CU39" i="1"/>
  <c r="CT35" i="1"/>
  <c r="S34" i="1"/>
  <c r="CU34" i="1"/>
  <c r="S33" i="1"/>
  <c r="CU33" i="1"/>
  <c r="S32" i="1"/>
  <c r="CU32" i="1"/>
  <c r="S31" i="1"/>
  <c r="CU31" i="1"/>
  <c r="S30" i="1"/>
  <c r="CU30" i="1"/>
  <c r="S29" i="1"/>
  <c r="CU29" i="1"/>
  <c r="S28" i="1"/>
  <c r="CT28" i="1"/>
  <c r="CU28" i="1"/>
  <c r="S27" i="1"/>
  <c r="CU27" i="1"/>
  <c r="S26" i="1"/>
  <c r="CU26" i="1"/>
  <c r="S24" i="1"/>
  <c r="CT24" i="1"/>
  <c r="S23" i="1"/>
  <c r="CU23" i="1"/>
  <c r="S22" i="1"/>
  <c r="CT22" i="1"/>
  <c r="S21" i="1"/>
  <c r="CU21" i="1"/>
  <c r="S20" i="1"/>
  <c r="CT20" i="1"/>
  <c r="S19" i="1"/>
  <c r="CU19" i="1"/>
  <c r="S18" i="1"/>
  <c r="CU18" i="1"/>
  <c r="S17" i="1"/>
  <c r="CU17" i="1"/>
  <c r="S16" i="1"/>
  <c r="CU16" i="1"/>
  <c r="S15" i="1"/>
  <c r="CU15" i="1"/>
  <c r="S14" i="1"/>
  <c r="CT14" i="1"/>
  <c r="S13" i="1"/>
  <c r="CU13" i="1"/>
  <c r="B5" i="1"/>
  <c r="CT19" i="1"/>
  <c r="CT15" i="1"/>
  <c r="CT23" i="1"/>
  <c r="CT32" i="1"/>
  <c r="CT13" i="1"/>
  <c r="CT17" i="1"/>
  <c r="CT21" i="1"/>
  <c r="CT26" i="1"/>
  <c r="CT30" i="1"/>
  <c r="CT34" i="1"/>
  <c r="CU14" i="1"/>
  <c r="CU20" i="1"/>
  <c r="CU22" i="1"/>
  <c r="CU24" i="1"/>
  <c r="CU35" i="1"/>
  <c r="CT16" i="1"/>
  <c r="CT18" i="1"/>
  <c r="CT27" i="1"/>
  <c r="CT29" i="1"/>
  <c r="CT31" i="1"/>
  <c r="CT33" i="1"/>
  <c r="CU37" i="1"/>
  <c r="CU67" i="1"/>
</calcChain>
</file>

<file path=xl/sharedStrings.xml><?xml version="1.0" encoding="utf-8"?>
<sst xmlns="http://schemas.openxmlformats.org/spreadsheetml/2006/main" count="523" uniqueCount="355">
  <si>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</si>
  <si>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</si>
  <si>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</si>
  <si>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</si>
  <si>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</si>
  <si>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</si>
  <si>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</si>
  <si>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</si>
  <si>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</si>
  <si>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</si>
  <si>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</si>
  <si>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</si>
  <si>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</si>
  <si>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</si>
  <si>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</si>
  <si>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</si>
  <si>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</si>
  <si>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</si>
  <si>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</si>
  <si>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</si>
  <si>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</si>
  <si>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</si>
  <si>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</si>
  <si>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</si>
  <si>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</si>
  <si>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</si>
  <si>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</si>
  <si>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</si>
  <si>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</si>
  <si>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</si>
  <si>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</si>
  <si>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</si>
  <si>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</si>
  <si>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</si>
  <si>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</si>
  <si>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</si>
  <si>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</si>
  <si>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</si>
  <si>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</si>
  <si>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</si>
  <si>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</si>
  <si>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</si>
  <si>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</si>
  <si>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</si>
  <si>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</si>
  <si>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</si>
  <si>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</si>
  <si>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</si>
  <si>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</si>
  <si>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</si>
  <si>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</si>
  <si>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</si>
  <si>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</si>
  <si>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</si>
  <si>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</si>
  <si>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</si>
  <si>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%,VCR020</t>
  </si>
  <si>
    <t>%,VDS020</t>
  </si>
  <si>
    <t>%,V950500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</si>
  <si>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</si>
  <si>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</si>
  <si>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</si>
  <si>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</si>
  <si>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</si>
  <si>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</si>
  <si>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</si>
  <si>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</si>
  <si>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</si>
  <si>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</si>
  <si>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</si>
  <si>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</si>
  <si>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</si>
  <si>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</si>
  <si>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</si>
  <si>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</si>
  <si>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</si>
  <si>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</si>
  <si>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</si>
  <si>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</si>
  <si>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</si>
  <si>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</si>
  <si>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</si>
  <si>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</si>
  <si>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</si>
  <si>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</si>
  <si>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</si>
  <si>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</si>
  <si>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</si>
  <si>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</si>
  <si>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</si>
  <si>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</si>
  <si>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</si>
  <si>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</si>
  <si>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</si>
  <si>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</si>
  <si>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</si>
  <si>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</si>
  <si>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</si>
  <si>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</si>
  <si>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</si>
  <si>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</si>
  <si>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</si>
  <si>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</si>
  <si>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</si>
  <si>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</si>
  <si>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</si>
  <si>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</si>
  <si>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</si>
  <si>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</si>
  <si>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</si>
  <si>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</si>
  <si>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</si>
  <si>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</si>
  <si>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</si>
  <si>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</si>
  <si>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</si>
  <si>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</si>
  <si>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</si>
  <si>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</si>
  <si>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</si>
  <si>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</si>
  <si>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</si>
  <si>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</si>
  <si>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</si>
  <si>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</si>
  <si>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</si>
  <si>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</si>
  <si>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</si>
  <si>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</si>
  <si>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</si>
  <si>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</si>
  <si>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</si>
  <si>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</si>
  <si>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</si>
  <si>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</si>
  <si>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</si>
  <si>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</si>
  <si>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</si>
  <si>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</si>
  <si>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</si>
  <si>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</si>
  <si>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</si>
  <si>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</si>
  <si>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</si>
  <si>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</si>
  <si>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</si>
  <si>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</si>
  <si>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</si>
  <si>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</si>
  <si>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</si>
  <si>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</si>
  <si>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</si>
  <si>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</si>
  <si>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</si>
  <si>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</si>
  <si>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</si>
  <si>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</si>
  <si>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</si>
  <si>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</si>
  <si>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</si>
  <si>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</si>
  <si>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</si>
  <si>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%,V451500</t>
  </si>
  <si>
    <t>451500</t>
  </si>
  <si>
    <t>Student Fees-Registration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</si>
  <si>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</si>
  <si>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</si>
  <si>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</si>
  <si>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</si>
  <si>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</si>
  <si>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</si>
  <si>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</si>
  <si>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</si>
  <si>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</si>
  <si>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</si>
  <si>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</si>
  <si>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</si>
  <si>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</si>
  <si>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</si>
  <si>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</si>
  <si>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</si>
  <si>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</si>
  <si>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</si>
  <si>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</si>
  <si>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</si>
  <si>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</si>
  <si>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</si>
  <si>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</si>
  <si>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</si>
  <si>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</si>
  <si>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</si>
  <si>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</si>
  <si>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</si>
  <si>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</si>
  <si>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</si>
  <si>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</si>
  <si>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</si>
  <si>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</si>
  <si>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</si>
  <si>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</si>
  <si>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</si>
  <si>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</si>
  <si>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%,V526500</t>
  </si>
  <si>
    <t>526500</t>
  </si>
  <si>
    <t>Administrator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</si>
  <si>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</si>
  <si>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</si>
  <si>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</si>
  <si>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</si>
  <si>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</si>
  <si>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</si>
  <si>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</si>
  <si>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</si>
  <si>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</si>
  <si>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</si>
  <si>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</si>
  <si>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</si>
  <si>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</si>
  <si>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</si>
  <si>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%,V557600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</si>
  <si>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</si>
  <si>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</si>
  <si>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</si>
  <si>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</si>
  <si>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</si>
  <si>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</si>
  <si>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</si>
  <si>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</si>
  <si>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</si>
  <si>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</si>
  <si>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</si>
  <si>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</si>
  <si>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</si>
  <si>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</si>
  <si>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</si>
  <si>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</si>
  <si>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</si>
  <si>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</si>
  <si>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</si>
  <si>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</si>
  <si>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</si>
  <si>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</si>
  <si>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</si>
  <si>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</si>
  <si>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</si>
  <si>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</si>
  <si>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</si>
  <si>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</si>
  <si>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</si>
  <si>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</si>
  <si>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</si>
  <si>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</si>
  <si>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</si>
  <si>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</si>
  <si>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</si>
  <si>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</si>
  <si>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</si>
  <si>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</si>
  <si>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</si>
  <si>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</si>
  <si>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</si>
  <si>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</si>
  <si>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</si>
  <si>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</si>
  <si>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</si>
  <si>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</si>
  <si>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</si>
  <si>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</si>
  <si>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</si>
  <si>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</si>
  <si>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</si>
  <si>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</si>
  <si>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</si>
  <si>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</si>
  <si>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</si>
  <si>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</si>
  <si>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</si>
  <si>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</si>
  <si>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</si>
  <si>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</si>
  <si>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</si>
  <si>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</si>
  <si>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</si>
  <si>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</si>
  <si>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</si>
  <si>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</si>
  <si>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</si>
  <si>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</si>
  <si>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</si>
  <si>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</si>
  <si>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</si>
  <si>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</si>
  <si>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</si>
  <si>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</si>
  <si>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</si>
  <si>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</si>
  <si>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</si>
  <si>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</si>
  <si>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</si>
  <si>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</si>
  <si>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</si>
  <si>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</si>
  <si>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</si>
  <si>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</si>
  <si>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</si>
  <si>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</si>
  <si>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</si>
  <si>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</si>
  <si>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</si>
  <si>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</si>
  <si>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</si>
  <si>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</si>
  <si>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</si>
  <si>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</si>
  <si>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</si>
  <si>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</si>
  <si>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</si>
  <si>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</si>
  <si>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</si>
  <si>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</si>
  <si>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</si>
  <si>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</si>
  <si>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</si>
  <si>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</si>
  <si>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%,V930000</t>
  </si>
  <si>
    <t>930000</t>
  </si>
  <si>
    <t>Building Improvements</t>
  </si>
  <si>
    <t>CA020</t>
  </si>
  <si>
    <t>CC020</t>
  </si>
  <si>
    <t>FS020</t>
  </si>
  <si>
    <t>GF020</t>
  </si>
  <si>
    <t>Charter School Campus Activity</t>
  </si>
  <si>
    <t>Charter School Child Care Fund</t>
  </si>
  <si>
    <t>Charter School Food Service</t>
  </si>
  <si>
    <t>Charter School General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</si>
  <si>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</si>
  <si>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</si>
  <si>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</si>
  <si>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</si>
  <si>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</si>
  <si>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</si>
  <si>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</si>
  <si>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</si>
  <si>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450001</t>
  </si>
  <si>
    <t>Funding PPR</t>
  </si>
  <si>
    <t>Transfers Bond</t>
  </si>
  <si>
    <t>950501</t>
  </si>
  <si>
    <t>State Intercept Bond Transfer</t>
  </si>
  <si>
    <t>781001</t>
  </si>
  <si>
    <t>Promissory Note.Instlmnt Loan</t>
  </si>
  <si>
    <t xml:space="preserve"> LINCOLN ACADEMY CHARTER SCHOOL </t>
  </si>
  <si>
    <t xml:space="preserve"> FINANCIALS 07/01/1 - 9/30/16</t>
  </si>
  <si>
    <t>FINAL FIRST QTR UNAUDITED</t>
  </si>
  <si>
    <t xml:space="preserve"> BOARD NOVEMBER 14, 2016</t>
  </si>
  <si>
    <t>Bond R &amp; R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</si>
</sst>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5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2371725</xdr:colOff>
      <xdr:row>2</xdr:row>
      <xdr:rowOff>15875</xdr:rowOff>
    </xdr:from>
    <xdr:to>
      <xdr:col>14</xdr:col>
      <xdr:colOff>28575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9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CZ135"/>
  <sheetViews>
    <sheetView tabSelected="1" view="pageBreakPreview" topLeftCell="B8" zoomScale="60" zoomScaleNormal="75" zoomScalePageLayoutView="75" workbookViewId="0">
      <selection activeCell="C37" sqref="C37"/>
    </sheetView>
  </sheetViews>
  <sheetFormatPr baseColWidth="10" defaultColWidth="8.83203125" defaultRowHeight="12" outlineLevelRow="1" outlineLevelCol="1" x14ac:dyDescent="0"/>
  <cols>
    <col min="1" max="1" width="9.1640625" style="3" hidden="1" customWidth="1"/>
    <col min="2" max="2" width="18.33203125" style="10" customWidth="1"/>
    <col min="3" max="3" width="36.5" style="3" customWidth="1"/>
    <col min="4" max="7" width="19.5" style="3" hidden="1" customWidth="1" outlineLevel="1"/>
    <col min="8" max="8" width="19.5" style="3" hidden="1" customWidth="1" collapsed="1"/>
    <col min="9" max="9" width="0.83203125" style="3" hidden="1" customWidth="1"/>
    <col min="10" max="11" width="19.5" style="3" hidden="1" customWidth="1" outlineLevel="1"/>
    <col min="12" max="12" width="19.5" style="3" hidden="1" customWidth="1" collapsed="1"/>
    <col min="13" max="13" width="0.83203125" style="3" customWidth="1"/>
    <col min="14" max="14" width="19.5" style="3" customWidth="1"/>
    <col min="15" max="15" width="0.83203125" style="3" customWidth="1"/>
    <col min="16" max="16" width="0.1640625" style="3" customWidth="1"/>
    <col min="17" max="17" width="0.1640625" style="3" customWidth="1" outlineLevel="1"/>
    <col min="18" max="18" width="0.1640625" style="3" customWidth="1"/>
    <col min="19" max="19" width="19.5" style="3" customWidth="1"/>
    <col min="20" max="20" width="0.83203125" style="3" customWidth="1"/>
    <col min="21" max="84" width="19.5" style="3" hidden="1" customWidth="1" outlineLevel="1"/>
    <col min="85" max="85" width="19.5" style="3" customWidth="1" collapsed="1"/>
    <col min="86" max="86" width="0.83203125" style="3" customWidth="1"/>
    <col min="87" max="90" width="19.5" style="3" hidden="1" customWidth="1" outlineLevel="1"/>
    <col min="91" max="91" width="19.5" style="3" customWidth="1" collapsed="1"/>
    <col min="92" max="92" width="0.83203125" style="3" customWidth="1"/>
    <col min="93" max="94" width="19.5" style="3" hidden="1" customWidth="1" outlineLevel="1"/>
    <col min="95" max="95" width="19.5" style="3" customWidth="1" collapsed="1"/>
    <col min="96" max="96" width="0.83203125" style="3" customWidth="1"/>
    <col min="97" max="98" width="19.5" style="3" customWidth="1"/>
    <col min="99" max="99" width="19.5" style="35" customWidth="1"/>
    <col min="100" max="100" width="19.5" style="35" hidden="1" customWidth="1"/>
    <col min="101" max="104" width="0" style="3" hidden="1" customWidth="1"/>
    <col min="105" max="16384" width="8.83203125" style="3"/>
  </cols>
  <sheetData>
    <row r="1" spans="1:104" hidden="1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3" t="s">
        <v>58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55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5" t="s">
        <v>2</v>
      </c>
    </row>
    <row r="2" spans="1:104" s="4" customFormat="1" ht="17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6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6"/>
      <c r="CM2" s="25" t="s">
        <v>350</v>
      </c>
      <c r="CN2" s="18"/>
      <c r="CO2" s="16"/>
      <c r="CP2" s="16"/>
      <c r="CQ2" s="18"/>
      <c r="CR2" s="16"/>
      <c r="CS2" s="16"/>
      <c r="CT2" s="16"/>
      <c r="CU2" s="36"/>
      <c r="CV2" s="36"/>
      <c r="CW2" s="16"/>
      <c r="CX2" s="19" t="s">
        <v>0</v>
      </c>
      <c r="CY2" s="50" t="s">
        <v>339</v>
      </c>
      <c r="CZ2" s="16"/>
    </row>
    <row r="3" spans="1:104" s="4" customFormat="1">
      <c r="A3" s="16"/>
      <c r="B3" s="51" t="s">
        <v>340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16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16"/>
      <c r="CM3" s="16"/>
      <c r="CN3" s="20"/>
      <c r="CO3" s="16"/>
      <c r="CP3" s="16"/>
      <c r="CQ3" s="21"/>
      <c r="CR3" s="16"/>
      <c r="CS3" s="16"/>
      <c r="CT3" s="16"/>
      <c r="CU3" s="36"/>
      <c r="CV3" s="36"/>
      <c r="CW3" s="16"/>
      <c r="CX3" s="16"/>
      <c r="CY3" s="16"/>
      <c r="CZ3" s="16"/>
    </row>
    <row r="4" spans="1:104" s="4" customFormat="1">
      <c r="A4" s="16"/>
      <c r="B4" s="51" t="s">
        <v>341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16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16"/>
      <c r="CM4" s="25" t="s">
        <v>351</v>
      </c>
      <c r="CN4" s="20"/>
      <c r="CO4" s="16"/>
      <c r="CP4" s="16"/>
      <c r="CQ4" s="23"/>
      <c r="CR4" s="16"/>
      <c r="CS4" s="16"/>
      <c r="CT4" s="16"/>
      <c r="CU4" s="36"/>
      <c r="CV4" s="36"/>
      <c r="CW4" s="16"/>
      <c r="CX4" s="16"/>
      <c r="CY4" s="52">
        <v>42643</v>
      </c>
      <c r="CZ4" s="16"/>
    </row>
    <row r="5" spans="1:104" s="4" customFormat="1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16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16"/>
      <c r="CM5" s="25" t="s">
        <v>352</v>
      </c>
      <c r="CN5" s="25"/>
      <c r="CO5" s="16"/>
      <c r="CP5" s="16"/>
      <c r="CQ5" s="25"/>
      <c r="CR5" s="16"/>
      <c r="CS5" s="16"/>
      <c r="CT5" s="16"/>
      <c r="CU5" s="36"/>
      <c r="CV5" s="36"/>
      <c r="CW5" s="16"/>
      <c r="CX5" s="53" t="s">
        <v>342</v>
      </c>
      <c r="CY5" s="26"/>
      <c r="CZ5" s="16"/>
    </row>
    <row r="6" spans="1:104" s="4" customFormat="1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16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16"/>
      <c r="CM6" s="25" t="s">
        <v>353</v>
      </c>
      <c r="CN6" s="27"/>
      <c r="CO6" s="16"/>
      <c r="CP6" s="16"/>
      <c r="CQ6" s="27"/>
      <c r="CR6" s="16"/>
      <c r="CS6" s="16"/>
      <c r="CT6" s="16"/>
      <c r="CU6" s="36"/>
      <c r="CV6" s="36"/>
      <c r="CW6" s="16"/>
      <c r="CX6" s="54" t="s">
        <v>341</v>
      </c>
      <c r="CY6" s="16"/>
      <c r="CZ6" s="16"/>
    </row>
    <row r="7" spans="1:104" s="4" customFormat="1">
      <c r="A7" s="16"/>
      <c r="B7" s="49">
        <v>42643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6"/>
      <c r="CV7" s="36"/>
      <c r="CW7" s="16"/>
      <c r="CX7" s="16"/>
      <c r="CY7" s="16"/>
      <c r="CZ7" s="16"/>
    </row>
    <row r="8" spans="1:104" s="28" customFormat="1" ht="24" customHeight="1">
      <c r="A8" s="13" t="s">
        <v>29</v>
      </c>
      <c r="B8" s="14" t="s">
        <v>11</v>
      </c>
      <c r="C8" s="13"/>
      <c r="D8" s="13" t="s">
        <v>327</v>
      </c>
      <c r="E8" s="13" t="s">
        <v>328</v>
      </c>
      <c r="F8" s="13" t="s">
        <v>329</v>
      </c>
      <c r="G8" s="13" t="s">
        <v>330</v>
      </c>
      <c r="H8" s="14" t="s">
        <v>17</v>
      </c>
      <c r="I8" s="14"/>
      <c r="J8" s="13" t="s">
        <v>335</v>
      </c>
      <c r="K8" s="13" t="s">
        <v>336</v>
      </c>
      <c r="L8" s="14" t="s">
        <v>17</v>
      </c>
      <c r="M8" s="14"/>
      <c r="N8" s="14" t="s">
        <v>17</v>
      </c>
      <c r="O8" s="14"/>
      <c r="P8" s="14"/>
      <c r="Q8" s="13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327</v>
      </c>
      <c r="CJ8" s="13" t="s">
        <v>328</v>
      </c>
      <c r="CK8" s="13" t="s">
        <v>329</v>
      </c>
      <c r="CL8" s="13" t="s">
        <v>330</v>
      </c>
      <c r="CM8" s="14" t="s">
        <v>28</v>
      </c>
      <c r="CN8" s="13"/>
      <c r="CO8" s="13" t="s">
        <v>335</v>
      </c>
      <c r="CP8" s="13" t="s">
        <v>336</v>
      </c>
      <c r="CQ8" s="14" t="s">
        <v>28</v>
      </c>
      <c r="CR8" s="13"/>
      <c r="CS8" s="14" t="s">
        <v>28</v>
      </c>
      <c r="CT8" s="14"/>
      <c r="CU8" s="37"/>
      <c r="CV8" s="37"/>
      <c r="CW8" s="13"/>
      <c r="CX8" s="13"/>
      <c r="CY8" s="13"/>
      <c r="CZ8" s="13"/>
    </row>
    <row r="9" spans="1:104" s="28" customFormat="1" ht="30.75" customHeight="1">
      <c r="A9" s="13" t="s">
        <v>27</v>
      </c>
      <c r="B9" s="14" t="s">
        <v>4</v>
      </c>
      <c r="C9" s="15" t="s">
        <v>5</v>
      </c>
      <c r="D9" s="13" t="s">
        <v>331</v>
      </c>
      <c r="E9" s="13" t="s">
        <v>332</v>
      </c>
      <c r="F9" s="13" t="s">
        <v>333</v>
      </c>
      <c r="G9" s="13" t="s">
        <v>334</v>
      </c>
      <c r="H9" s="14" t="s">
        <v>31</v>
      </c>
      <c r="I9" s="14"/>
      <c r="J9" s="13" t="s">
        <v>337</v>
      </c>
      <c r="K9" s="13" t="s">
        <v>338</v>
      </c>
      <c r="L9" s="14" t="s">
        <v>32</v>
      </c>
      <c r="M9" s="14"/>
      <c r="N9" s="14" t="s">
        <v>34</v>
      </c>
      <c r="O9" s="14"/>
      <c r="P9" s="14"/>
      <c r="Q9" s="13" t="s">
        <v>187</v>
      </c>
      <c r="R9" s="14"/>
      <c r="S9" s="14" t="s">
        <v>37</v>
      </c>
      <c r="T9" s="14"/>
      <c r="U9" s="13" t="s">
        <v>189</v>
      </c>
      <c r="V9" s="13" t="s">
        <v>191</v>
      </c>
      <c r="W9" s="13" t="s">
        <v>193</v>
      </c>
      <c r="X9" s="13" t="s">
        <v>195</v>
      </c>
      <c r="Y9" s="13" t="s">
        <v>197</v>
      </c>
      <c r="Z9" s="13" t="s">
        <v>199</v>
      </c>
      <c r="AA9" s="13" t="s">
        <v>201</v>
      </c>
      <c r="AB9" s="13" t="s">
        <v>206</v>
      </c>
      <c r="AC9" s="13" t="s">
        <v>208</v>
      </c>
      <c r="AD9" s="13" t="s">
        <v>210</v>
      </c>
      <c r="AE9" s="13" t="s">
        <v>212</v>
      </c>
      <c r="AF9" s="13" t="s">
        <v>214</v>
      </c>
      <c r="AG9" s="13" t="s">
        <v>216</v>
      </c>
      <c r="AH9" s="13" t="s">
        <v>218</v>
      </c>
      <c r="AI9" s="13" t="s">
        <v>223</v>
      </c>
      <c r="AJ9" s="13" t="s">
        <v>225</v>
      </c>
      <c r="AK9" s="13" t="s">
        <v>227</v>
      </c>
      <c r="AL9" s="13" t="s">
        <v>229</v>
      </c>
      <c r="AM9" s="13" t="s">
        <v>231</v>
      </c>
      <c r="AN9" s="13" t="s">
        <v>233</v>
      </c>
      <c r="AO9" s="13" t="s">
        <v>235</v>
      </c>
      <c r="AP9" s="13" t="s">
        <v>237</v>
      </c>
      <c r="AQ9" s="13" t="s">
        <v>239</v>
      </c>
      <c r="AR9" s="13" t="s">
        <v>241</v>
      </c>
      <c r="AS9" s="13" t="s">
        <v>243</v>
      </c>
      <c r="AT9" s="13" t="s">
        <v>245</v>
      </c>
      <c r="AU9" s="13" t="s">
        <v>247</v>
      </c>
      <c r="AV9" s="13" t="s">
        <v>249</v>
      </c>
      <c r="AW9" s="13" t="s">
        <v>251</v>
      </c>
      <c r="AX9" s="13" t="s">
        <v>256</v>
      </c>
      <c r="AY9" s="13" t="s">
        <v>258</v>
      </c>
      <c r="AZ9" s="13" t="s">
        <v>260</v>
      </c>
      <c r="BA9" s="13" t="s">
        <v>262</v>
      </c>
      <c r="BB9" s="13" t="s">
        <v>264</v>
      </c>
      <c r="BC9" s="13" t="s">
        <v>266</v>
      </c>
      <c r="BD9" s="13" t="s">
        <v>268</v>
      </c>
      <c r="BE9" s="13" t="s">
        <v>270</v>
      </c>
      <c r="BF9" s="13" t="s">
        <v>272</v>
      </c>
      <c r="BG9" s="13" t="s">
        <v>274</v>
      </c>
      <c r="BH9" s="13" t="s">
        <v>276</v>
      </c>
      <c r="BI9" s="13" t="s">
        <v>278</v>
      </c>
      <c r="BJ9" s="13" t="s">
        <v>280</v>
      </c>
      <c r="BK9" s="13" t="s">
        <v>282</v>
      </c>
      <c r="BL9" s="13" t="s">
        <v>284</v>
      </c>
      <c r="BM9" s="13" t="s">
        <v>286</v>
      </c>
      <c r="BN9" s="13" t="s">
        <v>288</v>
      </c>
      <c r="BO9" s="13" t="s">
        <v>291</v>
      </c>
      <c r="BP9" s="13" t="s">
        <v>293</v>
      </c>
      <c r="BQ9" s="13" t="s">
        <v>295</v>
      </c>
      <c r="BR9" s="13" t="s">
        <v>297</v>
      </c>
      <c r="BS9" s="13" t="s">
        <v>299</v>
      </c>
      <c r="BT9" s="13" t="s">
        <v>301</v>
      </c>
      <c r="BU9" s="13" t="s">
        <v>303</v>
      </c>
      <c r="BV9" s="13" t="s">
        <v>305</v>
      </c>
      <c r="BW9" s="13" t="s">
        <v>307</v>
      </c>
      <c r="BX9" s="13" t="s">
        <v>309</v>
      </c>
      <c r="BY9" s="13" t="s">
        <v>311</v>
      </c>
      <c r="BZ9" s="13" t="s">
        <v>313</v>
      </c>
      <c r="CA9" s="13" t="s">
        <v>315</v>
      </c>
      <c r="CB9" s="13" t="s">
        <v>317</v>
      </c>
      <c r="CC9" s="13" t="s">
        <v>319</v>
      </c>
      <c r="CD9" s="13" t="s">
        <v>321</v>
      </c>
      <c r="CE9" s="13" t="s">
        <v>323</v>
      </c>
      <c r="CF9" s="13" t="s">
        <v>158</v>
      </c>
      <c r="CG9" s="14" t="s">
        <v>38</v>
      </c>
      <c r="CH9" s="14"/>
      <c r="CI9" s="13" t="s">
        <v>331</v>
      </c>
      <c r="CJ9" s="13" t="s">
        <v>332</v>
      </c>
      <c r="CK9" s="13" t="s">
        <v>333</v>
      </c>
      <c r="CL9" s="13" t="s">
        <v>334</v>
      </c>
      <c r="CM9" s="14" t="s">
        <v>31</v>
      </c>
      <c r="CN9" s="15"/>
      <c r="CO9" s="13" t="s">
        <v>337</v>
      </c>
      <c r="CP9" s="13" t="s">
        <v>338</v>
      </c>
      <c r="CQ9" s="14" t="s">
        <v>32</v>
      </c>
      <c r="CR9" s="13"/>
      <c r="CS9" s="14" t="s">
        <v>34</v>
      </c>
      <c r="CT9" s="14" t="s">
        <v>39</v>
      </c>
      <c r="CU9" s="37" t="s">
        <v>40</v>
      </c>
      <c r="CV9" s="37"/>
      <c r="CW9" s="13"/>
      <c r="CX9" s="13"/>
      <c r="CY9" s="13"/>
      <c r="CZ9" s="13"/>
    </row>
    <row r="11" spans="1:104">
      <c r="A11" s="12"/>
      <c r="C11" s="1" t="s">
        <v>18</v>
      </c>
      <c r="D11" s="12"/>
      <c r="E11" s="12"/>
      <c r="F11" s="12"/>
      <c r="G11" s="12"/>
      <c r="H11" s="5">
        <v>2014215.89</v>
      </c>
      <c r="I11" s="7"/>
      <c r="J11" s="12"/>
      <c r="K11" s="12"/>
      <c r="L11" s="5"/>
      <c r="M11" s="7"/>
      <c r="N11" s="5">
        <v>2014215.89</v>
      </c>
      <c r="O11" s="5"/>
      <c r="P11" s="5"/>
      <c r="Q11" s="12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60590.71</v>
      </c>
      <c r="CJ11" s="12">
        <v>58804.44</v>
      </c>
      <c r="CK11" s="12">
        <v>689.37</v>
      </c>
      <c r="CL11" s="12">
        <v>1670379.19</v>
      </c>
      <c r="CM11" s="5">
        <v>1790463.71</v>
      </c>
      <c r="CN11" s="1"/>
      <c r="CO11" s="12">
        <v>0</v>
      </c>
      <c r="CP11" s="12">
        <v>784429.88</v>
      </c>
      <c r="CQ11" s="5">
        <v>784429.88</v>
      </c>
      <c r="CS11" s="5">
        <v>2574893.59</v>
      </c>
      <c r="CT11" s="5"/>
      <c r="CU11" s="41"/>
      <c r="CV11" s="38"/>
    </row>
    <row r="12" spans="1:104">
      <c r="H12" s="7"/>
      <c r="I12" s="7"/>
      <c r="L12" s="7"/>
      <c r="M12" s="7"/>
      <c r="N12" s="7"/>
      <c r="O12" s="7"/>
      <c r="P12" s="7"/>
      <c r="R12" s="7"/>
      <c r="S12" s="7"/>
      <c r="T12" s="7"/>
      <c r="CG12" s="7"/>
      <c r="CH12" s="7"/>
      <c r="CM12" s="7"/>
      <c r="CQ12" s="7"/>
    </row>
    <row r="13" spans="1:104" outlineLevel="1">
      <c r="A13" s="3" t="s">
        <v>123</v>
      </c>
      <c r="B13" s="10" t="s">
        <v>124</v>
      </c>
      <c r="C13" s="3" t="s">
        <v>125</v>
      </c>
      <c r="D13" s="3">
        <v>163.81</v>
      </c>
      <c r="E13" s="3">
        <v>0</v>
      </c>
      <c r="F13" s="3">
        <v>0</v>
      </c>
      <c r="G13" s="3">
        <v>0</v>
      </c>
      <c r="H13" s="3">
        <v>163.81</v>
      </c>
      <c r="J13" s="3">
        <v>0</v>
      </c>
      <c r="K13" s="3">
        <v>0</v>
      </c>
      <c r="L13" s="3">
        <v>0</v>
      </c>
      <c r="N13" s="3">
        <v>163.81</v>
      </c>
      <c r="P13" s="29">
        <v>-104</v>
      </c>
      <c r="Q13" s="3">
        <v>0</v>
      </c>
      <c r="R13" s="29">
        <v>0</v>
      </c>
      <c r="S13" s="31">
        <f t="shared" ref="S13:S34" si="0">-1*(P13+R13)</f>
        <v>104</v>
      </c>
      <c r="T13" s="29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9">
        <v>0</v>
      </c>
      <c r="CI13" s="3">
        <v>48.74</v>
      </c>
      <c r="CJ13" s="3">
        <v>0</v>
      </c>
      <c r="CK13" s="3">
        <v>0</v>
      </c>
      <c r="CL13" s="3">
        <v>0</v>
      </c>
      <c r="CM13" s="3">
        <v>48.74</v>
      </c>
      <c r="CO13" s="3">
        <v>0</v>
      </c>
      <c r="CP13" s="3">
        <v>0</v>
      </c>
      <c r="CQ13" s="3">
        <v>0</v>
      </c>
      <c r="CS13" s="3">
        <v>48.74</v>
      </c>
      <c r="CT13" s="3">
        <f t="shared" ref="CT13:CT36" si="1">S13-CS13</f>
        <v>55.26</v>
      </c>
      <c r="CU13" s="35">
        <f t="shared" ref="CU13:CU36" si="2">IF(S13=0,"n/a",CS13/(S13))</f>
        <v>0.4686538461538462</v>
      </c>
    </row>
    <row r="14" spans="1:104" hidden="1" outlineLevel="1">
      <c r="A14" s="3" t="s">
        <v>126</v>
      </c>
      <c r="B14" s="10" t="s">
        <v>127</v>
      </c>
      <c r="C14" s="3" t="s">
        <v>128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K14" s="3">
        <v>0</v>
      </c>
      <c r="L14" s="3">
        <v>0</v>
      </c>
      <c r="N14" s="3">
        <v>0</v>
      </c>
      <c r="P14" s="29">
        <v>0</v>
      </c>
      <c r="Q14" s="3">
        <v>0</v>
      </c>
      <c r="R14" s="29">
        <v>0</v>
      </c>
      <c r="S14" s="31">
        <f t="shared" si="0"/>
        <v>0</v>
      </c>
      <c r="T14" s="29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9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O14" s="3">
        <v>0</v>
      </c>
      <c r="CP14" s="3">
        <v>0</v>
      </c>
      <c r="CQ14" s="3">
        <v>0</v>
      </c>
      <c r="CS14" s="3">
        <v>0</v>
      </c>
      <c r="CT14" s="3">
        <f t="shared" si="1"/>
        <v>0</v>
      </c>
      <c r="CU14" s="35" t="str">
        <f t="shared" si="2"/>
        <v>n/a</v>
      </c>
    </row>
    <row r="15" spans="1:104" outlineLevel="1">
      <c r="A15" s="3" t="s">
        <v>129</v>
      </c>
      <c r="B15" s="10" t="s">
        <v>130</v>
      </c>
      <c r="C15" s="3" t="s">
        <v>131</v>
      </c>
      <c r="D15" s="3">
        <v>19584.310000000001</v>
      </c>
      <c r="E15" s="3">
        <v>0</v>
      </c>
      <c r="F15" s="3">
        <v>0</v>
      </c>
      <c r="G15" s="3">
        <v>189.95000000000002</v>
      </c>
      <c r="H15" s="3">
        <v>19774.260000000002</v>
      </c>
      <c r="J15" s="3">
        <v>0</v>
      </c>
      <c r="K15" s="3">
        <v>0</v>
      </c>
      <c r="L15" s="3">
        <v>0</v>
      </c>
      <c r="N15" s="3">
        <v>19774.260000000002</v>
      </c>
      <c r="P15" s="29">
        <v>-25974</v>
      </c>
      <c r="Q15" s="3">
        <v>0</v>
      </c>
      <c r="R15" s="29">
        <v>0</v>
      </c>
      <c r="S15" s="31">
        <f t="shared" si="0"/>
        <v>25974</v>
      </c>
      <c r="T15" s="29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9">
        <v>0</v>
      </c>
      <c r="CI15" s="3">
        <v>5450.46</v>
      </c>
      <c r="CJ15" s="3">
        <v>0</v>
      </c>
      <c r="CK15" s="3">
        <v>0</v>
      </c>
      <c r="CL15" s="3">
        <v>20</v>
      </c>
      <c r="CM15" s="3">
        <v>5470.46</v>
      </c>
      <c r="CO15" s="3">
        <v>0</v>
      </c>
      <c r="CP15" s="3">
        <v>0</v>
      </c>
      <c r="CQ15" s="3">
        <v>0</v>
      </c>
      <c r="CS15" s="3">
        <v>5470.46</v>
      </c>
      <c r="CT15" s="3">
        <f t="shared" si="1"/>
        <v>20503.54</v>
      </c>
      <c r="CU15" s="35">
        <f t="shared" si="2"/>
        <v>0.21061292061292061</v>
      </c>
    </row>
    <row r="16" spans="1:104" outlineLevel="1">
      <c r="A16" s="3" t="s">
        <v>132</v>
      </c>
      <c r="B16" s="10" t="s">
        <v>133</v>
      </c>
      <c r="C16" s="3" t="s">
        <v>134</v>
      </c>
      <c r="D16" s="3">
        <v>5556.39</v>
      </c>
      <c r="E16" s="3">
        <v>0</v>
      </c>
      <c r="F16" s="3">
        <v>0</v>
      </c>
      <c r="G16" s="3">
        <v>2145.48</v>
      </c>
      <c r="H16" s="3">
        <v>7701.8700000000008</v>
      </c>
      <c r="J16" s="3">
        <v>0</v>
      </c>
      <c r="K16" s="3">
        <v>0</v>
      </c>
      <c r="L16" s="3">
        <v>0</v>
      </c>
      <c r="N16" s="3">
        <v>7701.87</v>
      </c>
      <c r="P16" s="29">
        <v>-8312</v>
      </c>
      <c r="Q16" s="3">
        <v>0</v>
      </c>
      <c r="R16" s="29">
        <v>0</v>
      </c>
      <c r="S16" s="31">
        <f t="shared" si="0"/>
        <v>8312</v>
      </c>
      <c r="T16" s="29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9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O16" s="3">
        <v>0</v>
      </c>
      <c r="CP16" s="3">
        <v>0</v>
      </c>
      <c r="CQ16" s="3">
        <v>0</v>
      </c>
      <c r="CS16" s="3">
        <v>0</v>
      </c>
      <c r="CT16" s="3">
        <f t="shared" si="1"/>
        <v>8312</v>
      </c>
      <c r="CU16" s="35">
        <f t="shared" si="2"/>
        <v>0</v>
      </c>
    </row>
    <row r="17" spans="1:99" outlineLevel="1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0</v>
      </c>
      <c r="G17" s="3">
        <v>859521.12</v>
      </c>
      <c r="H17" s="3">
        <v>859521.12</v>
      </c>
      <c r="J17" s="3">
        <v>0</v>
      </c>
      <c r="K17" s="3">
        <v>0</v>
      </c>
      <c r="L17" s="3">
        <v>0</v>
      </c>
      <c r="N17" s="3">
        <v>859521.12</v>
      </c>
      <c r="P17" s="29">
        <v>-898717</v>
      </c>
      <c r="Q17" s="3">
        <v>0</v>
      </c>
      <c r="R17" s="29">
        <v>0</v>
      </c>
      <c r="S17" s="31">
        <f t="shared" si="0"/>
        <v>898717</v>
      </c>
      <c r="T17" s="29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9">
        <v>0</v>
      </c>
      <c r="CI17" s="3">
        <v>0</v>
      </c>
      <c r="CJ17" s="3">
        <v>0</v>
      </c>
      <c r="CK17" s="3">
        <v>0</v>
      </c>
      <c r="CL17" s="3">
        <v>224679.38</v>
      </c>
      <c r="CM17" s="3">
        <v>224679.38</v>
      </c>
      <c r="CO17" s="3">
        <v>0</v>
      </c>
      <c r="CP17" s="3">
        <v>0</v>
      </c>
      <c r="CQ17" s="3">
        <v>0</v>
      </c>
      <c r="CS17" s="3">
        <v>224679.38</v>
      </c>
      <c r="CT17" s="3">
        <f t="shared" si="1"/>
        <v>674037.62</v>
      </c>
      <c r="CU17" s="35">
        <f t="shared" si="2"/>
        <v>0.25000014465065201</v>
      </c>
    </row>
    <row r="18" spans="1:99" outlineLevel="1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1.31</v>
      </c>
      <c r="K18" s="3">
        <v>74.62</v>
      </c>
      <c r="L18" s="3">
        <v>75.930000000000007</v>
      </c>
      <c r="N18" s="3">
        <v>75.930000000000007</v>
      </c>
      <c r="P18" s="29">
        <v>0</v>
      </c>
      <c r="Q18" s="3">
        <v>0</v>
      </c>
      <c r="R18" s="29">
        <v>0</v>
      </c>
      <c r="S18" s="31">
        <f t="shared" si="0"/>
        <v>0</v>
      </c>
      <c r="T18" s="29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9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O18" s="3">
        <v>0</v>
      </c>
      <c r="CP18" s="3">
        <v>19.809999999999999</v>
      </c>
      <c r="CQ18" s="3">
        <v>19.809999999999999</v>
      </c>
      <c r="CS18" s="3">
        <v>19.809999999999999</v>
      </c>
      <c r="CT18" s="3">
        <f t="shared" si="1"/>
        <v>-19.809999999999999</v>
      </c>
      <c r="CU18" s="35" t="str">
        <f t="shared" si="2"/>
        <v>n/a</v>
      </c>
    </row>
    <row r="19" spans="1:99" hidden="1" outlineLevel="1">
      <c r="A19" s="3" t="s">
        <v>141</v>
      </c>
      <c r="B19" s="10" t="s">
        <v>142</v>
      </c>
      <c r="C19" s="3" t="s">
        <v>143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J19" s="3">
        <v>0</v>
      </c>
      <c r="K19" s="3">
        <v>0</v>
      </c>
      <c r="L19" s="3">
        <v>0</v>
      </c>
      <c r="N19" s="3">
        <v>0</v>
      </c>
      <c r="P19" s="29">
        <v>0</v>
      </c>
      <c r="Q19" s="3">
        <v>0</v>
      </c>
      <c r="R19" s="29">
        <v>0</v>
      </c>
      <c r="S19" s="31">
        <f t="shared" si="0"/>
        <v>0</v>
      </c>
      <c r="T19" s="29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9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O19" s="3">
        <v>0</v>
      </c>
      <c r="CP19" s="3">
        <v>0</v>
      </c>
      <c r="CQ19" s="3">
        <v>0</v>
      </c>
      <c r="CS19" s="3">
        <v>0</v>
      </c>
      <c r="CT19" s="3">
        <f t="shared" si="1"/>
        <v>0</v>
      </c>
      <c r="CU19" s="35" t="str">
        <f t="shared" si="2"/>
        <v>n/a</v>
      </c>
    </row>
    <row r="20" spans="1:99" outlineLevel="1">
      <c r="A20" s="3" t="s">
        <v>144</v>
      </c>
      <c r="B20" s="10" t="s">
        <v>145</v>
      </c>
      <c r="C20" s="3" t="s">
        <v>146</v>
      </c>
      <c r="D20" s="3">
        <v>9633.9500000000007</v>
      </c>
      <c r="E20" s="3">
        <v>0</v>
      </c>
      <c r="F20" s="3">
        <v>0</v>
      </c>
      <c r="G20" s="3">
        <v>15482.39</v>
      </c>
      <c r="H20" s="3">
        <v>25116.34</v>
      </c>
      <c r="J20" s="3">
        <v>0</v>
      </c>
      <c r="K20" s="3">
        <v>0</v>
      </c>
      <c r="L20" s="3">
        <v>0</v>
      </c>
      <c r="N20" s="3">
        <v>25116.34</v>
      </c>
      <c r="P20" s="29">
        <v>-18701</v>
      </c>
      <c r="Q20" s="3">
        <v>0</v>
      </c>
      <c r="R20" s="29">
        <v>0</v>
      </c>
      <c r="S20" s="31">
        <f t="shared" si="0"/>
        <v>18701</v>
      </c>
      <c r="T20" s="29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9">
        <v>0</v>
      </c>
      <c r="CI20" s="3">
        <v>921.54</v>
      </c>
      <c r="CJ20" s="3">
        <v>400</v>
      </c>
      <c r="CK20" s="3">
        <v>0</v>
      </c>
      <c r="CL20" s="3">
        <v>50.47</v>
      </c>
      <c r="CM20" s="3">
        <v>1372.01</v>
      </c>
      <c r="CO20" s="3">
        <v>0</v>
      </c>
      <c r="CP20" s="3">
        <v>0</v>
      </c>
      <c r="CQ20" s="3">
        <v>0</v>
      </c>
      <c r="CS20" s="3">
        <v>1372.01</v>
      </c>
      <c r="CT20" s="3">
        <f t="shared" si="1"/>
        <v>17328.990000000002</v>
      </c>
      <c r="CU20" s="35">
        <f t="shared" si="2"/>
        <v>7.3365595422704669E-2</v>
      </c>
    </row>
    <row r="21" spans="1:99" outlineLevel="1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0</v>
      </c>
      <c r="G21" s="3">
        <v>1282.17</v>
      </c>
      <c r="H21" s="3">
        <v>1282.17</v>
      </c>
      <c r="J21" s="3">
        <v>160523.20000000001</v>
      </c>
      <c r="K21" s="3">
        <v>0</v>
      </c>
      <c r="L21" s="3">
        <v>160523.20000000001</v>
      </c>
      <c r="N21" s="3">
        <v>161805.37</v>
      </c>
      <c r="P21" s="29">
        <v>-158142</v>
      </c>
      <c r="Q21" s="3">
        <v>0</v>
      </c>
      <c r="R21" s="29">
        <v>0</v>
      </c>
      <c r="S21" s="31">
        <f t="shared" si="0"/>
        <v>158142</v>
      </c>
      <c r="T21" s="29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9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O21" s="3">
        <v>42567.75</v>
      </c>
      <c r="CP21" s="3">
        <v>0</v>
      </c>
      <c r="CQ21" s="3">
        <v>42567.75</v>
      </c>
      <c r="CS21" s="3">
        <v>42567.75</v>
      </c>
      <c r="CT21" s="3">
        <f t="shared" si="1"/>
        <v>115574.25</v>
      </c>
      <c r="CU21" s="35">
        <f t="shared" si="2"/>
        <v>0.26917422316652123</v>
      </c>
    </row>
    <row r="22" spans="1:99" outlineLevel="1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0</v>
      </c>
      <c r="G22" s="3">
        <v>57136</v>
      </c>
      <c r="H22" s="3">
        <v>57136</v>
      </c>
      <c r="J22" s="3">
        <v>0</v>
      </c>
      <c r="K22" s="3">
        <v>0</v>
      </c>
      <c r="L22" s="3">
        <v>0</v>
      </c>
      <c r="N22" s="3">
        <v>57136</v>
      </c>
      <c r="P22" s="29">
        <v>-73750</v>
      </c>
      <c r="Q22" s="3">
        <v>0</v>
      </c>
      <c r="R22" s="29">
        <v>0</v>
      </c>
      <c r="S22" s="31">
        <f t="shared" si="0"/>
        <v>73750</v>
      </c>
      <c r="T22" s="29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9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O22" s="3">
        <v>0</v>
      </c>
      <c r="CP22" s="3">
        <v>0</v>
      </c>
      <c r="CQ22" s="3">
        <v>0</v>
      </c>
      <c r="CS22" s="3">
        <v>0</v>
      </c>
      <c r="CT22" s="3">
        <f t="shared" si="1"/>
        <v>73750</v>
      </c>
      <c r="CU22" s="35">
        <f t="shared" si="2"/>
        <v>0</v>
      </c>
    </row>
    <row r="23" spans="1:99" outlineLevel="1">
      <c r="A23" s="3" t="s">
        <v>153</v>
      </c>
      <c r="B23" s="10" t="s">
        <v>154</v>
      </c>
      <c r="C23" s="3" t="s">
        <v>155</v>
      </c>
      <c r="D23" s="3">
        <v>0</v>
      </c>
      <c r="E23" s="3">
        <v>0</v>
      </c>
      <c r="F23" s="3">
        <v>0</v>
      </c>
      <c r="G23" s="3">
        <v>9674.9500000000007</v>
      </c>
      <c r="H23" s="3">
        <v>9674.9500000000007</v>
      </c>
      <c r="J23" s="3">
        <v>0</v>
      </c>
      <c r="K23" s="3">
        <v>0</v>
      </c>
      <c r="L23" s="3">
        <v>0</v>
      </c>
      <c r="N23" s="3">
        <v>9674.9500000000007</v>
      </c>
      <c r="P23" s="29">
        <v>0</v>
      </c>
      <c r="Q23" s="3">
        <v>0</v>
      </c>
      <c r="R23" s="29">
        <v>0</v>
      </c>
      <c r="S23" s="31">
        <f t="shared" si="0"/>
        <v>0</v>
      </c>
      <c r="T23" s="29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29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O23" s="3">
        <v>0</v>
      </c>
      <c r="CP23" s="3">
        <v>0</v>
      </c>
      <c r="CQ23" s="3">
        <v>0</v>
      </c>
      <c r="CS23" s="3">
        <v>0</v>
      </c>
      <c r="CT23" s="3">
        <f t="shared" si="1"/>
        <v>0</v>
      </c>
      <c r="CU23" s="35" t="str">
        <f t="shared" si="2"/>
        <v>n/a</v>
      </c>
    </row>
    <row r="24" spans="1:99" outlineLevel="1">
      <c r="A24" s="3" t="s">
        <v>156</v>
      </c>
      <c r="B24" s="10" t="s">
        <v>157</v>
      </c>
      <c r="C24" s="3" t="s">
        <v>344</v>
      </c>
      <c r="D24" s="3">
        <v>0</v>
      </c>
      <c r="E24" s="3">
        <v>0</v>
      </c>
      <c r="F24" s="3">
        <v>0</v>
      </c>
      <c r="G24" s="3">
        <v>4425326.13</v>
      </c>
      <c r="H24" s="3">
        <v>4425326.13</v>
      </c>
      <c r="J24" s="3">
        <v>0</v>
      </c>
      <c r="K24" s="3">
        <v>499878.53</v>
      </c>
      <c r="L24" s="3">
        <v>499878.53</v>
      </c>
      <c r="N24" s="3">
        <v>4425326.13</v>
      </c>
      <c r="P24" s="29">
        <v>-4679124</v>
      </c>
      <c r="Q24" s="3">
        <v>0</v>
      </c>
      <c r="R24" s="29">
        <v>0</v>
      </c>
      <c r="S24" s="31">
        <f t="shared" si="0"/>
        <v>4679124</v>
      </c>
      <c r="T24" s="29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29">
        <v>0</v>
      </c>
      <c r="CI24" s="3">
        <v>0</v>
      </c>
      <c r="CJ24" s="3">
        <v>0</v>
      </c>
      <c r="CK24" s="3">
        <v>0</v>
      </c>
      <c r="CL24" s="3">
        <v>1174241.55</v>
      </c>
      <c r="CM24" s="3">
        <v>1174241.55</v>
      </c>
      <c r="CO24" s="3">
        <v>0</v>
      </c>
      <c r="CP24" s="3">
        <v>0</v>
      </c>
      <c r="CQ24" s="3">
        <v>0</v>
      </c>
      <c r="CS24" s="3">
        <v>1174241.55</v>
      </c>
      <c r="CT24" s="3">
        <f t="shared" si="1"/>
        <v>3504882.45</v>
      </c>
      <c r="CU24" s="35">
        <f t="shared" si="2"/>
        <v>0.25095328741020756</v>
      </c>
    </row>
    <row r="25" spans="1:99" outlineLevel="1">
      <c r="B25" s="10" t="s">
        <v>343</v>
      </c>
      <c r="C25" s="3" t="s">
        <v>345</v>
      </c>
      <c r="N25" s="3">
        <v>499878.53</v>
      </c>
      <c r="P25" s="29"/>
      <c r="R25" s="29"/>
      <c r="S25" s="31">
        <v>477880.68</v>
      </c>
      <c r="T25" s="29"/>
      <c r="CG25" s="29">
        <v>0</v>
      </c>
      <c r="CM25" s="3">
        <v>0</v>
      </c>
      <c r="CO25" s="3">
        <v>0</v>
      </c>
      <c r="CP25" s="3">
        <v>105390.1</v>
      </c>
      <c r="CQ25" s="3">
        <v>105390.1</v>
      </c>
      <c r="CS25" s="3">
        <v>105390.1</v>
      </c>
      <c r="CT25" s="3">
        <f t="shared" si="1"/>
        <v>372490.57999999996</v>
      </c>
      <c r="CU25" s="35">
        <f t="shared" si="2"/>
        <v>0.22053643181389967</v>
      </c>
    </row>
    <row r="26" spans="1:99" outlineLevel="1">
      <c r="A26" s="3" t="s">
        <v>159</v>
      </c>
      <c r="B26" s="10" t="s">
        <v>160</v>
      </c>
      <c r="C26" s="3" t="s">
        <v>161</v>
      </c>
      <c r="D26" s="3">
        <v>0</v>
      </c>
      <c r="E26" s="3">
        <v>0</v>
      </c>
      <c r="F26" s="3">
        <v>0</v>
      </c>
      <c r="G26" s="3">
        <v>49130.33</v>
      </c>
      <c r="H26" s="3">
        <v>49130.33</v>
      </c>
      <c r="J26" s="3">
        <v>0</v>
      </c>
      <c r="K26" s="3">
        <v>0</v>
      </c>
      <c r="L26" s="3">
        <v>0</v>
      </c>
      <c r="N26" s="3">
        <v>49130.33</v>
      </c>
      <c r="P26" s="29">
        <v>-53506</v>
      </c>
      <c r="Q26" s="3">
        <v>0</v>
      </c>
      <c r="R26" s="29">
        <v>0</v>
      </c>
      <c r="S26" s="31">
        <f t="shared" si="0"/>
        <v>53506</v>
      </c>
      <c r="T26" s="29"/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29">
        <v>0</v>
      </c>
      <c r="CI26" s="3">
        <v>0</v>
      </c>
      <c r="CJ26" s="3">
        <v>0</v>
      </c>
      <c r="CK26" s="3">
        <v>0</v>
      </c>
      <c r="CL26" s="3">
        <v>45950.559999999998</v>
      </c>
      <c r="CM26" s="3">
        <v>45950.559999999998</v>
      </c>
      <c r="CO26" s="3">
        <v>0</v>
      </c>
      <c r="CP26" s="3">
        <v>0</v>
      </c>
      <c r="CQ26" s="3">
        <v>0</v>
      </c>
      <c r="CS26" s="3">
        <v>45950.559999999998</v>
      </c>
      <c r="CT26" s="3">
        <f t="shared" si="1"/>
        <v>7555.4400000000023</v>
      </c>
      <c r="CU26" s="35">
        <f t="shared" si="2"/>
        <v>0.85879265876724098</v>
      </c>
    </row>
    <row r="27" spans="1:99" hidden="1" outlineLevel="1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J27" s="3">
        <v>0</v>
      </c>
      <c r="K27" s="3">
        <v>0</v>
      </c>
      <c r="L27" s="3">
        <v>0</v>
      </c>
      <c r="N27" s="3">
        <v>0</v>
      </c>
      <c r="P27" s="29">
        <v>0</v>
      </c>
      <c r="Q27" s="3">
        <v>0</v>
      </c>
      <c r="R27" s="29">
        <v>0</v>
      </c>
      <c r="S27" s="31">
        <f t="shared" si="0"/>
        <v>0</v>
      </c>
      <c r="T27" s="29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29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O27" s="3">
        <v>0</v>
      </c>
      <c r="CP27" s="3">
        <v>0</v>
      </c>
      <c r="CQ27" s="3">
        <v>0</v>
      </c>
      <c r="CS27" s="3">
        <v>0</v>
      </c>
      <c r="CT27" s="3">
        <f t="shared" si="1"/>
        <v>0</v>
      </c>
      <c r="CU27" s="35" t="str">
        <f t="shared" si="2"/>
        <v>n/a</v>
      </c>
    </row>
    <row r="28" spans="1:99" outlineLevel="1">
      <c r="A28" s="3" t="s">
        <v>165</v>
      </c>
      <c r="B28" s="10" t="s">
        <v>166</v>
      </c>
      <c r="C28" s="3" t="s">
        <v>167</v>
      </c>
      <c r="D28" s="3">
        <v>0</v>
      </c>
      <c r="E28" s="3">
        <v>95509.6</v>
      </c>
      <c r="F28" s="3">
        <v>0</v>
      </c>
      <c r="G28" s="3">
        <v>0</v>
      </c>
      <c r="H28" s="3">
        <v>95509.6</v>
      </c>
      <c r="J28" s="3">
        <v>0</v>
      </c>
      <c r="K28" s="3">
        <v>0</v>
      </c>
      <c r="L28" s="3">
        <v>0</v>
      </c>
      <c r="N28" s="3">
        <v>95509.6</v>
      </c>
      <c r="P28" s="29">
        <v>-90000</v>
      </c>
      <c r="Q28" s="3">
        <v>0</v>
      </c>
      <c r="R28" s="29">
        <v>0</v>
      </c>
      <c r="S28" s="31">
        <f t="shared" si="0"/>
        <v>90000</v>
      </c>
      <c r="T28" s="29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29">
        <v>0</v>
      </c>
      <c r="CI28" s="3">
        <v>0</v>
      </c>
      <c r="CJ28" s="3">
        <v>56841.1</v>
      </c>
      <c r="CK28" s="3">
        <v>0</v>
      </c>
      <c r="CL28" s="3">
        <v>0</v>
      </c>
      <c r="CM28" s="3">
        <v>56841.1</v>
      </c>
      <c r="CO28" s="3">
        <v>0</v>
      </c>
      <c r="CP28" s="3">
        <v>0</v>
      </c>
      <c r="CQ28" s="3">
        <v>0</v>
      </c>
      <c r="CS28" s="3">
        <v>56841.1</v>
      </c>
      <c r="CT28" s="3">
        <f t="shared" si="1"/>
        <v>33158.9</v>
      </c>
      <c r="CU28" s="35">
        <f t="shared" si="2"/>
        <v>0.63156777777777773</v>
      </c>
    </row>
    <row r="29" spans="1:99" outlineLevel="1">
      <c r="A29" s="3" t="s">
        <v>168</v>
      </c>
      <c r="B29" s="10" t="s">
        <v>169</v>
      </c>
      <c r="C29" s="3" t="s">
        <v>170</v>
      </c>
      <c r="D29" s="3">
        <v>0</v>
      </c>
      <c r="E29" s="3">
        <v>0</v>
      </c>
      <c r="F29" s="3">
        <v>0</v>
      </c>
      <c r="G29" s="3">
        <v>131439</v>
      </c>
      <c r="H29" s="3">
        <v>131439</v>
      </c>
      <c r="J29" s="3">
        <v>0</v>
      </c>
      <c r="K29" s="3">
        <v>0</v>
      </c>
      <c r="L29" s="3">
        <v>0</v>
      </c>
      <c r="N29" s="3">
        <v>131439</v>
      </c>
      <c r="P29" s="29">
        <v>-120000</v>
      </c>
      <c r="Q29" s="3">
        <v>0</v>
      </c>
      <c r="R29" s="29">
        <v>0</v>
      </c>
      <c r="S29" s="31">
        <f t="shared" si="0"/>
        <v>120000</v>
      </c>
      <c r="T29" s="29"/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29">
        <v>0</v>
      </c>
      <c r="CI29" s="3">
        <v>0</v>
      </c>
      <c r="CJ29" s="3">
        <v>0</v>
      </c>
      <c r="CK29" s="3">
        <v>0</v>
      </c>
      <c r="CL29" s="3">
        <v>74573</v>
      </c>
      <c r="CM29" s="3">
        <v>74573</v>
      </c>
      <c r="CO29" s="3">
        <v>0</v>
      </c>
      <c r="CP29" s="3">
        <v>0</v>
      </c>
      <c r="CQ29" s="3">
        <v>0</v>
      </c>
      <c r="CS29" s="3">
        <v>74573</v>
      </c>
      <c r="CT29" s="3">
        <f t="shared" si="1"/>
        <v>45427</v>
      </c>
      <c r="CU29" s="35">
        <f t="shared" si="2"/>
        <v>0.62144166666666667</v>
      </c>
    </row>
    <row r="30" spans="1:99" outlineLevel="1">
      <c r="A30" s="3" t="s">
        <v>171</v>
      </c>
      <c r="B30" s="10" t="s">
        <v>172</v>
      </c>
      <c r="C30" s="3" t="s">
        <v>173</v>
      </c>
      <c r="D30" s="3">
        <v>0</v>
      </c>
      <c r="E30" s="3">
        <v>0</v>
      </c>
      <c r="F30" s="3">
        <v>0</v>
      </c>
      <c r="G30" s="3">
        <v>33761.25</v>
      </c>
      <c r="H30" s="3">
        <v>33761.25</v>
      </c>
      <c r="J30" s="3">
        <v>0</v>
      </c>
      <c r="K30" s="3">
        <v>0</v>
      </c>
      <c r="L30" s="3">
        <v>0</v>
      </c>
      <c r="N30" s="3">
        <v>33761.25</v>
      </c>
      <c r="P30" s="29">
        <v>-20000</v>
      </c>
      <c r="Q30" s="3">
        <v>0</v>
      </c>
      <c r="R30" s="29">
        <v>0</v>
      </c>
      <c r="S30" s="31">
        <f t="shared" si="0"/>
        <v>20000</v>
      </c>
      <c r="T30" s="29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29">
        <v>0</v>
      </c>
      <c r="CI30" s="3">
        <v>0</v>
      </c>
      <c r="CJ30" s="3">
        <v>0</v>
      </c>
      <c r="CK30" s="3">
        <v>0</v>
      </c>
      <c r="CL30" s="3">
        <v>5001.1000000000004</v>
      </c>
      <c r="CM30" s="3">
        <v>5001.1000000000004</v>
      </c>
      <c r="CO30" s="3">
        <v>0</v>
      </c>
      <c r="CP30" s="3">
        <v>0</v>
      </c>
      <c r="CQ30" s="3">
        <v>0</v>
      </c>
      <c r="CS30" s="3">
        <v>5001.1000000000004</v>
      </c>
      <c r="CT30" s="3">
        <f t="shared" si="1"/>
        <v>14998.9</v>
      </c>
      <c r="CU30" s="35">
        <f t="shared" si="2"/>
        <v>0.25005500000000003</v>
      </c>
    </row>
    <row r="31" spans="1:99" outlineLevel="1">
      <c r="A31" s="3" t="s">
        <v>174</v>
      </c>
      <c r="B31" s="10" t="s">
        <v>175</v>
      </c>
      <c r="C31" s="3" t="s">
        <v>176</v>
      </c>
      <c r="D31" s="3">
        <v>36353.25</v>
      </c>
      <c r="E31" s="3">
        <v>391.25</v>
      </c>
      <c r="F31" s="3">
        <v>0</v>
      </c>
      <c r="G31" s="3">
        <v>0</v>
      </c>
      <c r="H31" s="3">
        <v>36744.5</v>
      </c>
      <c r="J31" s="3">
        <v>0</v>
      </c>
      <c r="K31" s="3">
        <v>0</v>
      </c>
      <c r="L31" s="3">
        <v>0</v>
      </c>
      <c r="N31" s="3">
        <v>36744.5</v>
      </c>
      <c r="P31" s="29">
        <v>-34286</v>
      </c>
      <c r="Q31" s="3">
        <v>0</v>
      </c>
      <c r="R31" s="29">
        <v>0</v>
      </c>
      <c r="S31" s="31">
        <f t="shared" si="0"/>
        <v>34286</v>
      </c>
      <c r="T31" s="29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29">
        <v>0</v>
      </c>
      <c r="CI31" s="3">
        <v>14296.87</v>
      </c>
      <c r="CJ31" s="3">
        <v>0</v>
      </c>
      <c r="CK31" s="3">
        <v>0</v>
      </c>
      <c r="CL31" s="3">
        <v>0</v>
      </c>
      <c r="CM31" s="3">
        <v>14296.87</v>
      </c>
      <c r="CO31" s="3">
        <v>0</v>
      </c>
      <c r="CP31" s="3">
        <v>0</v>
      </c>
      <c r="CQ31" s="3">
        <v>0</v>
      </c>
      <c r="CS31" s="3">
        <v>14296.87</v>
      </c>
      <c r="CT31" s="3">
        <f t="shared" si="1"/>
        <v>19989.129999999997</v>
      </c>
      <c r="CU31" s="35">
        <f t="shared" si="2"/>
        <v>0.41698856676194368</v>
      </c>
    </row>
    <row r="32" spans="1:99" outlineLevel="1">
      <c r="A32" s="3" t="s">
        <v>177</v>
      </c>
      <c r="B32" s="10" t="s">
        <v>178</v>
      </c>
      <c r="C32" s="3" t="s">
        <v>179</v>
      </c>
      <c r="D32" s="3">
        <v>19201</v>
      </c>
      <c r="E32" s="3">
        <v>0</v>
      </c>
      <c r="F32" s="3">
        <v>0</v>
      </c>
      <c r="G32" s="3">
        <v>0</v>
      </c>
      <c r="H32" s="3">
        <v>19201</v>
      </c>
      <c r="J32" s="3">
        <v>0</v>
      </c>
      <c r="K32" s="3">
        <v>0</v>
      </c>
      <c r="L32" s="3">
        <v>0</v>
      </c>
      <c r="N32" s="3">
        <v>19201</v>
      </c>
      <c r="P32" s="29">
        <v>-10390</v>
      </c>
      <c r="Q32" s="3">
        <v>0</v>
      </c>
      <c r="R32" s="29">
        <v>0</v>
      </c>
      <c r="S32" s="31">
        <f t="shared" si="0"/>
        <v>10390</v>
      </c>
      <c r="T32" s="29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29">
        <v>0</v>
      </c>
      <c r="CI32" s="3">
        <v>5080</v>
      </c>
      <c r="CJ32" s="3">
        <v>0</v>
      </c>
      <c r="CK32" s="3">
        <v>0</v>
      </c>
      <c r="CL32" s="3">
        <v>0</v>
      </c>
      <c r="CM32" s="3">
        <v>5080</v>
      </c>
      <c r="CO32" s="3">
        <v>0</v>
      </c>
      <c r="CP32" s="3">
        <v>0</v>
      </c>
      <c r="CQ32" s="3">
        <v>0</v>
      </c>
      <c r="CS32" s="3">
        <v>5080</v>
      </c>
      <c r="CT32" s="3">
        <f t="shared" si="1"/>
        <v>5310</v>
      </c>
      <c r="CU32" s="35">
        <f t="shared" si="2"/>
        <v>0.48893166506256014</v>
      </c>
    </row>
    <row r="33" spans="1:100" outlineLevel="1">
      <c r="A33" s="3" t="s">
        <v>180</v>
      </c>
      <c r="B33" s="10" t="s">
        <v>181</v>
      </c>
      <c r="C33" s="3" t="s">
        <v>182</v>
      </c>
      <c r="D33" s="3">
        <v>261.35000000000002</v>
      </c>
      <c r="E33" s="3">
        <v>0</v>
      </c>
      <c r="F33" s="3">
        <v>0</v>
      </c>
      <c r="G33" s="3">
        <v>4014.57</v>
      </c>
      <c r="H33" s="3">
        <v>4275.92</v>
      </c>
      <c r="J33" s="3">
        <v>0</v>
      </c>
      <c r="K33" s="3">
        <v>0</v>
      </c>
      <c r="L33" s="3">
        <v>0</v>
      </c>
      <c r="N33" s="3">
        <v>4275.92</v>
      </c>
      <c r="P33" s="29">
        <v>-3117</v>
      </c>
      <c r="Q33" s="3">
        <v>0</v>
      </c>
      <c r="R33" s="29">
        <v>0</v>
      </c>
      <c r="S33" s="31">
        <f t="shared" si="0"/>
        <v>3117</v>
      </c>
      <c r="T33" s="29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29">
        <v>0</v>
      </c>
      <c r="CI33" s="3">
        <v>254.97</v>
      </c>
      <c r="CJ33" s="3">
        <v>0</v>
      </c>
      <c r="CK33" s="3">
        <v>0</v>
      </c>
      <c r="CL33" s="3">
        <v>10685.57</v>
      </c>
      <c r="CM33" s="3">
        <v>10940.539999999999</v>
      </c>
      <c r="CO33" s="3">
        <v>0</v>
      </c>
      <c r="CP33" s="3">
        <v>0</v>
      </c>
      <c r="CQ33" s="3">
        <v>0</v>
      </c>
      <c r="CS33" s="3">
        <v>10940.54</v>
      </c>
      <c r="CT33" s="3">
        <f t="shared" si="1"/>
        <v>-7823.5400000000009</v>
      </c>
      <c r="CU33" s="35">
        <f t="shared" si="2"/>
        <v>3.509958293230671</v>
      </c>
    </row>
    <row r="34" spans="1:100" outlineLevel="1">
      <c r="A34" s="3" t="s">
        <v>183</v>
      </c>
      <c r="B34" s="10" t="s">
        <v>184</v>
      </c>
      <c r="C34" s="3" t="s">
        <v>185</v>
      </c>
      <c r="D34" s="3">
        <v>0</v>
      </c>
      <c r="E34" s="3">
        <v>0</v>
      </c>
      <c r="F34" s="3">
        <v>0</v>
      </c>
      <c r="G34" s="3">
        <v>506.69</v>
      </c>
      <c r="H34" s="3">
        <v>506.69</v>
      </c>
      <c r="J34" s="3">
        <v>0</v>
      </c>
      <c r="K34" s="3">
        <v>0</v>
      </c>
      <c r="L34" s="3">
        <v>0</v>
      </c>
      <c r="N34" s="3">
        <v>506.69</v>
      </c>
      <c r="P34" s="29">
        <v>-600</v>
      </c>
      <c r="Q34" s="3">
        <v>0</v>
      </c>
      <c r="R34" s="29">
        <v>0</v>
      </c>
      <c r="S34" s="31">
        <f t="shared" si="0"/>
        <v>600</v>
      </c>
      <c r="T34" s="29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29">
        <v>0</v>
      </c>
      <c r="CI34" s="3">
        <v>0</v>
      </c>
      <c r="CJ34" s="3">
        <v>0</v>
      </c>
      <c r="CK34" s="3">
        <v>0</v>
      </c>
      <c r="CL34" s="3">
        <v>42.5</v>
      </c>
      <c r="CM34" s="3">
        <v>42.5</v>
      </c>
      <c r="CO34" s="3">
        <v>0</v>
      </c>
      <c r="CP34" s="3">
        <v>0</v>
      </c>
      <c r="CQ34" s="3">
        <v>0</v>
      </c>
      <c r="CS34" s="3">
        <v>42.5</v>
      </c>
      <c r="CT34" s="3">
        <f t="shared" si="1"/>
        <v>557.5</v>
      </c>
      <c r="CU34" s="35">
        <f t="shared" si="2"/>
        <v>7.0833333333333331E-2</v>
      </c>
    </row>
    <row r="35" spans="1:100" outlineLevel="1">
      <c r="A35" s="3" t="s">
        <v>58</v>
      </c>
      <c r="B35" s="10" t="s">
        <v>186</v>
      </c>
      <c r="C35" s="3" t="s">
        <v>347</v>
      </c>
      <c r="D35" s="3">
        <v>0</v>
      </c>
      <c r="E35" s="3">
        <v>0</v>
      </c>
      <c r="F35" s="3">
        <v>0</v>
      </c>
      <c r="G35" s="3">
        <v>-322162.48</v>
      </c>
      <c r="H35" s="3">
        <v>-322162.48</v>
      </c>
      <c r="J35" s="3">
        <v>-177716.05000000002</v>
      </c>
      <c r="K35" s="3">
        <v>0</v>
      </c>
      <c r="L35" s="3">
        <v>-177716.05000000002</v>
      </c>
      <c r="N35" s="3">
        <v>-479878.53</v>
      </c>
      <c r="P35" s="29">
        <v>0</v>
      </c>
      <c r="Q35" s="3">
        <v>13700</v>
      </c>
      <c r="R35" s="29">
        <v>13700</v>
      </c>
      <c r="S35" s="31">
        <v>-464180.68</v>
      </c>
      <c r="T35" s="29"/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29">
        <v>0</v>
      </c>
      <c r="CI35" s="3">
        <v>0</v>
      </c>
      <c r="CJ35" s="3">
        <v>0</v>
      </c>
      <c r="CK35" s="3">
        <v>0</v>
      </c>
      <c r="CL35" s="3">
        <v>-62822.35</v>
      </c>
      <c r="CM35" s="3">
        <v>-56155.67</v>
      </c>
      <c r="CO35" s="3">
        <v>-42567.75</v>
      </c>
      <c r="CP35" s="3">
        <v>0</v>
      </c>
      <c r="CQ35" s="3">
        <v>-42567.75</v>
      </c>
      <c r="CS35" s="3">
        <v>-98723.42</v>
      </c>
      <c r="CT35" s="3">
        <f t="shared" si="1"/>
        <v>-365457.26</v>
      </c>
      <c r="CU35" s="35">
        <f t="shared" si="2"/>
        <v>0.2126831732850234</v>
      </c>
    </row>
    <row r="36" spans="1:100" outlineLevel="1">
      <c r="B36" s="10" t="s">
        <v>346</v>
      </c>
      <c r="C36" s="3" t="s">
        <v>354</v>
      </c>
      <c r="N36" s="3">
        <v>-20000</v>
      </c>
      <c r="P36" s="29"/>
      <c r="R36" s="29"/>
      <c r="S36" s="31">
        <v>-13700</v>
      </c>
      <c r="T36" s="29"/>
      <c r="CG36" s="29">
        <v>0</v>
      </c>
      <c r="CM36" s="3">
        <v>-6666.68</v>
      </c>
      <c r="CO36" s="3">
        <v>0</v>
      </c>
      <c r="CP36" s="3">
        <v>0</v>
      </c>
      <c r="CQ36" s="3">
        <v>0</v>
      </c>
      <c r="CS36" s="3">
        <v>-6666.68</v>
      </c>
      <c r="CT36" s="3">
        <f t="shared" si="1"/>
        <v>-7033.32</v>
      </c>
      <c r="CU36" s="35">
        <f t="shared" si="2"/>
        <v>0.48661897810218979</v>
      </c>
    </row>
    <row r="37" spans="1:100" s="4" customFormat="1">
      <c r="A37" s="5" t="s">
        <v>26</v>
      </c>
      <c r="B37" s="11"/>
      <c r="C37" s="2" t="s">
        <v>6</v>
      </c>
      <c r="D37" s="5">
        <v>90754.060000000012</v>
      </c>
      <c r="E37" s="5">
        <v>95900.85</v>
      </c>
      <c r="F37" s="5">
        <v>0</v>
      </c>
      <c r="G37" s="5">
        <v>5267447.5500000007</v>
      </c>
      <c r="H37" s="5">
        <v>5454102.4600000009</v>
      </c>
      <c r="I37" s="7"/>
      <c r="J37" s="5">
        <v>-17191.540000000008</v>
      </c>
      <c r="K37" s="5">
        <v>499953.15</v>
      </c>
      <c r="L37" s="5">
        <v>482761.61000000004</v>
      </c>
      <c r="M37" s="7"/>
      <c r="N37" s="5">
        <v>5936864.0700000003</v>
      </c>
      <c r="O37" s="5"/>
      <c r="P37" s="5">
        <v>-6194723</v>
      </c>
      <c r="Q37" s="5">
        <v>13700</v>
      </c>
      <c r="R37" s="5">
        <v>13700</v>
      </c>
      <c r="S37" s="5">
        <v>6194723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7"/>
      <c r="CI37" s="5">
        <v>26052.58</v>
      </c>
      <c r="CJ37" s="5">
        <v>57241.1</v>
      </c>
      <c r="CK37" s="5">
        <v>0</v>
      </c>
      <c r="CL37" s="5">
        <v>1472421.7800000003</v>
      </c>
      <c r="CM37" s="5">
        <v>1555715.4600000002</v>
      </c>
      <c r="CN37" s="2"/>
      <c r="CO37" s="5">
        <v>0</v>
      </c>
      <c r="CP37" s="5">
        <v>105409.91</v>
      </c>
      <c r="CQ37" s="5">
        <v>105409.91</v>
      </c>
      <c r="CS37" s="5">
        <v>1661125.3699999999</v>
      </c>
      <c r="CT37" s="5">
        <f>S37-CS37</f>
        <v>4533597.63</v>
      </c>
      <c r="CU37" s="30">
        <f>IF(S37=0,"n/a",CS37/(S37))</f>
        <v>0.26815167845277343</v>
      </c>
      <c r="CV37" s="42"/>
    </row>
    <row r="38" spans="1:100" s="4" customFormat="1">
      <c r="B38" s="11"/>
      <c r="H38" s="7"/>
      <c r="I38" s="7"/>
      <c r="L38" s="7"/>
      <c r="M38" s="7"/>
      <c r="N38" s="7"/>
      <c r="O38" s="7"/>
      <c r="P38" s="7"/>
      <c r="R38" s="7"/>
      <c r="S38" s="7"/>
      <c r="T38" s="7"/>
      <c r="CG38" s="7"/>
      <c r="CH38" s="7"/>
      <c r="CM38" s="7"/>
      <c r="CQ38" s="7"/>
      <c r="CU38" s="39"/>
      <c r="CV38" s="39"/>
    </row>
    <row r="39" spans="1:100" s="4" customFormat="1">
      <c r="A39" s="5" t="s">
        <v>2</v>
      </c>
      <c r="B39" s="11"/>
      <c r="C39" s="2" t="s">
        <v>9</v>
      </c>
      <c r="D39" s="5">
        <f t="shared" ref="D39:G39" si="3">D11+D37</f>
        <v>90754.060000000012</v>
      </c>
      <c r="E39" s="5">
        <f t="shared" si="3"/>
        <v>95900.85</v>
      </c>
      <c r="F39" s="5">
        <f t="shared" si="3"/>
        <v>0</v>
      </c>
      <c r="G39" s="5">
        <f t="shared" si="3"/>
        <v>5267447.5500000007</v>
      </c>
      <c r="H39" s="5">
        <f>H11+H37</f>
        <v>7468318.3500000006</v>
      </c>
      <c r="I39" s="7"/>
      <c r="J39" s="5">
        <f t="shared" ref="J39:K39" si="4">J11+J37</f>
        <v>-17191.540000000008</v>
      </c>
      <c r="K39" s="5">
        <f t="shared" si="4"/>
        <v>499953.15</v>
      </c>
      <c r="L39" s="5">
        <f>L11+L37</f>
        <v>482761.61000000004</v>
      </c>
      <c r="M39" s="7"/>
      <c r="N39" s="5">
        <f>N11+N37</f>
        <v>7951079.96</v>
      </c>
      <c r="O39" s="5"/>
      <c r="P39" s="5"/>
      <c r="Q39" s="5"/>
      <c r="R39" s="5"/>
      <c r="S39" s="5">
        <f>S11+S37</f>
        <v>6194723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7"/>
      <c r="CI39" s="5">
        <f t="shared" ref="CI39:CL39" si="5">CI11+CI37</f>
        <v>86643.290000000008</v>
      </c>
      <c r="CJ39" s="5">
        <f t="shared" si="5"/>
        <v>116045.54000000001</v>
      </c>
      <c r="CK39" s="5">
        <f t="shared" si="5"/>
        <v>689.37</v>
      </c>
      <c r="CL39" s="5">
        <f t="shared" si="5"/>
        <v>3142800.97</v>
      </c>
      <c r="CM39" s="5">
        <f>CM11+CM37</f>
        <v>3346179.17</v>
      </c>
      <c r="CN39" s="2"/>
      <c r="CO39" s="5">
        <f t="shared" ref="CO39:CP39" si="6">CO11+CO37</f>
        <v>0</v>
      </c>
      <c r="CP39" s="5">
        <f t="shared" si="6"/>
        <v>889839.79</v>
      </c>
      <c r="CQ39" s="5">
        <f>CQ11+CQ37</f>
        <v>889839.79</v>
      </c>
      <c r="CS39" s="5">
        <f>CS11+CS37</f>
        <v>4236018.96</v>
      </c>
      <c r="CT39" s="5">
        <f>CT11+CT37</f>
        <v>4533597.63</v>
      </c>
      <c r="CU39" s="30">
        <f>IF(S39=0,"n/a",CS39/(S39))</f>
        <v>0.68381087580510058</v>
      </c>
      <c r="CV39" s="42"/>
    </row>
    <row r="40" spans="1:100">
      <c r="H40" s="6"/>
      <c r="I40" s="7"/>
      <c r="L40" s="6"/>
      <c r="M40" s="7"/>
      <c r="N40" s="7"/>
      <c r="O40" s="7"/>
      <c r="P40" s="7"/>
      <c r="R40" s="7"/>
      <c r="S40" s="7"/>
      <c r="T40" s="7"/>
      <c r="CG40" s="7"/>
      <c r="CH40" s="7"/>
      <c r="CM40" s="6"/>
      <c r="CQ40" s="6"/>
    </row>
    <row r="41" spans="1:100" outlineLevel="1">
      <c r="A41" s="3" t="s">
        <v>59</v>
      </c>
      <c r="B41" s="10" t="s">
        <v>188</v>
      </c>
      <c r="C41" s="3" t="s">
        <v>189</v>
      </c>
      <c r="D41" s="3">
        <v>0</v>
      </c>
      <c r="E41" s="3">
        <v>0</v>
      </c>
      <c r="F41" s="3">
        <v>0</v>
      </c>
      <c r="G41" s="3">
        <v>86356.479999999996</v>
      </c>
      <c r="H41" s="3">
        <v>86356.479999999996</v>
      </c>
      <c r="J41" s="3">
        <v>0</v>
      </c>
      <c r="K41" s="3">
        <v>0</v>
      </c>
      <c r="L41" s="3">
        <v>0</v>
      </c>
      <c r="N41" s="3">
        <v>86356.479999999996</v>
      </c>
      <c r="P41" s="29">
        <v>0</v>
      </c>
      <c r="Q41" s="3">
        <v>0</v>
      </c>
      <c r="R41" s="29">
        <v>0</v>
      </c>
      <c r="S41" s="31"/>
      <c r="T41" s="29"/>
      <c r="U41" s="3">
        <v>87924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9">
        <v>87924</v>
      </c>
      <c r="CI41" s="3">
        <v>0</v>
      </c>
      <c r="CJ41" s="3">
        <v>0</v>
      </c>
      <c r="CK41" s="3">
        <v>0</v>
      </c>
      <c r="CL41" s="3">
        <v>21840.11</v>
      </c>
      <c r="CM41" s="3">
        <v>21840.11</v>
      </c>
      <c r="CO41" s="3">
        <v>0</v>
      </c>
      <c r="CP41" s="3">
        <v>0</v>
      </c>
      <c r="CQ41" s="3">
        <v>0</v>
      </c>
      <c r="CS41" s="3">
        <v>21840.11</v>
      </c>
      <c r="CT41" s="3">
        <f t="shared" ref="CT41:CT61" si="7">CG41-CS41</f>
        <v>66083.89</v>
      </c>
      <c r="CU41" s="35">
        <f t="shared" ref="CU41:CU61" si="8">IF(CG41=0,"n/a",CS41/(CG41))</f>
        <v>0.24839759337609754</v>
      </c>
    </row>
    <row r="42" spans="1:100" outlineLevel="1">
      <c r="A42" s="3" t="s">
        <v>60</v>
      </c>
      <c r="B42" s="10" t="s">
        <v>190</v>
      </c>
      <c r="C42" s="3" t="s">
        <v>191</v>
      </c>
      <c r="D42" s="3">
        <v>0</v>
      </c>
      <c r="E42" s="3">
        <v>0</v>
      </c>
      <c r="F42" s="3">
        <v>0</v>
      </c>
      <c r="G42" s="3">
        <v>144214.87</v>
      </c>
      <c r="H42" s="3">
        <v>144214.87</v>
      </c>
      <c r="J42" s="3">
        <v>0</v>
      </c>
      <c r="K42" s="3">
        <v>0</v>
      </c>
      <c r="L42" s="3">
        <v>0</v>
      </c>
      <c r="N42" s="3">
        <v>144214.87</v>
      </c>
      <c r="P42" s="29">
        <v>0</v>
      </c>
      <c r="Q42" s="3">
        <v>0</v>
      </c>
      <c r="R42" s="29">
        <v>0</v>
      </c>
      <c r="S42" s="31"/>
      <c r="T42" s="29"/>
      <c r="U42" s="3">
        <v>0</v>
      </c>
      <c r="V42" s="3">
        <v>146819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9">
        <v>146819</v>
      </c>
      <c r="CI42" s="3">
        <v>0</v>
      </c>
      <c r="CJ42" s="3">
        <v>0</v>
      </c>
      <c r="CK42" s="3">
        <v>0</v>
      </c>
      <c r="CL42" s="3">
        <v>36477.340000000004</v>
      </c>
      <c r="CM42" s="3">
        <v>36477.340000000004</v>
      </c>
      <c r="CO42" s="3">
        <v>0</v>
      </c>
      <c r="CP42" s="3">
        <v>0</v>
      </c>
      <c r="CQ42" s="3">
        <v>0</v>
      </c>
      <c r="CS42" s="3">
        <v>36477.340000000004</v>
      </c>
      <c r="CT42" s="3">
        <f t="shared" si="7"/>
        <v>110341.66</v>
      </c>
      <c r="CU42" s="35">
        <f t="shared" si="8"/>
        <v>0.24845108603109956</v>
      </c>
    </row>
    <row r="43" spans="1:100" outlineLevel="1">
      <c r="A43" s="3" t="s">
        <v>61</v>
      </c>
      <c r="B43" s="10" t="s">
        <v>192</v>
      </c>
      <c r="C43" s="3" t="s">
        <v>193</v>
      </c>
      <c r="D43" s="3">
        <v>0</v>
      </c>
      <c r="E43" s="3">
        <v>60838.91</v>
      </c>
      <c r="F43" s="3">
        <v>0</v>
      </c>
      <c r="G43" s="3">
        <v>1731980.65</v>
      </c>
      <c r="H43" s="3">
        <v>1792819.5599999998</v>
      </c>
      <c r="J43" s="3">
        <v>0</v>
      </c>
      <c r="K43" s="3">
        <v>0</v>
      </c>
      <c r="L43" s="3">
        <v>0</v>
      </c>
      <c r="N43" s="3">
        <v>1792819.56</v>
      </c>
      <c r="P43" s="29">
        <v>0</v>
      </c>
      <c r="Q43" s="3">
        <v>0</v>
      </c>
      <c r="R43" s="29">
        <v>0</v>
      </c>
      <c r="S43" s="31"/>
      <c r="T43" s="29"/>
      <c r="U43" s="3">
        <v>0</v>
      </c>
      <c r="V43" s="3">
        <v>0</v>
      </c>
      <c r="W43" s="3">
        <v>1904573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29">
        <v>1904573</v>
      </c>
      <c r="CI43" s="3">
        <v>0</v>
      </c>
      <c r="CJ43" s="3">
        <v>10749.29</v>
      </c>
      <c r="CK43" s="3">
        <v>0</v>
      </c>
      <c r="CL43" s="3">
        <v>457739.14</v>
      </c>
      <c r="CM43" s="3">
        <v>468488.43</v>
      </c>
      <c r="CO43" s="3">
        <v>0</v>
      </c>
      <c r="CP43" s="3">
        <v>0</v>
      </c>
      <c r="CQ43" s="3">
        <v>0</v>
      </c>
      <c r="CS43" s="3">
        <v>468488.43</v>
      </c>
      <c r="CT43" s="3">
        <f t="shared" si="7"/>
        <v>1436084.57</v>
      </c>
      <c r="CU43" s="35">
        <f t="shared" si="8"/>
        <v>0.24598082089791254</v>
      </c>
    </row>
    <row r="44" spans="1:100" outlineLevel="1">
      <c r="A44" s="3" t="s">
        <v>62</v>
      </c>
      <c r="B44" s="10" t="s">
        <v>194</v>
      </c>
      <c r="C44" s="3" t="s">
        <v>195</v>
      </c>
      <c r="D44" s="3">
        <v>0</v>
      </c>
      <c r="E44" s="3">
        <v>95</v>
      </c>
      <c r="F44" s="3">
        <v>0</v>
      </c>
      <c r="G44" s="3">
        <v>20185</v>
      </c>
      <c r="H44" s="3">
        <v>20280</v>
      </c>
      <c r="J44" s="3">
        <v>0</v>
      </c>
      <c r="K44" s="3">
        <v>0</v>
      </c>
      <c r="L44" s="3">
        <v>0</v>
      </c>
      <c r="N44" s="3">
        <v>20280</v>
      </c>
      <c r="P44" s="29">
        <v>0</v>
      </c>
      <c r="Q44" s="3">
        <v>0</v>
      </c>
      <c r="R44" s="29">
        <v>0</v>
      </c>
      <c r="S44" s="31"/>
      <c r="T44" s="29"/>
      <c r="U44" s="3">
        <v>0</v>
      </c>
      <c r="V44" s="3">
        <v>0</v>
      </c>
      <c r="W44" s="3">
        <v>0</v>
      </c>
      <c r="X44" s="3">
        <v>22000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9">
        <v>22000</v>
      </c>
      <c r="CI44" s="3">
        <v>0</v>
      </c>
      <c r="CJ44" s="3">
        <v>90.63</v>
      </c>
      <c r="CK44" s="3">
        <v>0</v>
      </c>
      <c r="CL44" s="3">
        <v>2450</v>
      </c>
      <c r="CM44" s="3">
        <v>2540.63</v>
      </c>
      <c r="CO44" s="3">
        <v>0</v>
      </c>
      <c r="CP44" s="3">
        <v>0</v>
      </c>
      <c r="CQ44" s="3">
        <v>0</v>
      </c>
      <c r="CS44" s="3">
        <v>2540.63</v>
      </c>
      <c r="CT44" s="3">
        <f t="shared" si="7"/>
        <v>19459.37</v>
      </c>
      <c r="CU44" s="35">
        <f t="shared" si="8"/>
        <v>0.11548318181818182</v>
      </c>
    </row>
    <row r="45" spans="1:100" outlineLevel="1">
      <c r="A45" s="3" t="s">
        <v>63</v>
      </c>
      <c r="B45" s="10" t="s">
        <v>196</v>
      </c>
      <c r="C45" s="3" t="s">
        <v>197</v>
      </c>
      <c r="D45" s="3">
        <v>0</v>
      </c>
      <c r="E45" s="3">
        <v>0</v>
      </c>
      <c r="F45" s="3">
        <v>0</v>
      </c>
      <c r="G45" s="3">
        <v>36949.599999999999</v>
      </c>
      <c r="H45" s="3">
        <v>36949.599999999999</v>
      </c>
      <c r="J45" s="3">
        <v>0</v>
      </c>
      <c r="K45" s="3">
        <v>0</v>
      </c>
      <c r="L45" s="3">
        <v>0</v>
      </c>
      <c r="N45" s="3">
        <v>36949.599999999999</v>
      </c>
      <c r="P45" s="29">
        <v>0</v>
      </c>
      <c r="Q45" s="3">
        <v>0</v>
      </c>
      <c r="R45" s="29">
        <v>0</v>
      </c>
      <c r="S45" s="31"/>
      <c r="T45" s="29"/>
      <c r="U45" s="3">
        <v>0</v>
      </c>
      <c r="V45" s="3">
        <v>0</v>
      </c>
      <c r="W45" s="3">
        <v>0</v>
      </c>
      <c r="X45" s="3">
        <v>0</v>
      </c>
      <c r="Y45" s="3">
        <v>45461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9">
        <v>45461</v>
      </c>
      <c r="CI45" s="3">
        <v>0</v>
      </c>
      <c r="CJ45" s="3">
        <v>0</v>
      </c>
      <c r="CK45" s="3">
        <v>0</v>
      </c>
      <c r="CL45" s="3">
        <v>10757.630000000001</v>
      </c>
      <c r="CM45" s="3">
        <v>10757.630000000001</v>
      </c>
      <c r="CO45" s="3">
        <v>0</v>
      </c>
      <c r="CP45" s="3">
        <v>0</v>
      </c>
      <c r="CQ45" s="3">
        <v>0</v>
      </c>
      <c r="CS45" s="3">
        <v>10757.630000000001</v>
      </c>
      <c r="CT45" s="3">
        <f t="shared" si="7"/>
        <v>34703.369999999995</v>
      </c>
      <c r="CU45" s="35">
        <f t="shared" si="8"/>
        <v>0.23663425793537321</v>
      </c>
    </row>
    <row r="46" spans="1:100" outlineLevel="1">
      <c r="A46" s="3" t="s">
        <v>64</v>
      </c>
      <c r="B46" s="10" t="s">
        <v>198</v>
      </c>
      <c r="C46" s="3" t="s">
        <v>199</v>
      </c>
      <c r="D46" s="3">
        <v>0</v>
      </c>
      <c r="E46" s="3">
        <v>0</v>
      </c>
      <c r="F46" s="3">
        <v>0</v>
      </c>
      <c r="G46" s="3">
        <v>7800</v>
      </c>
      <c r="H46" s="3">
        <v>7800</v>
      </c>
      <c r="J46" s="3">
        <v>0</v>
      </c>
      <c r="K46" s="3">
        <v>0</v>
      </c>
      <c r="L46" s="3">
        <v>0</v>
      </c>
      <c r="N46" s="3">
        <v>7800</v>
      </c>
      <c r="P46" s="29">
        <v>0</v>
      </c>
      <c r="Q46" s="3">
        <v>0</v>
      </c>
      <c r="R46" s="29">
        <v>0</v>
      </c>
      <c r="S46" s="31"/>
      <c r="T46" s="29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56000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9">
        <v>56000</v>
      </c>
      <c r="CI46" s="3">
        <v>0</v>
      </c>
      <c r="CJ46" s="3">
        <v>0</v>
      </c>
      <c r="CK46" s="3">
        <v>0</v>
      </c>
      <c r="CL46" s="3">
        <v>10220.950000000001</v>
      </c>
      <c r="CM46" s="3">
        <v>10220.950000000001</v>
      </c>
      <c r="CO46" s="3">
        <v>0</v>
      </c>
      <c r="CP46" s="3">
        <v>0</v>
      </c>
      <c r="CQ46" s="3">
        <v>0</v>
      </c>
      <c r="CS46" s="3">
        <v>10220.950000000001</v>
      </c>
      <c r="CT46" s="3">
        <f t="shared" si="7"/>
        <v>45779.05</v>
      </c>
      <c r="CU46" s="35">
        <f t="shared" si="8"/>
        <v>0.18251696428571429</v>
      </c>
    </row>
    <row r="47" spans="1:100" outlineLevel="1">
      <c r="A47" s="3" t="s">
        <v>65</v>
      </c>
      <c r="B47" s="10" t="s">
        <v>200</v>
      </c>
      <c r="C47" s="3" t="s">
        <v>201</v>
      </c>
      <c r="D47" s="3">
        <v>0</v>
      </c>
      <c r="E47" s="3">
        <v>0</v>
      </c>
      <c r="F47" s="3">
        <v>0</v>
      </c>
      <c r="G47" s="3">
        <v>57204.130000000005</v>
      </c>
      <c r="H47" s="3">
        <v>57204.130000000005</v>
      </c>
      <c r="J47" s="3">
        <v>0</v>
      </c>
      <c r="K47" s="3">
        <v>0</v>
      </c>
      <c r="L47" s="3">
        <v>0</v>
      </c>
      <c r="N47" s="3">
        <v>57204.130000000005</v>
      </c>
      <c r="P47" s="29">
        <v>0</v>
      </c>
      <c r="Q47" s="3">
        <v>0</v>
      </c>
      <c r="R47" s="29">
        <v>0</v>
      </c>
      <c r="S47" s="31"/>
      <c r="T47" s="29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72083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9">
        <v>72083</v>
      </c>
      <c r="CI47" s="3">
        <v>0</v>
      </c>
      <c r="CJ47" s="3">
        <v>0</v>
      </c>
      <c r="CK47" s="3">
        <v>0</v>
      </c>
      <c r="CL47" s="3">
        <v>16544.45</v>
      </c>
      <c r="CM47" s="3">
        <v>16544.45</v>
      </c>
      <c r="CO47" s="3">
        <v>0</v>
      </c>
      <c r="CP47" s="3">
        <v>0</v>
      </c>
      <c r="CQ47" s="3">
        <v>0</v>
      </c>
      <c r="CS47" s="3">
        <v>16544.45</v>
      </c>
      <c r="CT47" s="3">
        <f t="shared" si="7"/>
        <v>55538.55</v>
      </c>
      <c r="CU47" s="35">
        <f t="shared" si="8"/>
        <v>0.22951944286447568</v>
      </c>
    </row>
    <row r="48" spans="1:100" outlineLevel="1">
      <c r="A48" s="3" t="s">
        <v>202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J48" s="3">
        <v>0</v>
      </c>
      <c r="K48" s="3">
        <v>0</v>
      </c>
      <c r="L48" s="3">
        <v>0</v>
      </c>
      <c r="N48" s="3">
        <v>0</v>
      </c>
      <c r="P48" s="29">
        <v>0</v>
      </c>
      <c r="Q48" s="3">
        <v>0</v>
      </c>
      <c r="R48" s="29">
        <v>0</v>
      </c>
      <c r="S48" s="31"/>
      <c r="T48" s="29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9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O48" s="3">
        <v>0</v>
      </c>
      <c r="CP48" s="3">
        <v>0</v>
      </c>
      <c r="CQ48" s="3">
        <v>0</v>
      </c>
      <c r="CS48" s="3">
        <v>0</v>
      </c>
      <c r="CT48" s="3">
        <f t="shared" si="7"/>
        <v>0</v>
      </c>
      <c r="CU48" s="35" t="str">
        <f t="shared" si="8"/>
        <v>n/a</v>
      </c>
    </row>
    <row r="49" spans="1:100" outlineLevel="1">
      <c r="A49" s="3" t="s">
        <v>66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24663.43</v>
      </c>
      <c r="H49" s="3">
        <v>24663.43</v>
      </c>
      <c r="J49" s="3">
        <v>0</v>
      </c>
      <c r="K49" s="3">
        <v>0</v>
      </c>
      <c r="L49" s="3">
        <v>0</v>
      </c>
      <c r="N49" s="3">
        <v>24663.43</v>
      </c>
      <c r="P49" s="29">
        <v>0</v>
      </c>
      <c r="Q49" s="3">
        <v>0</v>
      </c>
      <c r="R49" s="29">
        <v>0</v>
      </c>
      <c r="S49" s="31"/>
      <c r="T49" s="29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28092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9">
        <v>28092</v>
      </c>
      <c r="CI49" s="3">
        <v>0</v>
      </c>
      <c r="CJ49" s="3">
        <v>0</v>
      </c>
      <c r="CK49" s="3">
        <v>0</v>
      </c>
      <c r="CL49" s="3">
        <v>3188.19</v>
      </c>
      <c r="CM49" s="3">
        <v>3188.19</v>
      </c>
      <c r="CO49" s="3">
        <v>0</v>
      </c>
      <c r="CP49" s="3">
        <v>0</v>
      </c>
      <c r="CQ49" s="3">
        <v>0</v>
      </c>
      <c r="CS49" s="3">
        <v>3188.19</v>
      </c>
      <c r="CT49" s="3">
        <f t="shared" si="7"/>
        <v>24903.81</v>
      </c>
      <c r="CU49" s="35">
        <f t="shared" si="8"/>
        <v>0.11349102947458352</v>
      </c>
    </row>
    <row r="50" spans="1:100" outlineLevel="1">
      <c r="A50" s="3" t="s">
        <v>67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27816.71</v>
      </c>
      <c r="H50" s="3">
        <v>27816.71</v>
      </c>
      <c r="J50" s="3">
        <v>0</v>
      </c>
      <c r="K50" s="3">
        <v>0</v>
      </c>
      <c r="L50" s="3">
        <v>0</v>
      </c>
      <c r="N50" s="3">
        <v>27816.71</v>
      </c>
      <c r="P50" s="29">
        <v>0</v>
      </c>
      <c r="Q50" s="3">
        <v>0</v>
      </c>
      <c r="R50" s="29">
        <v>0</v>
      </c>
      <c r="S50" s="31"/>
      <c r="T50" s="29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27927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9">
        <v>27927</v>
      </c>
      <c r="CI50" s="3">
        <v>0</v>
      </c>
      <c r="CJ50" s="3">
        <v>0</v>
      </c>
      <c r="CK50" s="3">
        <v>0</v>
      </c>
      <c r="CL50" s="3">
        <v>6924.17</v>
      </c>
      <c r="CM50" s="3">
        <v>6924.17</v>
      </c>
      <c r="CO50" s="3">
        <v>0</v>
      </c>
      <c r="CP50" s="3">
        <v>0</v>
      </c>
      <c r="CQ50" s="3">
        <v>0</v>
      </c>
      <c r="CS50" s="3">
        <v>6924.17</v>
      </c>
      <c r="CT50" s="3">
        <f t="shared" si="7"/>
        <v>21002.83</v>
      </c>
      <c r="CU50" s="35">
        <f t="shared" si="8"/>
        <v>0.24793819601102876</v>
      </c>
    </row>
    <row r="51" spans="1:100" outlineLevel="1">
      <c r="A51" s="3" t="s">
        <v>68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26005.77</v>
      </c>
      <c r="H51" s="3">
        <v>26005.77</v>
      </c>
      <c r="J51" s="3">
        <v>0</v>
      </c>
      <c r="K51" s="3">
        <v>0</v>
      </c>
      <c r="L51" s="3">
        <v>0</v>
      </c>
      <c r="N51" s="3">
        <v>26005.77</v>
      </c>
      <c r="P51" s="29">
        <v>0</v>
      </c>
      <c r="Q51" s="3">
        <v>0</v>
      </c>
      <c r="R51" s="29">
        <v>0</v>
      </c>
      <c r="S51" s="31"/>
      <c r="T51" s="29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29826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9">
        <v>29826</v>
      </c>
      <c r="CI51" s="3">
        <v>0</v>
      </c>
      <c r="CJ51" s="3">
        <v>0</v>
      </c>
      <c r="CK51" s="3">
        <v>0</v>
      </c>
      <c r="CL51" s="3">
        <v>3852.52</v>
      </c>
      <c r="CM51" s="3">
        <v>3852.52</v>
      </c>
      <c r="CO51" s="3">
        <v>0</v>
      </c>
      <c r="CP51" s="3">
        <v>0</v>
      </c>
      <c r="CQ51" s="3">
        <v>0</v>
      </c>
      <c r="CS51" s="3">
        <v>3852.52</v>
      </c>
      <c r="CT51" s="3">
        <f t="shared" si="7"/>
        <v>25973.48</v>
      </c>
      <c r="CU51" s="35">
        <f t="shared" si="8"/>
        <v>0.12916649902769395</v>
      </c>
    </row>
    <row r="52" spans="1:100" outlineLevel="1">
      <c r="A52" s="3" t="s">
        <v>69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51001.19</v>
      </c>
      <c r="H52" s="3">
        <v>51001.19</v>
      </c>
      <c r="J52" s="3">
        <v>0</v>
      </c>
      <c r="K52" s="3">
        <v>0</v>
      </c>
      <c r="L52" s="3">
        <v>0</v>
      </c>
      <c r="N52" s="3">
        <v>51001.19</v>
      </c>
      <c r="P52" s="29">
        <v>0</v>
      </c>
      <c r="Q52" s="3">
        <v>0</v>
      </c>
      <c r="R52" s="29">
        <v>0</v>
      </c>
      <c r="S52" s="31"/>
      <c r="T52" s="29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51771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9">
        <v>51771</v>
      </c>
      <c r="CI52" s="3">
        <v>0</v>
      </c>
      <c r="CJ52" s="3">
        <v>0</v>
      </c>
      <c r="CK52" s="3">
        <v>0</v>
      </c>
      <c r="CL52" s="3">
        <v>13201.64</v>
      </c>
      <c r="CM52" s="3">
        <v>13201.64</v>
      </c>
      <c r="CO52" s="3">
        <v>0</v>
      </c>
      <c r="CP52" s="3">
        <v>0</v>
      </c>
      <c r="CQ52" s="3">
        <v>0</v>
      </c>
      <c r="CS52" s="3">
        <v>13201.64</v>
      </c>
      <c r="CT52" s="3">
        <f t="shared" si="7"/>
        <v>38569.360000000001</v>
      </c>
      <c r="CU52" s="35">
        <f t="shared" si="8"/>
        <v>0.2550006760541616</v>
      </c>
    </row>
    <row r="53" spans="1:100" outlineLevel="1">
      <c r="A53" s="3" t="s">
        <v>70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53736.05</v>
      </c>
      <c r="H53" s="3">
        <v>53736.05</v>
      </c>
      <c r="J53" s="3">
        <v>0</v>
      </c>
      <c r="K53" s="3">
        <v>0</v>
      </c>
      <c r="L53" s="3">
        <v>0</v>
      </c>
      <c r="N53" s="3">
        <v>53736.05</v>
      </c>
      <c r="P53" s="29">
        <v>0</v>
      </c>
      <c r="Q53" s="3">
        <v>0</v>
      </c>
      <c r="R53" s="29">
        <v>0</v>
      </c>
      <c r="S53" s="31"/>
      <c r="T53" s="29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56828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9">
        <v>56828</v>
      </c>
      <c r="CI53" s="3">
        <v>0</v>
      </c>
      <c r="CJ53" s="3">
        <v>0</v>
      </c>
      <c r="CK53" s="3">
        <v>0</v>
      </c>
      <c r="CL53" s="3">
        <v>7426.57</v>
      </c>
      <c r="CM53" s="3">
        <v>7426.57</v>
      </c>
      <c r="CO53" s="3">
        <v>0</v>
      </c>
      <c r="CP53" s="3">
        <v>0</v>
      </c>
      <c r="CQ53" s="3">
        <v>0</v>
      </c>
      <c r="CS53" s="3">
        <v>7426.57</v>
      </c>
      <c r="CT53" s="3">
        <f t="shared" si="7"/>
        <v>49401.43</v>
      </c>
      <c r="CU53" s="35">
        <f t="shared" si="8"/>
        <v>0.13068504962342506</v>
      </c>
    </row>
    <row r="54" spans="1:100" outlineLevel="1">
      <c r="A54" s="3" t="s">
        <v>71</v>
      </c>
      <c r="B54" s="10" t="s">
        <v>215</v>
      </c>
      <c r="C54" s="3" t="s">
        <v>216</v>
      </c>
      <c r="D54" s="3">
        <v>0</v>
      </c>
      <c r="E54" s="3">
        <v>0</v>
      </c>
      <c r="F54" s="3">
        <v>0</v>
      </c>
      <c r="G54" s="3">
        <v>119800.92</v>
      </c>
      <c r="H54" s="3">
        <v>119800.92</v>
      </c>
      <c r="J54" s="3">
        <v>0</v>
      </c>
      <c r="K54" s="3">
        <v>0</v>
      </c>
      <c r="L54" s="3">
        <v>0</v>
      </c>
      <c r="N54" s="3">
        <v>119800.92</v>
      </c>
      <c r="P54" s="29">
        <v>0</v>
      </c>
      <c r="Q54" s="3">
        <v>0</v>
      </c>
      <c r="R54" s="29">
        <v>0</v>
      </c>
      <c r="S54" s="31"/>
      <c r="T54" s="29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142792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9">
        <v>142792</v>
      </c>
      <c r="CI54" s="3">
        <v>0</v>
      </c>
      <c r="CJ54" s="3">
        <v>0</v>
      </c>
      <c r="CK54" s="3">
        <v>0</v>
      </c>
      <c r="CL54" s="3">
        <v>31565.77</v>
      </c>
      <c r="CM54" s="3">
        <v>31565.77</v>
      </c>
      <c r="CO54" s="3">
        <v>0</v>
      </c>
      <c r="CP54" s="3">
        <v>0</v>
      </c>
      <c r="CQ54" s="3">
        <v>0</v>
      </c>
      <c r="CS54" s="3">
        <v>31565.77</v>
      </c>
      <c r="CT54" s="3">
        <f t="shared" si="7"/>
        <v>111226.23</v>
      </c>
      <c r="CU54" s="35">
        <f t="shared" si="8"/>
        <v>0.22106119390442042</v>
      </c>
    </row>
    <row r="55" spans="1:100" outlineLevel="1">
      <c r="A55" s="3" t="s">
        <v>72</v>
      </c>
      <c r="B55" s="10" t="s">
        <v>217</v>
      </c>
      <c r="C55" s="3" t="s">
        <v>218</v>
      </c>
      <c r="D55" s="3">
        <v>0</v>
      </c>
      <c r="E55" s="3">
        <v>10499.07</v>
      </c>
      <c r="F55" s="3">
        <v>0</v>
      </c>
      <c r="G55" s="3">
        <v>343086.28</v>
      </c>
      <c r="H55" s="3">
        <v>353585.35000000003</v>
      </c>
      <c r="J55" s="3">
        <v>0</v>
      </c>
      <c r="K55" s="3">
        <v>0</v>
      </c>
      <c r="L55" s="3">
        <v>0</v>
      </c>
      <c r="N55" s="3">
        <v>353585.35000000003</v>
      </c>
      <c r="P55" s="29">
        <v>0</v>
      </c>
      <c r="Q55" s="3">
        <v>0</v>
      </c>
      <c r="R55" s="29">
        <v>0</v>
      </c>
      <c r="S55" s="31"/>
      <c r="T55" s="29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365707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9">
        <v>365707</v>
      </c>
      <c r="CI55" s="3">
        <v>0</v>
      </c>
      <c r="CJ55" s="3">
        <v>4700.55</v>
      </c>
      <c r="CK55" s="3">
        <v>0</v>
      </c>
      <c r="CL55" s="3">
        <v>49123.12</v>
      </c>
      <c r="CM55" s="3">
        <v>53823.670000000006</v>
      </c>
      <c r="CO55" s="3">
        <v>0</v>
      </c>
      <c r="CP55" s="3">
        <v>0</v>
      </c>
      <c r="CQ55" s="3">
        <v>0</v>
      </c>
      <c r="CS55" s="3">
        <v>53823.67</v>
      </c>
      <c r="CT55" s="3">
        <f t="shared" si="7"/>
        <v>311883.33</v>
      </c>
      <c r="CU55" s="35">
        <f t="shared" si="8"/>
        <v>0.14717702969863852</v>
      </c>
    </row>
    <row r="56" spans="1:100" outlineLevel="1">
      <c r="A56" s="3" t="s">
        <v>219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J56" s="3">
        <v>0</v>
      </c>
      <c r="K56" s="3">
        <v>0</v>
      </c>
      <c r="L56" s="3">
        <v>0</v>
      </c>
      <c r="N56" s="3">
        <v>0</v>
      </c>
      <c r="P56" s="29">
        <v>0</v>
      </c>
      <c r="Q56" s="3">
        <v>0</v>
      </c>
      <c r="R56" s="29">
        <v>0</v>
      </c>
      <c r="S56" s="31"/>
      <c r="T56" s="29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9">
        <v>0</v>
      </c>
      <c r="CI56" s="3">
        <v>0</v>
      </c>
      <c r="CJ56" s="3">
        <v>0</v>
      </c>
      <c r="CK56" s="3">
        <v>0</v>
      </c>
      <c r="CL56" s="3">
        <v>2208.75</v>
      </c>
      <c r="CM56" s="3">
        <v>2208.75</v>
      </c>
      <c r="CO56" s="3">
        <v>0</v>
      </c>
      <c r="CP56" s="3">
        <v>0</v>
      </c>
      <c r="CQ56" s="3">
        <v>0</v>
      </c>
      <c r="CS56" s="3">
        <v>2208.75</v>
      </c>
      <c r="CT56" s="3">
        <f t="shared" si="7"/>
        <v>-2208.75</v>
      </c>
      <c r="CU56" s="35" t="str">
        <f t="shared" si="8"/>
        <v>n/a</v>
      </c>
    </row>
    <row r="57" spans="1:100" outlineLevel="1">
      <c r="A57" s="3" t="s">
        <v>73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108835.55</v>
      </c>
      <c r="H57" s="3">
        <v>108835.55</v>
      </c>
      <c r="J57" s="3">
        <v>0</v>
      </c>
      <c r="K57" s="3">
        <v>0</v>
      </c>
      <c r="L57" s="3">
        <v>0</v>
      </c>
      <c r="N57" s="3">
        <v>108835.55</v>
      </c>
      <c r="P57" s="29">
        <v>0</v>
      </c>
      <c r="Q57" s="3">
        <v>0</v>
      </c>
      <c r="R57" s="29">
        <v>0</v>
      </c>
      <c r="S57" s="31"/>
      <c r="T57" s="29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140803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9">
        <v>140803</v>
      </c>
      <c r="CI57" s="3">
        <v>0</v>
      </c>
      <c r="CJ57" s="3">
        <v>0</v>
      </c>
      <c r="CK57" s="3">
        <v>0</v>
      </c>
      <c r="CL57" s="3">
        <v>29971.81</v>
      </c>
      <c r="CM57" s="3">
        <v>29971.81</v>
      </c>
      <c r="CO57" s="3">
        <v>0</v>
      </c>
      <c r="CP57" s="3">
        <v>0</v>
      </c>
      <c r="CQ57" s="3">
        <v>0</v>
      </c>
      <c r="CS57" s="3">
        <v>29971.81</v>
      </c>
      <c r="CT57" s="3">
        <f t="shared" si="7"/>
        <v>110831.19</v>
      </c>
      <c r="CU57" s="35">
        <f t="shared" si="8"/>
        <v>0.21286343330752897</v>
      </c>
    </row>
    <row r="58" spans="1:100" outlineLevel="1">
      <c r="A58" s="3" t="s">
        <v>74</v>
      </c>
      <c r="B58" s="10" t="s">
        <v>224</v>
      </c>
      <c r="C58" s="3" t="s">
        <v>225</v>
      </c>
      <c r="D58" s="3">
        <v>0</v>
      </c>
      <c r="E58" s="3">
        <v>490</v>
      </c>
      <c r="F58" s="3">
        <v>0</v>
      </c>
      <c r="G58" s="3">
        <v>14701.630000000001</v>
      </c>
      <c r="H58" s="3">
        <v>15191.630000000001</v>
      </c>
      <c r="J58" s="3">
        <v>0</v>
      </c>
      <c r="K58" s="3">
        <v>0</v>
      </c>
      <c r="L58" s="3">
        <v>0</v>
      </c>
      <c r="N58" s="3">
        <v>15191.630000000001</v>
      </c>
      <c r="P58" s="29">
        <v>0</v>
      </c>
      <c r="Q58" s="3">
        <v>0</v>
      </c>
      <c r="R58" s="29">
        <v>0</v>
      </c>
      <c r="S58" s="31"/>
      <c r="T58" s="29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22000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9">
        <v>22000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O58" s="3">
        <v>0</v>
      </c>
      <c r="CP58" s="3">
        <v>0</v>
      </c>
      <c r="CQ58" s="3">
        <v>0</v>
      </c>
      <c r="CS58" s="3">
        <v>0</v>
      </c>
      <c r="CT58" s="3">
        <f t="shared" si="7"/>
        <v>22000</v>
      </c>
      <c r="CU58" s="35">
        <f t="shared" si="8"/>
        <v>0</v>
      </c>
    </row>
    <row r="59" spans="1:100" outlineLevel="1">
      <c r="A59" s="3" t="s">
        <v>75</v>
      </c>
      <c r="B59" s="10" t="s">
        <v>226</v>
      </c>
      <c r="C59" s="3" t="s">
        <v>227</v>
      </c>
      <c r="D59" s="3">
        <v>4900</v>
      </c>
      <c r="E59" s="3">
        <v>500</v>
      </c>
      <c r="F59" s="3">
        <v>0</v>
      </c>
      <c r="G59" s="3">
        <v>8283.7199999999993</v>
      </c>
      <c r="H59" s="3">
        <v>13683.72</v>
      </c>
      <c r="J59" s="3">
        <v>0</v>
      </c>
      <c r="K59" s="3">
        <v>0</v>
      </c>
      <c r="L59" s="3">
        <v>0</v>
      </c>
      <c r="N59" s="3">
        <v>13683.720000000001</v>
      </c>
      <c r="P59" s="29">
        <v>0</v>
      </c>
      <c r="Q59" s="3">
        <v>0</v>
      </c>
      <c r="R59" s="29">
        <v>0</v>
      </c>
      <c r="S59" s="31"/>
      <c r="T59" s="29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15000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9">
        <v>15000</v>
      </c>
      <c r="CI59" s="3">
        <v>875</v>
      </c>
      <c r="CJ59" s="3">
        <v>0</v>
      </c>
      <c r="CK59" s="3">
        <v>0</v>
      </c>
      <c r="CL59" s="3">
        <v>0</v>
      </c>
      <c r="CM59" s="3">
        <v>875</v>
      </c>
      <c r="CO59" s="3">
        <v>0</v>
      </c>
      <c r="CP59" s="3">
        <v>0</v>
      </c>
      <c r="CQ59" s="3">
        <v>0</v>
      </c>
      <c r="CS59" s="3">
        <v>875</v>
      </c>
      <c r="CT59" s="3">
        <f t="shared" si="7"/>
        <v>14125</v>
      </c>
      <c r="CU59" s="35">
        <f t="shared" si="8"/>
        <v>5.8333333333333334E-2</v>
      </c>
    </row>
    <row r="60" spans="1:100" outlineLevel="1">
      <c r="A60" s="3" t="s">
        <v>76</v>
      </c>
      <c r="B60" s="10" t="s">
        <v>228</v>
      </c>
      <c r="C60" s="3" t="s">
        <v>229</v>
      </c>
      <c r="D60" s="3">
        <v>50</v>
      </c>
      <c r="E60" s="3">
        <v>0</v>
      </c>
      <c r="F60" s="3">
        <v>0</v>
      </c>
      <c r="G60" s="3">
        <v>271.68</v>
      </c>
      <c r="H60" s="3">
        <v>321.68</v>
      </c>
      <c r="J60" s="3">
        <v>0</v>
      </c>
      <c r="K60" s="3">
        <v>0</v>
      </c>
      <c r="L60" s="3">
        <v>0</v>
      </c>
      <c r="N60" s="3">
        <v>321.68</v>
      </c>
      <c r="P60" s="29">
        <v>0</v>
      </c>
      <c r="Q60" s="3">
        <v>0</v>
      </c>
      <c r="R60" s="29">
        <v>0</v>
      </c>
      <c r="S60" s="31"/>
      <c r="T60" s="29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1750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29">
        <v>1750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O60" s="3">
        <v>0</v>
      </c>
      <c r="CP60" s="3">
        <v>0</v>
      </c>
      <c r="CQ60" s="3">
        <v>0</v>
      </c>
      <c r="CS60" s="3">
        <v>0</v>
      </c>
      <c r="CT60" s="3">
        <f t="shared" si="7"/>
        <v>1750</v>
      </c>
      <c r="CU60" s="35">
        <f t="shared" si="8"/>
        <v>0</v>
      </c>
    </row>
    <row r="61" spans="1:100" outlineLevel="1">
      <c r="A61" s="3" t="s">
        <v>77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J61" s="3">
        <v>0</v>
      </c>
      <c r="K61" s="3">
        <v>0</v>
      </c>
      <c r="L61" s="3">
        <v>0</v>
      </c>
      <c r="N61" s="3">
        <v>0</v>
      </c>
      <c r="P61" s="29">
        <v>0</v>
      </c>
      <c r="Q61" s="3">
        <v>0</v>
      </c>
      <c r="R61" s="29">
        <v>0</v>
      </c>
      <c r="S61" s="31"/>
      <c r="T61" s="29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1750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29">
        <v>1750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O61" s="3">
        <v>0</v>
      </c>
      <c r="CP61" s="3">
        <v>0</v>
      </c>
      <c r="CQ61" s="3">
        <v>0</v>
      </c>
      <c r="CS61" s="3">
        <v>0</v>
      </c>
      <c r="CT61" s="3">
        <f t="shared" si="7"/>
        <v>1750</v>
      </c>
      <c r="CU61" s="35">
        <f t="shared" si="8"/>
        <v>0</v>
      </c>
    </row>
    <row r="62" spans="1:100" s="4" customFormat="1">
      <c r="A62" s="6" t="s">
        <v>19</v>
      </c>
      <c r="B62" s="11"/>
      <c r="C62" s="2" t="s">
        <v>12</v>
      </c>
      <c r="D62" s="6">
        <v>4950</v>
      </c>
      <c r="E62" s="6">
        <v>72422.98000000001</v>
      </c>
      <c r="F62" s="6">
        <v>0</v>
      </c>
      <c r="G62" s="6">
        <v>2862893.66</v>
      </c>
      <c r="H62" s="6">
        <v>2940266.6399999997</v>
      </c>
      <c r="I62" s="7"/>
      <c r="J62" s="6">
        <v>0</v>
      </c>
      <c r="K62" s="6">
        <v>0</v>
      </c>
      <c r="L62" s="6">
        <v>0</v>
      </c>
      <c r="M62" s="7"/>
      <c r="N62" s="6">
        <v>2940266.64</v>
      </c>
      <c r="O62" s="6"/>
      <c r="P62" s="6">
        <v>0</v>
      </c>
      <c r="Q62" s="6">
        <v>0</v>
      </c>
      <c r="R62" s="6">
        <v>0</v>
      </c>
      <c r="S62" s="6"/>
      <c r="T62" s="7"/>
      <c r="U62" s="6">
        <v>87924</v>
      </c>
      <c r="V62" s="6">
        <v>146819</v>
      </c>
      <c r="W62" s="6">
        <v>1904573</v>
      </c>
      <c r="X62" s="6">
        <v>22000</v>
      </c>
      <c r="Y62" s="6">
        <v>45461</v>
      </c>
      <c r="Z62" s="6">
        <v>56000</v>
      </c>
      <c r="AA62" s="6">
        <v>72083</v>
      </c>
      <c r="AB62" s="6">
        <v>28092</v>
      </c>
      <c r="AC62" s="6">
        <v>27927</v>
      </c>
      <c r="AD62" s="6">
        <v>29826</v>
      </c>
      <c r="AE62" s="6">
        <v>51771</v>
      </c>
      <c r="AF62" s="6">
        <v>56828</v>
      </c>
      <c r="AG62" s="6">
        <v>142792</v>
      </c>
      <c r="AH62" s="6">
        <v>365707</v>
      </c>
      <c r="AI62" s="6">
        <v>140803</v>
      </c>
      <c r="AJ62" s="6">
        <v>22000</v>
      </c>
      <c r="AK62" s="6">
        <v>15000</v>
      </c>
      <c r="AL62" s="6">
        <v>1750</v>
      </c>
      <c r="AM62" s="6">
        <v>1750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3219106</v>
      </c>
      <c r="CH62" s="7"/>
      <c r="CI62" s="6">
        <v>875</v>
      </c>
      <c r="CJ62" s="6">
        <v>15540.470000000001</v>
      </c>
      <c r="CK62" s="6">
        <v>0</v>
      </c>
      <c r="CL62" s="6">
        <v>703492.15999999992</v>
      </c>
      <c r="CM62" s="6">
        <v>719907.63</v>
      </c>
      <c r="CN62" s="2"/>
      <c r="CO62" s="6">
        <v>0</v>
      </c>
      <c r="CP62" s="6">
        <v>0</v>
      </c>
      <c r="CQ62" s="6">
        <v>0</v>
      </c>
      <c r="CS62" s="6">
        <v>719907.63</v>
      </c>
      <c r="CT62" s="6">
        <f>CG62-CS62</f>
        <v>2499198.37</v>
      </c>
      <c r="CU62" s="40">
        <f>IF(CG62=0,"n/a",CS62/(CG62))</f>
        <v>0.22363588834912551</v>
      </c>
      <c r="CV62" s="38"/>
    </row>
    <row r="63" spans="1:100" s="4" customFormat="1">
      <c r="B63" s="11"/>
      <c r="H63" s="7"/>
      <c r="I63" s="7"/>
      <c r="L63" s="7"/>
      <c r="M63" s="7"/>
      <c r="N63" s="7"/>
      <c r="O63" s="7"/>
      <c r="P63" s="7"/>
      <c r="R63" s="7"/>
      <c r="S63" s="7"/>
      <c r="T63" s="7"/>
      <c r="CG63" s="7"/>
      <c r="CH63" s="7"/>
      <c r="CM63" s="7"/>
      <c r="CQ63" s="7"/>
      <c r="CU63" s="39"/>
      <c r="CV63" s="39"/>
    </row>
    <row r="64" spans="1:100" outlineLevel="1">
      <c r="A64" s="3" t="s">
        <v>78</v>
      </c>
      <c r="B64" s="10" t="s">
        <v>232</v>
      </c>
      <c r="C64" s="3" t="s">
        <v>233</v>
      </c>
      <c r="D64" s="3">
        <v>1149.42</v>
      </c>
      <c r="E64" s="3">
        <v>15941.37</v>
      </c>
      <c r="F64" s="3">
        <v>0</v>
      </c>
      <c r="G64" s="3">
        <v>658972.96</v>
      </c>
      <c r="H64" s="3">
        <v>676063.75</v>
      </c>
      <c r="J64" s="3">
        <v>0</v>
      </c>
      <c r="K64" s="3">
        <v>0</v>
      </c>
      <c r="L64" s="3">
        <v>0</v>
      </c>
      <c r="N64" s="3">
        <v>676063.75</v>
      </c>
      <c r="P64" s="29">
        <v>0</v>
      </c>
      <c r="Q64" s="3">
        <v>0</v>
      </c>
      <c r="R64" s="29">
        <v>0</v>
      </c>
      <c r="S64" s="31"/>
      <c r="T64" s="29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757809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29">
        <v>757809</v>
      </c>
      <c r="CI64" s="3">
        <v>216.58</v>
      </c>
      <c r="CJ64" s="3">
        <v>3809.41</v>
      </c>
      <c r="CK64" s="3">
        <v>0</v>
      </c>
      <c r="CL64" s="3">
        <v>166701.01999999999</v>
      </c>
      <c r="CM64" s="3">
        <v>170727.00999999998</v>
      </c>
      <c r="CO64" s="3">
        <v>0</v>
      </c>
      <c r="CP64" s="3">
        <v>0</v>
      </c>
      <c r="CQ64" s="3">
        <v>0</v>
      </c>
      <c r="CS64" s="3">
        <v>170727.01</v>
      </c>
      <c r="CT64" s="3">
        <f>CG64-CS64</f>
        <v>587081.99</v>
      </c>
      <c r="CU64" s="35">
        <f>IF(CG64=0,"n/a",CS64/(CG64))</f>
        <v>0.22529029082526073</v>
      </c>
    </row>
    <row r="65" spans="1:100" s="4" customFormat="1">
      <c r="A65" s="6" t="s">
        <v>23</v>
      </c>
      <c r="B65" s="11"/>
      <c r="C65" s="2" t="s">
        <v>21</v>
      </c>
      <c r="D65" s="6">
        <v>1149.42</v>
      </c>
      <c r="E65" s="6">
        <v>15941.37</v>
      </c>
      <c r="F65" s="6">
        <v>0</v>
      </c>
      <c r="G65" s="6">
        <v>658972.96</v>
      </c>
      <c r="H65" s="6">
        <v>676063.75</v>
      </c>
      <c r="I65" s="7"/>
      <c r="J65" s="6">
        <v>0</v>
      </c>
      <c r="K65" s="6">
        <v>0</v>
      </c>
      <c r="L65" s="6">
        <v>0</v>
      </c>
      <c r="M65" s="7"/>
      <c r="N65" s="6">
        <v>676063.75</v>
      </c>
      <c r="O65" s="6"/>
      <c r="P65" s="6">
        <v>0</v>
      </c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757809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757809</v>
      </c>
      <c r="CH65" s="7"/>
      <c r="CI65" s="6">
        <v>216.58</v>
      </c>
      <c r="CJ65" s="6">
        <v>3809.41</v>
      </c>
      <c r="CK65" s="6">
        <v>0</v>
      </c>
      <c r="CL65" s="6">
        <v>166701.01999999999</v>
      </c>
      <c r="CM65" s="6">
        <v>170727.00999999998</v>
      </c>
      <c r="CN65" s="2"/>
      <c r="CO65" s="6">
        <v>0</v>
      </c>
      <c r="CP65" s="6">
        <v>0</v>
      </c>
      <c r="CQ65" s="6">
        <v>0</v>
      </c>
      <c r="CS65" s="6">
        <v>170727.01</v>
      </c>
      <c r="CT65" s="6">
        <f>CG65-CS65</f>
        <v>587081.99</v>
      </c>
      <c r="CU65" s="40">
        <f>IF(CG65=0,"n/a",CS65/(CG65))</f>
        <v>0.22529029082526073</v>
      </c>
      <c r="CV65" s="38"/>
    </row>
    <row r="66" spans="1:100" s="4" customFormat="1">
      <c r="B66" s="11"/>
      <c r="H66" s="7"/>
      <c r="I66" s="7"/>
      <c r="L66" s="7"/>
      <c r="M66" s="7"/>
      <c r="N66" s="7"/>
      <c r="O66" s="7"/>
      <c r="P66" s="7"/>
      <c r="R66" s="7"/>
      <c r="S66" s="7"/>
      <c r="T66" s="7"/>
      <c r="CG66" s="7"/>
      <c r="CH66" s="7"/>
      <c r="CM66" s="7"/>
      <c r="CQ66" s="7"/>
      <c r="CU66" s="39"/>
      <c r="CV66" s="39"/>
    </row>
    <row r="67" spans="1:100" s="4" customFormat="1">
      <c r="A67" s="5" t="s">
        <v>2</v>
      </c>
      <c r="B67" s="11"/>
      <c r="C67" s="2" t="s">
        <v>22</v>
      </c>
      <c r="D67" s="5">
        <f t="shared" ref="D67:G67" si="9">D62+D65</f>
        <v>6099.42</v>
      </c>
      <c r="E67" s="5">
        <f t="shared" si="9"/>
        <v>88364.35</v>
      </c>
      <c r="F67" s="5">
        <f t="shared" si="9"/>
        <v>0</v>
      </c>
      <c r="G67" s="5">
        <f t="shared" si="9"/>
        <v>3521866.62</v>
      </c>
      <c r="H67" s="5">
        <f>H62+H65</f>
        <v>3616330.3899999997</v>
      </c>
      <c r="I67" s="7"/>
      <c r="J67" s="5">
        <f t="shared" ref="J67:K67" si="10">J62+J65</f>
        <v>0</v>
      </c>
      <c r="K67" s="5">
        <f t="shared" si="10"/>
        <v>0</v>
      </c>
      <c r="L67" s="5">
        <f>L62+L65</f>
        <v>0</v>
      </c>
      <c r="M67" s="7"/>
      <c r="N67" s="5">
        <f>N62+N65</f>
        <v>3616330.39</v>
      </c>
      <c r="O67" s="5"/>
      <c r="P67" s="5"/>
      <c r="Q67" s="5"/>
      <c r="R67" s="5"/>
      <c r="S67" s="5"/>
      <c r="T67" s="7"/>
      <c r="U67" s="5">
        <f t="shared" ref="U67:AZ67" si="11">U62+U65</f>
        <v>87924</v>
      </c>
      <c r="V67" s="5">
        <f t="shared" si="11"/>
        <v>146819</v>
      </c>
      <c r="W67" s="5">
        <f t="shared" si="11"/>
        <v>1904573</v>
      </c>
      <c r="X67" s="5">
        <f t="shared" si="11"/>
        <v>22000</v>
      </c>
      <c r="Y67" s="5">
        <f t="shared" si="11"/>
        <v>45461</v>
      </c>
      <c r="Z67" s="5">
        <f t="shared" si="11"/>
        <v>56000</v>
      </c>
      <c r="AA67" s="5">
        <f t="shared" si="11"/>
        <v>72083</v>
      </c>
      <c r="AB67" s="5">
        <f t="shared" si="11"/>
        <v>28092</v>
      </c>
      <c r="AC67" s="5">
        <f t="shared" si="11"/>
        <v>27927</v>
      </c>
      <c r="AD67" s="5">
        <f t="shared" si="11"/>
        <v>29826</v>
      </c>
      <c r="AE67" s="5">
        <f t="shared" si="11"/>
        <v>51771</v>
      </c>
      <c r="AF67" s="5">
        <f t="shared" si="11"/>
        <v>56828</v>
      </c>
      <c r="AG67" s="5">
        <f t="shared" si="11"/>
        <v>142792</v>
      </c>
      <c r="AH67" s="5">
        <f t="shared" si="11"/>
        <v>365707</v>
      </c>
      <c r="AI67" s="5">
        <f t="shared" si="11"/>
        <v>140803</v>
      </c>
      <c r="AJ67" s="5">
        <f t="shared" si="11"/>
        <v>22000</v>
      </c>
      <c r="AK67" s="5">
        <f t="shared" si="11"/>
        <v>15000</v>
      </c>
      <c r="AL67" s="5">
        <f t="shared" si="11"/>
        <v>1750</v>
      </c>
      <c r="AM67" s="5">
        <f t="shared" si="11"/>
        <v>1750</v>
      </c>
      <c r="AN67" s="5">
        <f t="shared" si="11"/>
        <v>757809</v>
      </c>
      <c r="AO67" s="5">
        <f t="shared" si="11"/>
        <v>0</v>
      </c>
      <c r="AP67" s="5">
        <f t="shared" si="11"/>
        <v>0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si="11"/>
        <v>0</v>
      </c>
      <c r="BA67" s="5">
        <f t="shared" ref="BA67:CF67" si="12">BA62+BA65</f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>CG62+CG65</f>
        <v>3976915</v>
      </c>
      <c r="CH67" s="7"/>
      <c r="CI67" s="5">
        <f t="shared" ref="CI67:CL67" si="13">CI62+CI65</f>
        <v>1091.58</v>
      </c>
      <c r="CJ67" s="5">
        <f t="shared" si="13"/>
        <v>19349.88</v>
      </c>
      <c r="CK67" s="5">
        <f t="shared" si="13"/>
        <v>0</v>
      </c>
      <c r="CL67" s="5">
        <f t="shared" si="13"/>
        <v>870193.17999999993</v>
      </c>
      <c r="CM67" s="5">
        <f>CM62+CM65</f>
        <v>890634.64</v>
      </c>
      <c r="CN67" s="2"/>
      <c r="CO67" s="5">
        <f t="shared" ref="CO67:CP67" si="14">CO62+CO65</f>
        <v>0</v>
      </c>
      <c r="CP67" s="5">
        <f t="shared" si="14"/>
        <v>0</v>
      </c>
      <c r="CQ67" s="5">
        <f>CQ62+CQ65</f>
        <v>0</v>
      </c>
      <c r="CS67" s="5">
        <f>CS62+CS65</f>
        <v>890634.64</v>
      </c>
      <c r="CT67" s="5">
        <f>CT62+CT65</f>
        <v>3086280.3600000003</v>
      </c>
      <c r="CU67" s="41">
        <f>IF(CG67=0,"n/a",CS67/(CG67))</f>
        <v>0.22395113800521257</v>
      </c>
      <c r="CV67" s="38"/>
    </row>
    <row r="68" spans="1:100" s="4" customFormat="1">
      <c r="B68" s="11"/>
      <c r="H68" s="7"/>
      <c r="I68" s="7"/>
      <c r="L68" s="7"/>
      <c r="M68" s="7"/>
      <c r="N68" s="7"/>
      <c r="O68" s="7"/>
      <c r="P68" s="7"/>
      <c r="R68" s="7"/>
      <c r="S68" s="7"/>
      <c r="T68" s="7"/>
      <c r="CG68" s="7"/>
      <c r="CH68" s="7"/>
      <c r="CM68" s="7"/>
      <c r="CQ68" s="7"/>
      <c r="CU68" s="39"/>
      <c r="CV68" s="39"/>
    </row>
    <row r="69" spans="1:100" outlineLevel="1">
      <c r="A69" s="3" t="s">
        <v>79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1204.57</v>
      </c>
      <c r="H69" s="3">
        <v>1204.57</v>
      </c>
      <c r="J69" s="3">
        <v>0</v>
      </c>
      <c r="K69" s="3">
        <v>0</v>
      </c>
      <c r="L69" s="3">
        <v>0</v>
      </c>
      <c r="N69" s="3">
        <v>1204.57</v>
      </c>
      <c r="P69" s="29">
        <v>0</v>
      </c>
      <c r="Q69" s="3">
        <v>0</v>
      </c>
      <c r="R69" s="29">
        <v>0</v>
      </c>
      <c r="S69" s="31"/>
      <c r="T69" s="29"/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1400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29">
        <v>1400</v>
      </c>
      <c r="CI69" s="3">
        <v>0</v>
      </c>
      <c r="CJ69" s="3">
        <v>0</v>
      </c>
      <c r="CK69" s="3">
        <v>0</v>
      </c>
      <c r="CL69" s="3">
        <v>41.26</v>
      </c>
      <c r="CM69" s="3">
        <v>41.26</v>
      </c>
      <c r="CO69" s="3">
        <v>0</v>
      </c>
      <c r="CP69" s="3">
        <v>0</v>
      </c>
      <c r="CQ69" s="3">
        <v>0</v>
      </c>
      <c r="CS69" s="3">
        <v>41.26</v>
      </c>
      <c r="CT69" s="3">
        <f t="shared" ref="CT69:CT97" si="15">CG69-CS69</f>
        <v>1358.74</v>
      </c>
      <c r="CU69" s="35">
        <f t="shared" ref="CU69:CU97" si="16">IF(CG69=0,"n/a",CS69/(CG69))</f>
        <v>2.9471428571428569E-2</v>
      </c>
    </row>
    <row r="70" spans="1:100" outlineLevel="1">
      <c r="A70" s="3" t="s">
        <v>80</v>
      </c>
      <c r="B70" s="10" t="s">
        <v>236</v>
      </c>
      <c r="C70" s="3" t="s">
        <v>237</v>
      </c>
      <c r="D70" s="3">
        <v>0</v>
      </c>
      <c r="E70" s="3">
        <v>166.5</v>
      </c>
      <c r="F70" s="3">
        <v>0</v>
      </c>
      <c r="G70" s="3">
        <v>15562.68</v>
      </c>
      <c r="H70" s="3">
        <v>15729.18</v>
      </c>
      <c r="J70" s="3">
        <v>0</v>
      </c>
      <c r="K70" s="3">
        <v>0</v>
      </c>
      <c r="L70" s="3">
        <v>0</v>
      </c>
      <c r="N70" s="3">
        <v>15729.18</v>
      </c>
      <c r="P70" s="29">
        <v>0</v>
      </c>
      <c r="Q70" s="3">
        <v>0</v>
      </c>
      <c r="R70" s="29">
        <v>0</v>
      </c>
      <c r="S70" s="31"/>
      <c r="T70" s="29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17585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29">
        <v>17585</v>
      </c>
      <c r="CI70" s="3">
        <v>0</v>
      </c>
      <c r="CJ70" s="3">
        <v>0</v>
      </c>
      <c r="CK70" s="3">
        <v>0</v>
      </c>
      <c r="CL70" s="3">
        <v>9765.85</v>
      </c>
      <c r="CM70" s="3">
        <v>9765.85</v>
      </c>
      <c r="CO70" s="3">
        <v>0</v>
      </c>
      <c r="CP70" s="3">
        <v>0</v>
      </c>
      <c r="CQ70" s="3">
        <v>0</v>
      </c>
      <c r="CS70" s="3">
        <v>9765.85</v>
      </c>
      <c r="CT70" s="3">
        <f t="shared" si="15"/>
        <v>7819.15</v>
      </c>
      <c r="CU70" s="35">
        <f t="shared" si="16"/>
        <v>0.55535115154961612</v>
      </c>
    </row>
    <row r="71" spans="1:100" outlineLevel="1">
      <c r="A71" s="3" t="s">
        <v>81</v>
      </c>
      <c r="B71" s="10" t="s">
        <v>238</v>
      </c>
      <c r="C71" s="3" t="s">
        <v>239</v>
      </c>
      <c r="D71" s="3">
        <v>17</v>
      </c>
      <c r="E71" s="3">
        <v>54.5</v>
      </c>
      <c r="F71" s="3">
        <v>0</v>
      </c>
      <c r="G71" s="3">
        <v>1309.5</v>
      </c>
      <c r="H71" s="3">
        <v>1381</v>
      </c>
      <c r="J71" s="3">
        <v>0</v>
      </c>
      <c r="K71" s="3">
        <v>0</v>
      </c>
      <c r="L71" s="3">
        <v>0</v>
      </c>
      <c r="N71" s="3">
        <v>1381</v>
      </c>
      <c r="P71" s="29">
        <v>0</v>
      </c>
      <c r="Q71" s="3">
        <v>0</v>
      </c>
      <c r="R71" s="29">
        <v>0</v>
      </c>
      <c r="S71" s="31"/>
      <c r="T71" s="29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1025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29">
        <v>1025</v>
      </c>
      <c r="CI71" s="3">
        <v>0</v>
      </c>
      <c r="CJ71" s="3">
        <v>67.5</v>
      </c>
      <c r="CK71" s="3">
        <v>0</v>
      </c>
      <c r="CL71" s="3">
        <v>592.5</v>
      </c>
      <c r="CM71" s="3">
        <v>660</v>
      </c>
      <c r="CO71" s="3">
        <v>0</v>
      </c>
      <c r="CP71" s="3">
        <v>0</v>
      </c>
      <c r="CQ71" s="3">
        <v>0</v>
      </c>
      <c r="CS71" s="3">
        <v>660</v>
      </c>
      <c r="CT71" s="3">
        <f t="shared" si="15"/>
        <v>365</v>
      </c>
      <c r="CU71" s="35">
        <f t="shared" si="16"/>
        <v>0.64390243902439026</v>
      </c>
    </row>
    <row r="72" spans="1:100" outlineLevel="1">
      <c r="A72" s="3" t="s">
        <v>82</v>
      </c>
      <c r="B72" s="10" t="s">
        <v>240</v>
      </c>
      <c r="C72" s="3" t="s">
        <v>241</v>
      </c>
      <c r="D72" s="3">
        <v>5606.27</v>
      </c>
      <c r="E72" s="3">
        <v>262.92</v>
      </c>
      <c r="F72" s="3">
        <v>0</v>
      </c>
      <c r="G72" s="3">
        <v>435.86</v>
      </c>
      <c r="H72" s="3">
        <v>6305.05</v>
      </c>
      <c r="J72" s="3">
        <v>0</v>
      </c>
      <c r="K72" s="3">
        <v>0</v>
      </c>
      <c r="L72" s="3">
        <v>0</v>
      </c>
      <c r="N72" s="3">
        <v>6305.05</v>
      </c>
      <c r="P72" s="29">
        <v>0</v>
      </c>
      <c r="Q72" s="3">
        <v>0</v>
      </c>
      <c r="R72" s="29">
        <v>0</v>
      </c>
      <c r="S72" s="31"/>
      <c r="T72" s="29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7040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29">
        <v>7040</v>
      </c>
      <c r="CI72" s="3">
        <v>1179.68</v>
      </c>
      <c r="CJ72" s="3">
        <v>0</v>
      </c>
      <c r="CK72" s="3">
        <v>0</v>
      </c>
      <c r="CL72" s="3">
        <v>70.55</v>
      </c>
      <c r="CM72" s="3">
        <v>1250.23</v>
      </c>
      <c r="CO72" s="3">
        <v>0</v>
      </c>
      <c r="CP72" s="3">
        <v>0</v>
      </c>
      <c r="CQ72" s="3">
        <v>0</v>
      </c>
      <c r="CS72" s="3">
        <v>1250.23</v>
      </c>
      <c r="CT72" s="3">
        <f t="shared" si="15"/>
        <v>5789.77</v>
      </c>
      <c r="CU72" s="35">
        <f t="shared" si="16"/>
        <v>0.17758948863636365</v>
      </c>
    </row>
    <row r="73" spans="1:100" outlineLevel="1">
      <c r="A73" s="3" t="s">
        <v>83</v>
      </c>
      <c r="B73" s="10" t="s">
        <v>242</v>
      </c>
      <c r="C73" s="3" t="s">
        <v>243</v>
      </c>
      <c r="D73" s="3">
        <v>8750.1200000000008</v>
      </c>
      <c r="E73" s="3">
        <v>0</v>
      </c>
      <c r="F73" s="3">
        <v>0</v>
      </c>
      <c r="G73" s="3">
        <v>181.55</v>
      </c>
      <c r="H73" s="3">
        <v>8931.67</v>
      </c>
      <c r="J73" s="3">
        <v>0</v>
      </c>
      <c r="K73" s="3">
        <v>0</v>
      </c>
      <c r="L73" s="3">
        <v>0</v>
      </c>
      <c r="N73" s="3">
        <v>8931.67</v>
      </c>
      <c r="P73" s="29">
        <v>0</v>
      </c>
      <c r="Q73" s="3">
        <v>0</v>
      </c>
      <c r="R73" s="29">
        <v>0</v>
      </c>
      <c r="S73" s="31"/>
      <c r="T73" s="29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8280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29">
        <v>8280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O73" s="3">
        <v>0</v>
      </c>
      <c r="CP73" s="3">
        <v>0</v>
      </c>
      <c r="CQ73" s="3">
        <v>0</v>
      </c>
      <c r="CS73" s="3">
        <v>0</v>
      </c>
      <c r="CT73" s="3">
        <f t="shared" si="15"/>
        <v>8280</v>
      </c>
      <c r="CU73" s="35">
        <f t="shared" si="16"/>
        <v>0</v>
      </c>
    </row>
    <row r="74" spans="1:100" outlineLevel="1">
      <c r="A74" s="3" t="s">
        <v>84</v>
      </c>
      <c r="B74" s="10" t="s">
        <v>244</v>
      </c>
      <c r="C74" s="3" t="s">
        <v>245</v>
      </c>
      <c r="D74" s="3">
        <v>30688.77</v>
      </c>
      <c r="E74" s="3">
        <v>375</v>
      </c>
      <c r="F74" s="3">
        <v>0</v>
      </c>
      <c r="G74" s="3">
        <v>0</v>
      </c>
      <c r="H74" s="3">
        <v>31063.77</v>
      </c>
      <c r="J74" s="3">
        <v>0</v>
      </c>
      <c r="K74" s="3">
        <v>0</v>
      </c>
      <c r="L74" s="3">
        <v>0</v>
      </c>
      <c r="N74" s="3">
        <v>31063.77</v>
      </c>
      <c r="P74" s="29">
        <v>0</v>
      </c>
      <c r="Q74" s="3">
        <v>0</v>
      </c>
      <c r="R74" s="29">
        <v>0</v>
      </c>
      <c r="S74" s="31"/>
      <c r="T74" s="29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33205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29">
        <v>33205</v>
      </c>
      <c r="CI74" s="3">
        <v>12865.5</v>
      </c>
      <c r="CJ74" s="3">
        <v>0</v>
      </c>
      <c r="CK74" s="3">
        <v>0</v>
      </c>
      <c r="CL74" s="3">
        <v>0</v>
      </c>
      <c r="CM74" s="3">
        <v>12865.5</v>
      </c>
      <c r="CO74" s="3">
        <v>0</v>
      </c>
      <c r="CP74" s="3">
        <v>0</v>
      </c>
      <c r="CQ74" s="3">
        <v>0</v>
      </c>
      <c r="CS74" s="3">
        <v>12865.5</v>
      </c>
      <c r="CT74" s="3">
        <f t="shared" si="15"/>
        <v>20339.5</v>
      </c>
      <c r="CU74" s="35">
        <f t="shared" si="16"/>
        <v>0.3874567083270592</v>
      </c>
    </row>
    <row r="75" spans="1:100" outlineLevel="1">
      <c r="A75" s="3" t="s">
        <v>85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J75" s="3">
        <v>0</v>
      </c>
      <c r="K75" s="3">
        <v>0</v>
      </c>
      <c r="L75" s="3">
        <v>0</v>
      </c>
      <c r="N75" s="3">
        <v>0</v>
      </c>
      <c r="P75" s="29">
        <v>0</v>
      </c>
      <c r="Q75" s="3">
        <v>0</v>
      </c>
      <c r="R75" s="29">
        <v>0</v>
      </c>
      <c r="S75" s="31"/>
      <c r="T75" s="29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5000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29">
        <v>5000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O75" s="3">
        <v>0</v>
      </c>
      <c r="CP75" s="3">
        <v>0</v>
      </c>
      <c r="CQ75" s="3">
        <v>0</v>
      </c>
      <c r="CS75" s="3">
        <v>0</v>
      </c>
      <c r="CT75" s="3">
        <f t="shared" si="15"/>
        <v>5000</v>
      </c>
      <c r="CU75" s="35">
        <f t="shared" si="16"/>
        <v>0</v>
      </c>
    </row>
    <row r="76" spans="1:100" outlineLevel="1">
      <c r="A76" s="3" t="s">
        <v>86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927.80000000000007</v>
      </c>
      <c r="H76" s="3">
        <v>927.80000000000007</v>
      </c>
      <c r="J76" s="3">
        <v>0</v>
      </c>
      <c r="K76" s="3">
        <v>0</v>
      </c>
      <c r="L76" s="3">
        <v>0</v>
      </c>
      <c r="N76" s="3">
        <v>927.80000000000007</v>
      </c>
      <c r="P76" s="29">
        <v>0</v>
      </c>
      <c r="Q76" s="3">
        <v>0</v>
      </c>
      <c r="R76" s="29">
        <v>0</v>
      </c>
      <c r="S76" s="31"/>
      <c r="T76" s="29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1200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29">
        <v>1200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O76" s="3">
        <v>0</v>
      </c>
      <c r="CP76" s="3">
        <v>0</v>
      </c>
      <c r="CQ76" s="3">
        <v>0</v>
      </c>
      <c r="CS76" s="3">
        <v>0</v>
      </c>
      <c r="CT76" s="3">
        <f t="shared" si="15"/>
        <v>1200</v>
      </c>
      <c r="CU76" s="35">
        <f t="shared" si="16"/>
        <v>0</v>
      </c>
    </row>
    <row r="77" spans="1:100" outlineLevel="1">
      <c r="A77" s="3" t="s">
        <v>87</v>
      </c>
      <c r="B77" s="10" t="s">
        <v>250</v>
      </c>
      <c r="C77" s="3" t="s">
        <v>251</v>
      </c>
      <c r="D77" s="3">
        <v>2139</v>
      </c>
      <c r="E77" s="3">
        <v>0</v>
      </c>
      <c r="F77" s="3">
        <v>0</v>
      </c>
      <c r="G77" s="3">
        <v>97026.040000000008</v>
      </c>
      <c r="H77" s="3">
        <v>99165.040000000008</v>
      </c>
      <c r="J77" s="3">
        <v>0</v>
      </c>
      <c r="K77" s="3">
        <v>0</v>
      </c>
      <c r="L77" s="3">
        <v>0</v>
      </c>
      <c r="N77" s="3">
        <v>99165.040000000008</v>
      </c>
      <c r="P77" s="29">
        <v>0</v>
      </c>
      <c r="Q77" s="3">
        <v>0</v>
      </c>
      <c r="R77" s="29">
        <v>0</v>
      </c>
      <c r="S77" s="31"/>
      <c r="T77" s="29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139000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29">
        <v>139000</v>
      </c>
      <c r="CI77" s="3">
        <v>0</v>
      </c>
      <c r="CJ77" s="3">
        <v>0</v>
      </c>
      <c r="CK77" s="3">
        <v>0</v>
      </c>
      <c r="CL77" s="3">
        <v>50251.4</v>
      </c>
      <c r="CM77" s="3">
        <v>50251.4</v>
      </c>
      <c r="CO77" s="3">
        <v>0</v>
      </c>
      <c r="CP77" s="3">
        <v>0</v>
      </c>
      <c r="CQ77" s="3">
        <v>0</v>
      </c>
      <c r="CS77" s="3">
        <v>50251.4</v>
      </c>
      <c r="CT77" s="3">
        <f t="shared" si="15"/>
        <v>88748.6</v>
      </c>
      <c r="CU77" s="35">
        <f t="shared" si="16"/>
        <v>0.36152086330935251</v>
      </c>
    </row>
    <row r="78" spans="1:100" outlineLevel="1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J78" s="3">
        <v>0</v>
      </c>
      <c r="K78" s="3">
        <v>0</v>
      </c>
      <c r="L78" s="3">
        <v>0</v>
      </c>
      <c r="N78" s="3">
        <v>0</v>
      </c>
      <c r="P78" s="29">
        <v>0</v>
      </c>
      <c r="Q78" s="3">
        <v>0</v>
      </c>
      <c r="R78" s="29">
        <v>0</v>
      </c>
      <c r="S78" s="31"/>
      <c r="T78" s="29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29">
        <v>0</v>
      </c>
      <c r="CI78" s="3">
        <v>0</v>
      </c>
      <c r="CJ78" s="3">
        <v>0</v>
      </c>
      <c r="CK78" s="3">
        <v>0</v>
      </c>
      <c r="CL78" s="3">
        <v>72.86</v>
      </c>
      <c r="CM78" s="3">
        <v>72.86</v>
      </c>
      <c r="CO78" s="3">
        <v>0</v>
      </c>
      <c r="CP78" s="3">
        <v>0</v>
      </c>
      <c r="CQ78" s="3">
        <v>0</v>
      </c>
      <c r="CS78" s="3">
        <v>72.86</v>
      </c>
      <c r="CT78" s="3">
        <f t="shared" si="15"/>
        <v>-72.86</v>
      </c>
      <c r="CU78" s="35" t="str">
        <f t="shared" si="16"/>
        <v>n/a</v>
      </c>
    </row>
    <row r="79" spans="1:100" outlineLevel="1">
      <c r="A79" s="3" t="s">
        <v>88</v>
      </c>
      <c r="B79" s="10" t="s">
        <v>255</v>
      </c>
      <c r="C79" s="3" t="s">
        <v>256</v>
      </c>
      <c r="D79" s="3">
        <v>0</v>
      </c>
      <c r="E79" s="3">
        <v>0</v>
      </c>
      <c r="F79" s="3">
        <v>0</v>
      </c>
      <c r="G79" s="3">
        <v>1111.6400000000001</v>
      </c>
      <c r="H79" s="3">
        <v>1111.6400000000001</v>
      </c>
      <c r="J79" s="3">
        <v>0</v>
      </c>
      <c r="K79" s="3">
        <v>0</v>
      </c>
      <c r="L79" s="3">
        <v>0</v>
      </c>
      <c r="N79" s="3">
        <v>1111.6400000000001</v>
      </c>
      <c r="P79" s="29">
        <v>0</v>
      </c>
      <c r="Q79" s="3">
        <v>0</v>
      </c>
      <c r="R79" s="29">
        <v>0</v>
      </c>
      <c r="S79" s="31"/>
      <c r="T79" s="29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1550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29">
        <v>1550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O79" s="3">
        <v>0</v>
      </c>
      <c r="CP79" s="3">
        <v>0</v>
      </c>
      <c r="CQ79" s="3">
        <v>0</v>
      </c>
      <c r="CS79" s="3">
        <v>0</v>
      </c>
      <c r="CT79" s="3">
        <f t="shared" si="15"/>
        <v>1550</v>
      </c>
      <c r="CU79" s="35">
        <f t="shared" si="16"/>
        <v>0</v>
      </c>
    </row>
    <row r="80" spans="1:100" outlineLevel="1">
      <c r="A80" s="3" t="s">
        <v>89</v>
      </c>
      <c r="B80" s="10" t="s">
        <v>257</v>
      </c>
      <c r="C80" s="3" t="s">
        <v>258</v>
      </c>
      <c r="D80" s="3">
        <v>0</v>
      </c>
      <c r="E80" s="3">
        <v>0</v>
      </c>
      <c r="F80" s="3">
        <v>657.92</v>
      </c>
      <c r="G80" s="3">
        <v>5469.58</v>
      </c>
      <c r="H80" s="3">
        <v>6127.5</v>
      </c>
      <c r="J80" s="3">
        <v>0</v>
      </c>
      <c r="K80" s="3">
        <v>0</v>
      </c>
      <c r="L80" s="3">
        <v>0</v>
      </c>
      <c r="N80" s="3">
        <v>6127.5</v>
      </c>
      <c r="P80" s="29">
        <v>0</v>
      </c>
      <c r="Q80" s="3">
        <v>0</v>
      </c>
      <c r="R80" s="29">
        <v>0</v>
      </c>
      <c r="S80" s="31"/>
      <c r="T80" s="29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7800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29">
        <v>7800</v>
      </c>
      <c r="CI80" s="3">
        <v>0</v>
      </c>
      <c r="CJ80" s="3">
        <v>0</v>
      </c>
      <c r="CK80" s="3">
        <v>689.37</v>
      </c>
      <c r="CL80" s="3">
        <v>1457.32</v>
      </c>
      <c r="CM80" s="3">
        <v>2146.69</v>
      </c>
      <c r="CO80" s="3">
        <v>0</v>
      </c>
      <c r="CP80" s="3">
        <v>0</v>
      </c>
      <c r="CQ80" s="3">
        <v>0</v>
      </c>
      <c r="CS80" s="3">
        <v>2146.69</v>
      </c>
      <c r="CT80" s="3">
        <f t="shared" si="15"/>
        <v>5653.3099999999995</v>
      </c>
      <c r="CU80" s="35">
        <f t="shared" si="16"/>
        <v>0.27521666666666667</v>
      </c>
    </row>
    <row r="81" spans="1:99" outlineLevel="1">
      <c r="A81" s="3" t="s">
        <v>90</v>
      </c>
      <c r="B81" s="10" t="s">
        <v>259</v>
      </c>
      <c r="C81" s="3" t="s">
        <v>260</v>
      </c>
      <c r="D81" s="3">
        <v>0</v>
      </c>
      <c r="E81" s="3">
        <v>0</v>
      </c>
      <c r="F81" s="3">
        <v>0</v>
      </c>
      <c r="G81" s="3">
        <v>15610.75</v>
      </c>
      <c r="H81" s="3">
        <v>15610.75</v>
      </c>
      <c r="J81" s="3">
        <v>0</v>
      </c>
      <c r="K81" s="3">
        <v>0</v>
      </c>
      <c r="L81" s="3">
        <v>0</v>
      </c>
      <c r="N81" s="3">
        <v>15610.75</v>
      </c>
      <c r="P81" s="29">
        <v>0</v>
      </c>
      <c r="Q81" s="3">
        <v>0</v>
      </c>
      <c r="R81" s="29">
        <v>0</v>
      </c>
      <c r="S81" s="31"/>
      <c r="T81" s="29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17274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29">
        <v>17274</v>
      </c>
      <c r="CI81" s="3">
        <v>0</v>
      </c>
      <c r="CJ81" s="3">
        <v>199</v>
      </c>
      <c r="CK81" s="3">
        <v>0</v>
      </c>
      <c r="CL81" s="3">
        <v>12735.7</v>
      </c>
      <c r="CM81" s="3">
        <v>12934.7</v>
      </c>
      <c r="CO81" s="3">
        <v>0</v>
      </c>
      <c r="CP81" s="3">
        <v>0</v>
      </c>
      <c r="CQ81" s="3">
        <v>0</v>
      </c>
      <c r="CS81" s="3">
        <v>12934.7</v>
      </c>
      <c r="CT81" s="3">
        <f t="shared" si="15"/>
        <v>4339.2999999999993</v>
      </c>
      <c r="CU81" s="35">
        <f t="shared" si="16"/>
        <v>0.74879587819844862</v>
      </c>
    </row>
    <row r="82" spans="1:99" outlineLevel="1">
      <c r="A82" s="3" t="s">
        <v>91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58303.93</v>
      </c>
      <c r="H82" s="3">
        <v>58303.93</v>
      </c>
      <c r="J82" s="3">
        <v>0</v>
      </c>
      <c r="K82" s="3">
        <v>0</v>
      </c>
      <c r="L82" s="3">
        <v>0</v>
      </c>
      <c r="N82" s="3">
        <v>58303.93</v>
      </c>
      <c r="P82" s="29">
        <v>0</v>
      </c>
      <c r="Q82" s="3">
        <v>0</v>
      </c>
      <c r="R82" s="29">
        <v>0</v>
      </c>
      <c r="S82" s="31"/>
      <c r="T82" s="29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70752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29">
        <v>70752</v>
      </c>
      <c r="CI82" s="3">
        <v>0</v>
      </c>
      <c r="CJ82" s="3">
        <v>0</v>
      </c>
      <c r="CK82" s="3">
        <v>0</v>
      </c>
      <c r="CL82" s="3">
        <v>26215.75</v>
      </c>
      <c r="CM82" s="3">
        <v>26215.75</v>
      </c>
      <c r="CO82" s="3">
        <v>0</v>
      </c>
      <c r="CP82" s="3">
        <v>0</v>
      </c>
      <c r="CQ82" s="3">
        <v>0</v>
      </c>
      <c r="CS82" s="3">
        <v>26215.75</v>
      </c>
      <c r="CT82" s="3">
        <f t="shared" si="15"/>
        <v>44536.25</v>
      </c>
      <c r="CU82" s="35">
        <f t="shared" si="16"/>
        <v>0.37053016169154229</v>
      </c>
    </row>
    <row r="83" spans="1:99" outlineLevel="1">
      <c r="A83" s="3" t="s">
        <v>92</v>
      </c>
      <c r="B83" s="10" t="s">
        <v>263</v>
      </c>
      <c r="C83" s="3" t="s">
        <v>264</v>
      </c>
      <c r="D83" s="3">
        <v>0</v>
      </c>
      <c r="E83" s="3">
        <v>69.95</v>
      </c>
      <c r="F83" s="3">
        <v>0</v>
      </c>
      <c r="G83" s="3">
        <v>5423</v>
      </c>
      <c r="H83" s="3">
        <v>5492.95</v>
      </c>
      <c r="J83" s="3">
        <v>0</v>
      </c>
      <c r="K83" s="3">
        <v>0</v>
      </c>
      <c r="L83" s="3">
        <v>0</v>
      </c>
      <c r="N83" s="3">
        <v>5492.95</v>
      </c>
      <c r="P83" s="29">
        <v>0</v>
      </c>
      <c r="Q83" s="3">
        <v>0</v>
      </c>
      <c r="R83" s="29">
        <v>0</v>
      </c>
      <c r="S83" s="31"/>
      <c r="T83" s="29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5550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29">
        <v>5550</v>
      </c>
      <c r="CI83" s="3">
        <v>0</v>
      </c>
      <c r="CJ83" s="3">
        <v>0</v>
      </c>
      <c r="CK83" s="3">
        <v>0</v>
      </c>
      <c r="CL83" s="3">
        <v>4717.5</v>
      </c>
      <c r="CM83" s="3">
        <v>4717.5</v>
      </c>
      <c r="CO83" s="3">
        <v>0</v>
      </c>
      <c r="CP83" s="3">
        <v>0</v>
      </c>
      <c r="CQ83" s="3">
        <v>0</v>
      </c>
      <c r="CS83" s="3">
        <v>4717.5</v>
      </c>
      <c r="CT83" s="3">
        <f t="shared" si="15"/>
        <v>832.5</v>
      </c>
      <c r="CU83" s="35">
        <f t="shared" si="16"/>
        <v>0.85</v>
      </c>
    </row>
    <row r="84" spans="1:99" outlineLevel="1">
      <c r="A84" s="3" t="s">
        <v>93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375</v>
      </c>
      <c r="H84" s="3">
        <v>375</v>
      </c>
      <c r="J84" s="3">
        <v>0</v>
      </c>
      <c r="K84" s="3">
        <v>0</v>
      </c>
      <c r="L84" s="3">
        <v>0</v>
      </c>
      <c r="N84" s="3">
        <v>375</v>
      </c>
      <c r="P84" s="29">
        <v>0</v>
      </c>
      <c r="Q84" s="3">
        <v>0</v>
      </c>
      <c r="R84" s="29">
        <v>0</v>
      </c>
      <c r="S84" s="31"/>
      <c r="T84" s="29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1000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29">
        <v>1000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O84" s="3">
        <v>0</v>
      </c>
      <c r="CP84" s="3">
        <v>0</v>
      </c>
      <c r="CQ84" s="3">
        <v>0</v>
      </c>
      <c r="CS84" s="3">
        <v>0</v>
      </c>
      <c r="CT84" s="3">
        <f t="shared" si="15"/>
        <v>1000</v>
      </c>
      <c r="CU84" s="35">
        <f t="shared" si="16"/>
        <v>0</v>
      </c>
    </row>
    <row r="85" spans="1:99" outlineLevel="1">
      <c r="A85" s="3" t="s">
        <v>94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12919.66</v>
      </c>
      <c r="H85" s="3">
        <v>12919.66</v>
      </c>
      <c r="J85" s="3">
        <v>0</v>
      </c>
      <c r="K85" s="3">
        <v>0</v>
      </c>
      <c r="L85" s="3">
        <v>0</v>
      </c>
      <c r="N85" s="3">
        <v>12919.66</v>
      </c>
      <c r="P85" s="29">
        <v>0</v>
      </c>
      <c r="Q85" s="3">
        <v>0</v>
      </c>
      <c r="R85" s="29">
        <v>0</v>
      </c>
      <c r="S85" s="31"/>
      <c r="T85" s="29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21000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29">
        <v>21000</v>
      </c>
      <c r="CI85" s="3">
        <v>0</v>
      </c>
      <c r="CJ85" s="3">
        <v>0</v>
      </c>
      <c r="CK85" s="3">
        <v>0</v>
      </c>
      <c r="CL85" s="3">
        <v>878</v>
      </c>
      <c r="CM85" s="3">
        <v>878</v>
      </c>
      <c r="CO85" s="3">
        <v>0</v>
      </c>
      <c r="CP85" s="3">
        <v>0</v>
      </c>
      <c r="CQ85" s="3">
        <v>0</v>
      </c>
      <c r="CS85" s="3">
        <v>878</v>
      </c>
      <c r="CT85" s="3">
        <f t="shared" si="15"/>
        <v>20122</v>
      </c>
      <c r="CU85" s="35">
        <f t="shared" si="16"/>
        <v>4.180952380952381E-2</v>
      </c>
    </row>
    <row r="86" spans="1:99" outlineLevel="1">
      <c r="A86" s="3" t="s">
        <v>95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39836.47</v>
      </c>
      <c r="H86" s="3">
        <v>39836.47</v>
      </c>
      <c r="J86" s="3">
        <v>0</v>
      </c>
      <c r="K86" s="3">
        <v>0</v>
      </c>
      <c r="L86" s="3">
        <v>0</v>
      </c>
      <c r="N86" s="3">
        <v>39836.47</v>
      </c>
      <c r="P86" s="29">
        <v>0</v>
      </c>
      <c r="Q86" s="3">
        <v>0</v>
      </c>
      <c r="R86" s="29">
        <v>0</v>
      </c>
      <c r="S86" s="31"/>
      <c r="T86" s="29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44880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29">
        <v>44880</v>
      </c>
      <c r="CI86" s="3">
        <v>0</v>
      </c>
      <c r="CJ86" s="3">
        <v>0</v>
      </c>
      <c r="CK86" s="3">
        <v>0</v>
      </c>
      <c r="CL86" s="3">
        <v>10260.370000000001</v>
      </c>
      <c r="CM86" s="3">
        <v>10260.370000000001</v>
      </c>
      <c r="CO86" s="3">
        <v>0</v>
      </c>
      <c r="CP86" s="3">
        <v>0</v>
      </c>
      <c r="CQ86" s="3">
        <v>0</v>
      </c>
      <c r="CS86" s="3">
        <v>10260.370000000001</v>
      </c>
      <c r="CT86" s="3">
        <f t="shared" si="15"/>
        <v>34619.629999999997</v>
      </c>
      <c r="CU86" s="35">
        <f t="shared" si="16"/>
        <v>0.22861786987522284</v>
      </c>
    </row>
    <row r="87" spans="1:99" outlineLevel="1">
      <c r="A87" s="3" t="s">
        <v>96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10703.77</v>
      </c>
      <c r="H87" s="3">
        <v>10703.77</v>
      </c>
      <c r="J87" s="3">
        <v>0</v>
      </c>
      <c r="K87" s="3">
        <v>0</v>
      </c>
      <c r="L87" s="3">
        <v>0</v>
      </c>
      <c r="N87" s="3">
        <v>10703.77</v>
      </c>
      <c r="P87" s="29">
        <v>0</v>
      </c>
      <c r="Q87" s="3">
        <v>0</v>
      </c>
      <c r="R87" s="29">
        <v>0</v>
      </c>
      <c r="S87" s="31"/>
      <c r="T87" s="29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11860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29">
        <v>11860</v>
      </c>
      <c r="CI87" s="3">
        <v>0</v>
      </c>
      <c r="CJ87" s="3">
        <v>0</v>
      </c>
      <c r="CK87" s="3">
        <v>0</v>
      </c>
      <c r="CL87" s="3">
        <v>2667.59</v>
      </c>
      <c r="CM87" s="3">
        <v>2667.59</v>
      </c>
      <c r="CO87" s="3">
        <v>0</v>
      </c>
      <c r="CP87" s="3">
        <v>0</v>
      </c>
      <c r="CQ87" s="3">
        <v>0</v>
      </c>
      <c r="CS87" s="3">
        <v>2667.59</v>
      </c>
      <c r="CT87" s="3">
        <f t="shared" si="15"/>
        <v>9192.41</v>
      </c>
      <c r="CU87" s="35">
        <f t="shared" si="16"/>
        <v>0.22492327150084318</v>
      </c>
    </row>
    <row r="88" spans="1:99" outlineLevel="1">
      <c r="A88" s="3" t="s">
        <v>97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14843.99</v>
      </c>
      <c r="H88" s="3">
        <v>14843.99</v>
      </c>
      <c r="J88" s="3">
        <v>0</v>
      </c>
      <c r="K88" s="3">
        <v>0</v>
      </c>
      <c r="L88" s="3">
        <v>0</v>
      </c>
      <c r="N88" s="3">
        <v>14843.99</v>
      </c>
      <c r="P88" s="29">
        <v>0</v>
      </c>
      <c r="Q88" s="3">
        <v>0</v>
      </c>
      <c r="R88" s="29">
        <v>0</v>
      </c>
      <c r="S88" s="31"/>
      <c r="T88" s="29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16775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29">
        <v>16775</v>
      </c>
      <c r="CI88" s="3">
        <v>0</v>
      </c>
      <c r="CJ88" s="3">
        <v>0</v>
      </c>
      <c r="CK88" s="3">
        <v>0</v>
      </c>
      <c r="CL88" s="3">
        <v>2166.09</v>
      </c>
      <c r="CM88" s="3">
        <v>2166.09</v>
      </c>
      <c r="CO88" s="3">
        <v>0</v>
      </c>
      <c r="CP88" s="3">
        <v>0</v>
      </c>
      <c r="CQ88" s="3">
        <v>0</v>
      </c>
      <c r="CS88" s="3">
        <v>2166.09</v>
      </c>
      <c r="CT88" s="3">
        <f t="shared" si="15"/>
        <v>14608.91</v>
      </c>
      <c r="CU88" s="35">
        <f t="shared" si="16"/>
        <v>0.12912608047690016</v>
      </c>
    </row>
    <row r="89" spans="1:99" outlineLevel="1">
      <c r="A89" s="3" t="s">
        <v>98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441.94</v>
      </c>
      <c r="H89" s="3">
        <v>441.94</v>
      </c>
      <c r="J89" s="3">
        <v>0</v>
      </c>
      <c r="K89" s="3">
        <v>0</v>
      </c>
      <c r="L89" s="3">
        <v>0</v>
      </c>
      <c r="N89" s="3">
        <v>441.94</v>
      </c>
      <c r="P89" s="29">
        <v>0</v>
      </c>
      <c r="Q89" s="3">
        <v>0</v>
      </c>
      <c r="R89" s="29">
        <v>0</v>
      </c>
      <c r="S89" s="31"/>
      <c r="T89" s="29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510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29">
        <v>510</v>
      </c>
      <c r="CI89" s="3">
        <v>0</v>
      </c>
      <c r="CJ89" s="3">
        <v>0</v>
      </c>
      <c r="CK89" s="3">
        <v>0</v>
      </c>
      <c r="CL89" s="3">
        <v>16.940000000000001</v>
      </c>
      <c r="CM89" s="3">
        <v>16.940000000000001</v>
      </c>
      <c r="CO89" s="3">
        <v>0</v>
      </c>
      <c r="CP89" s="3">
        <v>0</v>
      </c>
      <c r="CQ89" s="3">
        <v>0</v>
      </c>
      <c r="CS89" s="3">
        <v>16.940000000000001</v>
      </c>
      <c r="CT89" s="3">
        <f t="shared" si="15"/>
        <v>493.06</v>
      </c>
      <c r="CU89" s="35">
        <f t="shared" si="16"/>
        <v>3.3215686274509805E-2</v>
      </c>
    </row>
    <row r="90" spans="1:99" outlineLevel="1">
      <c r="A90" s="3" t="s">
        <v>99</v>
      </c>
      <c r="B90" s="10" t="s">
        <v>277</v>
      </c>
      <c r="C90" s="3" t="s">
        <v>278</v>
      </c>
      <c r="D90" s="3">
        <v>2479.1</v>
      </c>
      <c r="E90" s="3">
        <v>184</v>
      </c>
      <c r="F90" s="3">
        <v>0</v>
      </c>
      <c r="G90" s="3">
        <v>29600.77</v>
      </c>
      <c r="H90" s="3">
        <v>32263.87</v>
      </c>
      <c r="J90" s="3">
        <v>0</v>
      </c>
      <c r="K90" s="3">
        <v>0</v>
      </c>
      <c r="L90" s="3">
        <v>0</v>
      </c>
      <c r="N90" s="3">
        <v>32263.87</v>
      </c>
      <c r="P90" s="29">
        <v>0</v>
      </c>
      <c r="Q90" s="3">
        <v>0</v>
      </c>
      <c r="R90" s="29">
        <v>0</v>
      </c>
      <c r="S90" s="31"/>
      <c r="T90" s="29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33990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29">
        <v>33990</v>
      </c>
      <c r="CI90" s="3">
        <v>201</v>
      </c>
      <c r="CJ90" s="3">
        <v>0</v>
      </c>
      <c r="CK90" s="3">
        <v>0</v>
      </c>
      <c r="CL90" s="3">
        <v>38084.22</v>
      </c>
      <c r="CM90" s="3">
        <v>38285.22</v>
      </c>
      <c r="CO90" s="3">
        <v>0</v>
      </c>
      <c r="CP90" s="3">
        <v>0</v>
      </c>
      <c r="CQ90" s="3">
        <v>0</v>
      </c>
      <c r="CS90" s="3">
        <v>38285.22</v>
      </c>
      <c r="CT90" s="3">
        <f t="shared" si="15"/>
        <v>-4295.2200000000012</v>
      </c>
      <c r="CU90" s="35">
        <f t="shared" si="16"/>
        <v>1.1263671668137687</v>
      </c>
    </row>
    <row r="91" spans="1:99" outlineLevel="1">
      <c r="A91" s="3" t="s">
        <v>100</v>
      </c>
      <c r="B91" s="10" t="s">
        <v>279</v>
      </c>
      <c r="C91" s="3" t="s">
        <v>280</v>
      </c>
      <c r="D91" s="3">
        <v>0</v>
      </c>
      <c r="E91" s="3">
        <v>496.04</v>
      </c>
      <c r="F91" s="3">
        <v>0</v>
      </c>
      <c r="G91" s="3">
        <v>14801.960000000001</v>
      </c>
      <c r="H91" s="3">
        <v>15298.000000000002</v>
      </c>
      <c r="J91" s="3">
        <v>0</v>
      </c>
      <c r="K91" s="3">
        <v>0</v>
      </c>
      <c r="L91" s="3">
        <v>0</v>
      </c>
      <c r="N91" s="3">
        <v>15298</v>
      </c>
      <c r="P91" s="29">
        <v>0</v>
      </c>
      <c r="Q91" s="3">
        <v>0</v>
      </c>
      <c r="R91" s="29">
        <v>0</v>
      </c>
      <c r="S91" s="31"/>
      <c r="T91" s="29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21500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29">
        <v>21500</v>
      </c>
      <c r="CI91" s="3">
        <v>0</v>
      </c>
      <c r="CJ91" s="3">
        <v>0</v>
      </c>
      <c r="CK91" s="3">
        <v>0</v>
      </c>
      <c r="CL91" s="3">
        <v>6360.4000000000005</v>
      </c>
      <c r="CM91" s="3">
        <v>6360.4000000000005</v>
      </c>
      <c r="CO91" s="3">
        <v>0</v>
      </c>
      <c r="CP91" s="3">
        <v>0</v>
      </c>
      <c r="CQ91" s="3">
        <v>0</v>
      </c>
      <c r="CS91" s="3">
        <v>6360.4000000000005</v>
      </c>
      <c r="CT91" s="3">
        <f t="shared" si="15"/>
        <v>15139.599999999999</v>
      </c>
      <c r="CU91" s="35">
        <f t="shared" si="16"/>
        <v>0.29583255813953491</v>
      </c>
    </row>
    <row r="92" spans="1:99" outlineLevel="1">
      <c r="A92" s="3" t="s">
        <v>101</v>
      </c>
      <c r="B92" s="10" t="s">
        <v>281</v>
      </c>
      <c r="C92" s="3" t="s">
        <v>282</v>
      </c>
      <c r="D92" s="3">
        <v>0</v>
      </c>
      <c r="E92" s="3">
        <v>190.20000000000002</v>
      </c>
      <c r="F92" s="3">
        <v>0</v>
      </c>
      <c r="G92" s="3">
        <v>8205.74</v>
      </c>
      <c r="H92" s="3">
        <v>8395.94</v>
      </c>
      <c r="J92" s="3">
        <v>0</v>
      </c>
      <c r="K92" s="3">
        <v>0</v>
      </c>
      <c r="L92" s="3">
        <v>0</v>
      </c>
      <c r="N92" s="3">
        <v>8395.94</v>
      </c>
      <c r="P92" s="29">
        <v>0</v>
      </c>
      <c r="Q92" s="3">
        <v>0</v>
      </c>
      <c r="R92" s="29">
        <v>0</v>
      </c>
      <c r="S92" s="31"/>
      <c r="T92" s="29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8350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29">
        <v>8350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O92" s="3">
        <v>0</v>
      </c>
      <c r="CP92" s="3">
        <v>0</v>
      </c>
      <c r="CQ92" s="3">
        <v>0</v>
      </c>
      <c r="CS92" s="3">
        <v>0</v>
      </c>
      <c r="CT92" s="3">
        <f t="shared" si="15"/>
        <v>8350</v>
      </c>
      <c r="CU92" s="35">
        <f t="shared" si="16"/>
        <v>0</v>
      </c>
    </row>
    <row r="93" spans="1:99" outlineLevel="1">
      <c r="A93" s="3" t="s">
        <v>102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J93" s="3">
        <v>0</v>
      </c>
      <c r="K93" s="3">
        <v>0</v>
      </c>
      <c r="L93" s="3">
        <v>0</v>
      </c>
      <c r="N93" s="3">
        <v>0</v>
      </c>
      <c r="P93" s="29">
        <v>0</v>
      </c>
      <c r="Q93" s="3">
        <v>0</v>
      </c>
      <c r="R93" s="29">
        <v>0</v>
      </c>
      <c r="S93" s="31"/>
      <c r="T93" s="29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500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29">
        <v>500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O93" s="3">
        <v>0</v>
      </c>
      <c r="CP93" s="3">
        <v>0</v>
      </c>
      <c r="CQ93" s="3">
        <v>0</v>
      </c>
      <c r="CS93" s="3">
        <v>0</v>
      </c>
      <c r="CT93" s="3">
        <f t="shared" si="15"/>
        <v>500</v>
      </c>
      <c r="CU93" s="35">
        <f t="shared" si="16"/>
        <v>0</v>
      </c>
    </row>
    <row r="94" spans="1:99" outlineLevel="1">
      <c r="A94" s="3" t="s">
        <v>103</v>
      </c>
      <c r="B94" s="10" t="s">
        <v>285</v>
      </c>
      <c r="C94" s="3" t="s">
        <v>286</v>
      </c>
      <c r="D94" s="3">
        <v>0</v>
      </c>
      <c r="E94" s="3">
        <v>0</v>
      </c>
      <c r="F94" s="3">
        <v>0</v>
      </c>
      <c r="G94" s="3">
        <v>31000</v>
      </c>
      <c r="H94" s="3">
        <v>31000</v>
      </c>
      <c r="J94" s="3">
        <v>0</v>
      </c>
      <c r="K94" s="3">
        <v>140000</v>
      </c>
      <c r="L94" s="3">
        <v>140000</v>
      </c>
      <c r="N94" s="3">
        <v>140000</v>
      </c>
      <c r="P94" s="29">
        <v>0</v>
      </c>
      <c r="Q94" s="3">
        <v>0</v>
      </c>
      <c r="R94" s="29">
        <v>0</v>
      </c>
      <c r="S94" s="31"/>
      <c r="T94" s="29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454439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29">
        <v>145000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O94" s="3">
        <v>0</v>
      </c>
      <c r="CP94" s="3">
        <v>0</v>
      </c>
      <c r="CQ94" s="3">
        <v>0</v>
      </c>
      <c r="CS94" s="3">
        <v>0</v>
      </c>
      <c r="CT94" s="3">
        <f t="shared" si="15"/>
        <v>145000</v>
      </c>
      <c r="CU94" s="35">
        <f t="shared" si="16"/>
        <v>0</v>
      </c>
    </row>
    <row r="95" spans="1:99" outlineLevel="1">
      <c r="B95" s="10" t="s">
        <v>348</v>
      </c>
      <c r="C95" s="3" t="s">
        <v>349</v>
      </c>
      <c r="N95" s="3">
        <v>31000</v>
      </c>
      <c r="P95" s="29"/>
      <c r="R95" s="29"/>
      <c r="S95" s="31"/>
      <c r="T95" s="29"/>
      <c r="CG95" s="29">
        <v>309439</v>
      </c>
      <c r="CM95" s="3">
        <v>0</v>
      </c>
      <c r="CQ95" s="3">
        <v>0</v>
      </c>
      <c r="CS95" s="3">
        <v>0</v>
      </c>
      <c r="CT95" s="3">
        <f t="shared" si="15"/>
        <v>309439</v>
      </c>
      <c r="CU95" s="35">
        <f t="shared" si="16"/>
        <v>0</v>
      </c>
    </row>
    <row r="96" spans="1:99" outlineLevel="1">
      <c r="A96" s="3" t="s">
        <v>104</v>
      </c>
      <c r="B96" s="10" t="s">
        <v>287</v>
      </c>
      <c r="C96" s="3" t="s">
        <v>288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J96" s="3">
        <v>0</v>
      </c>
      <c r="K96" s="3">
        <v>322170</v>
      </c>
      <c r="L96" s="3">
        <v>322170</v>
      </c>
      <c r="N96" s="3">
        <v>322170</v>
      </c>
      <c r="P96" s="29">
        <v>0</v>
      </c>
      <c r="Q96" s="3">
        <v>0</v>
      </c>
      <c r="R96" s="29">
        <v>0</v>
      </c>
      <c r="S96" s="31"/>
      <c r="T96" s="29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318901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29">
        <v>318901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O96" s="3">
        <v>0</v>
      </c>
      <c r="CP96" s="3">
        <v>159450.5</v>
      </c>
      <c r="CQ96" s="3">
        <v>159450.5</v>
      </c>
      <c r="CS96" s="3">
        <v>159450.5</v>
      </c>
      <c r="CT96" s="3">
        <f t="shared" si="15"/>
        <v>159450.5</v>
      </c>
      <c r="CU96" s="35">
        <f t="shared" si="16"/>
        <v>0.5</v>
      </c>
    </row>
    <row r="97" spans="1:100" outlineLevel="1">
      <c r="A97" s="3" t="s">
        <v>122</v>
      </c>
      <c r="B97" s="10" t="s">
        <v>289</v>
      </c>
      <c r="C97" s="3" t="s">
        <v>158</v>
      </c>
      <c r="D97" s="3">
        <v>0</v>
      </c>
      <c r="E97" s="3">
        <v>0</v>
      </c>
      <c r="F97" s="3">
        <v>0</v>
      </c>
      <c r="G97" s="3">
        <v>588251.91</v>
      </c>
      <c r="H97" s="3">
        <v>588251.91</v>
      </c>
      <c r="J97" s="3">
        <v>0</v>
      </c>
      <c r="K97" s="3">
        <v>0</v>
      </c>
      <c r="L97" s="3">
        <v>0</v>
      </c>
      <c r="N97" s="3">
        <v>588251.91</v>
      </c>
      <c r="P97" s="29">
        <v>0</v>
      </c>
      <c r="Q97" s="3">
        <v>0</v>
      </c>
      <c r="R97" s="29">
        <v>0</v>
      </c>
      <c r="S97" s="31"/>
      <c r="T97" s="29"/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620780</v>
      </c>
      <c r="CG97" s="29">
        <v>620780</v>
      </c>
      <c r="CI97" s="3">
        <v>0</v>
      </c>
      <c r="CJ97" s="3">
        <v>0</v>
      </c>
      <c r="CK97" s="3">
        <v>0</v>
      </c>
      <c r="CL97" s="3">
        <v>155642.36000000002</v>
      </c>
      <c r="CM97" s="3">
        <v>155642.36000000002</v>
      </c>
      <c r="CO97" s="3">
        <v>0</v>
      </c>
      <c r="CP97" s="3">
        <v>0</v>
      </c>
      <c r="CQ97" s="3">
        <v>0</v>
      </c>
      <c r="CS97" s="3">
        <v>155642.36000000002</v>
      </c>
      <c r="CT97" s="3">
        <f t="shared" si="15"/>
        <v>465137.64</v>
      </c>
      <c r="CU97" s="35">
        <f t="shared" si="16"/>
        <v>0.25072064177325304</v>
      </c>
    </row>
    <row r="98" spans="1:100" s="4" customFormat="1">
      <c r="A98" s="5" t="s">
        <v>20</v>
      </c>
      <c r="B98" s="11"/>
      <c r="C98" s="2" t="s">
        <v>13</v>
      </c>
      <c r="D98" s="5">
        <v>49680.26</v>
      </c>
      <c r="E98" s="5">
        <v>1799.1100000000001</v>
      </c>
      <c r="F98" s="5">
        <v>657.92</v>
      </c>
      <c r="G98" s="5">
        <v>953548.1100000001</v>
      </c>
      <c r="H98" s="5">
        <v>1005685.4</v>
      </c>
      <c r="I98" s="7"/>
      <c r="J98" s="5">
        <v>0</v>
      </c>
      <c r="K98" s="5">
        <v>462170</v>
      </c>
      <c r="L98" s="5">
        <v>462170</v>
      </c>
      <c r="M98" s="7"/>
      <c r="N98" s="5">
        <v>1467855.4</v>
      </c>
      <c r="O98" s="5"/>
      <c r="P98" s="5">
        <v>0</v>
      </c>
      <c r="Q98" s="5">
        <v>0</v>
      </c>
      <c r="R98" s="5">
        <v>0</v>
      </c>
      <c r="S98" s="5"/>
      <c r="T98" s="7"/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1400</v>
      </c>
      <c r="AP98" s="5">
        <v>17585</v>
      </c>
      <c r="AQ98" s="5">
        <v>1025</v>
      </c>
      <c r="AR98" s="5">
        <v>7040</v>
      </c>
      <c r="AS98" s="5">
        <v>8280</v>
      </c>
      <c r="AT98" s="5">
        <v>33205</v>
      </c>
      <c r="AU98" s="5">
        <v>5000</v>
      </c>
      <c r="AV98" s="5">
        <v>1200</v>
      </c>
      <c r="AW98" s="5">
        <v>139000</v>
      </c>
      <c r="AX98" s="5">
        <v>1550</v>
      </c>
      <c r="AY98" s="5">
        <v>7800</v>
      </c>
      <c r="AZ98" s="5">
        <v>17274</v>
      </c>
      <c r="BA98" s="5">
        <v>70752</v>
      </c>
      <c r="BB98" s="5">
        <v>5550</v>
      </c>
      <c r="BC98" s="5">
        <v>1000</v>
      </c>
      <c r="BD98" s="5">
        <v>21000</v>
      </c>
      <c r="BE98" s="5">
        <v>44880</v>
      </c>
      <c r="BF98" s="5">
        <v>11860</v>
      </c>
      <c r="BG98" s="5">
        <v>16775</v>
      </c>
      <c r="BH98" s="5">
        <v>510</v>
      </c>
      <c r="BI98" s="5">
        <v>33990</v>
      </c>
      <c r="BJ98" s="5">
        <v>21500</v>
      </c>
      <c r="BK98" s="5">
        <v>8350</v>
      </c>
      <c r="BL98" s="5">
        <v>500</v>
      </c>
      <c r="BM98" s="5">
        <v>454439</v>
      </c>
      <c r="BN98" s="5">
        <v>318901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620780</v>
      </c>
      <c r="CG98" s="5">
        <v>1871146</v>
      </c>
      <c r="CH98" s="7"/>
      <c r="CI98" s="5">
        <v>14246.18</v>
      </c>
      <c r="CJ98" s="5">
        <v>266.5</v>
      </c>
      <c r="CK98" s="5">
        <v>689.37</v>
      </c>
      <c r="CL98" s="5">
        <v>321996.66000000003</v>
      </c>
      <c r="CM98" s="5">
        <v>337198.71</v>
      </c>
      <c r="CN98" s="2"/>
      <c r="CO98" s="5">
        <v>0</v>
      </c>
      <c r="CP98" s="5">
        <v>159450.5</v>
      </c>
      <c r="CQ98" s="5">
        <v>159450.5</v>
      </c>
      <c r="CS98" s="5">
        <v>496649.21</v>
      </c>
      <c r="CT98" s="5">
        <f>CG98-CS98</f>
        <v>1374496.79</v>
      </c>
      <c r="CU98" s="41">
        <f>IF(CG98=0,"n/a",CS98/(CG98))</f>
        <v>0.26542515121748916</v>
      </c>
      <c r="CV98" s="38"/>
    </row>
    <row r="99" spans="1:100">
      <c r="H99" s="7"/>
      <c r="I99" s="7"/>
      <c r="L99" s="7"/>
      <c r="M99" s="7"/>
      <c r="N99" s="7"/>
      <c r="O99" s="7"/>
      <c r="P99" s="7"/>
      <c r="R99" s="7"/>
      <c r="S99" s="7"/>
      <c r="T99" s="7"/>
      <c r="CG99" s="7"/>
      <c r="CH99" s="7"/>
      <c r="CM99" s="7"/>
      <c r="CQ99" s="7"/>
    </row>
    <row r="100" spans="1:100" outlineLevel="1">
      <c r="A100" s="3" t="s">
        <v>105</v>
      </c>
      <c r="B100" s="10" t="s">
        <v>290</v>
      </c>
      <c r="C100" s="3" t="s">
        <v>291</v>
      </c>
      <c r="D100" s="3">
        <v>1505.63</v>
      </c>
      <c r="E100" s="3">
        <v>0</v>
      </c>
      <c r="F100" s="3">
        <v>0</v>
      </c>
      <c r="G100" s="3">
        <v>0</v>
      </c>
      <c r="H100" s="3">
        <v>1505.63</v>
      </c>
      <c r="J100" s="3">
        <v>0</v>
      </c>
      <c r="K100" s="3">
        <v>0</v>
      </c>
      <c r="L100" s="3">
        <v>0</v>
      </c>
      <c r="N100" s="3">
        <v>1505.63</v>
      </c>
      <c r="P100" s="29">
        <v>0</v>
      </c>
      <c r="Q100" s="3">
        <v>0</v>
      </c>
      <c r="R100" s="29">
        <v>0</v>
      </c>
      <c r="S100" s="31"/>
      <c r="T100" s="29"/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1500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9">
        <v>1500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O100" s="3">
        <v>0</v>
      </c>
      <c r="CP100" s="3">
        <v>0</v>
      </c>
      <c r="CQ100" s="3">
        <v>0</v>
      </c>
      <c r="CS100" s="3">
        <v>0</v>
      </c>
      <c r="CT100" s="3">
        <f t="shared" ref="CT100:CT116" si="17">CG100-CS100</f>
        <v>1500</v>
      </c>
      <c r="CU100" s="35">
        <f t="shared" ref="CU100:CU116" si="18">IF(CG100=0,"n/a",CS100/(CG100))</f>
        <v>0</v>
      </c>
    </row>
    <row r="101" spans="1:100" outlineLevel="1">
      <c r="A101" s="3" t="s">
        <v>106</v>
      </c>
      <c r="B101" s="10" t="s">
        <v>292</v>
      </c>
      <c r="C101" s="3" t="s">
        <v>293</v>
      </c>
      <c r="D101" s="3">
        <v>3611.2400000000002</v>
      </c>
      <c r="E101" s="3">
        <v>0</v>
      </c>
      <c r="F101" s="3">
        <v>0</v>
      </c>
      <c r="G101" s="3">
        <v>6223.21</v>
      </c>
      <c r="H101" s="3">
        <v>9834.4500000000007</v>
      </c>
      <c r="J101" s="3">
        <v>0</v>
      </c>
      <c r="K101" s="3">
        <v>0</v>
      </c>
      <c r="L101" s="3">
        <v>0</v>
      </c>
      <c r="N101" s="3">
        <v>9834.4500000000007</v>
      </c>
      <c r="P101" s="29">
        <v>0</v>
      </c>
      <c r="Q101" s="3">
        <v>0</v>
      </c>
      <c r="R101" s="29">
        <v>0</v>
      </c>
      <c r="S101" s="31"/>
      <c r="T101" s="29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11500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9">
        <v>11500</v>
      </c>
      <c r="CI101" s="3">
        <v>0</v>
      </c>
      <c r="CJ101" s="3">
        <v>0</v>
      </c>
      <c r="CK101" s="3">
        <v>0</v>
      </c>
      <c r="CL101" s="3">
        <v>1545.29</v>
      </c>
      <c r="CM101" s="3">
        <v>1545.29</v>
      </c>
      <c r="CO101" s="3">
        <v>0</v>
      </c>
      <c r="CP101" s="3">
        <v>0</v>
      </c>
      <c r="CQ101" s="3">
        <v>0</v>
      </c>
      <c r="CS101" s="3">
        <v>1545.29</v>
      </c>
      <c r="CT101" s="3">
        <f t="shared" si="17"/>
        <v>9954.7099999999991</v>
      </c>
      <c r="CU101" s="35">
        <f t="shared" si="18"/>
        <v>0.13437304347826087</v>
      </c>
    </row>
    <row r="102" spans="1:100" outlineLevel="1">
      <c r="A102" s="3" t="s">
        <v>107</v>
      </c>
      <c r="B102" s="10" t="s">
        <v>294</v>
      </c>
      <c r="C102" s="3" t="s">
        <v>295</v>
      </c>
      <c r="D102" s="3">
        <v>17704.04</v>
      </c>
      <c r="E102" s="3">
        <v>0</v>
      </c>
      <c r="F102" s="3">
        <v>0</v>
      </c>
      <c r="G102" s="3">
        <v>0</v>
      </c>
      <c r="H102" s="3">
        <v>17704.04</v>
      </c>
      <c r="J102" s="3">
        <v>0</v>
      </c>
      <c r="K102" s="3">
        <v>0</v>
      </c>
      <c r="L102" s="3">
        <v>0</v>
      </c>
      <c r="N102" s="3">
        <v>17704.04</v>
      </c>
      <c r="P102" s="29">
        <v>0</v>
      </c>
      <c r="Q102" s="3">
        <v>0</v>
      </c>
      <c r="R102" s="29">
        <v>0</v>
      </c>
      <c r="S102" s="31"/>
      <c r="T102" s="29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18000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9">
        <v>18000</v>
      </c>
      <c r="CI102" s="3">
        <v>5691.66</v>
      </c>
      <c r="CJ102" s="3">
        <v>0</v>
      </c>
      <c r="CK102" s="3">
        <v>0</v>
      </c>
      <c r="CL102" s="3">
        <v>0</v>
      </c>
      <c r="CM102" s="3">
        <v>5691.66</v>
      </c>
      <c r="CO102" s="3">
        <v>0</v>
      </c>
      <c r="CP102" s="3">
        <v>0</v>
      </c>
      <c r="CQ102" s="3">
        <v>0</v>
      </c>
      <c r="CS102" s="3">
        <v>5691.66</v>
      </c>
      <c r="CT102" s="3">
        <f t="shared" si="17"/>
        <v>12308.34</v>
      </c>
      <c r="CU102" s="35">
        <f t="shared" si="18"/>
        <v>0.31620333333333334</v>
      </c>
    </row>
    <row r="103" spans="1:100" outlineLevel="1">
      <c r="A103" s="3" t="s">
        <v>108</v>
      </c>
      <c r="B103" s="10" t="s">
        <v>296</v>
      </c>
      <c r="C103" s="3" t="s">
        <v>297</v>
      </c>
      <c r="D103" s="3">
        <v>0</v>
      </c>
      <c r="E103" s="3">
        <v>0</v>
      </c>
      <c r="F103" s="3">
        <v>0</v>
      </c>
      <c r="G103" s="3">
        <v>1367.39</v>
      </c>
      <c r="H103" s="3">
        <v>1367.39</v>
      </c>
      <c r="J103" s="3">
        <v>0</v>
      </c>
      <c r="K103" s="3">
        <v>0</v>
      </c>
      <c r="L103" s="3">
        <v>0</v>
      </c>
      <c r="N103" s="3">
        <v>1367.39</v>
      </c>
      <c r="P103" s="29">
        <v>0</v>
      </c>
      <c r="Q103" s="3">
        <v>0</v>
      </c>
      <c r="R103" s="29">
        <v>0</v>
      </c>
      <c r="S103" s="31"/>
      <c r="T103" s="29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3060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9">
        <v>3060</v>
      </c>
      <c r="CI103" s="3">
        <v>0</v>
      </c>
      <c r="CJ103" s="3">
        <v>0</v>
      </c>
      <c r="CK103" s="3">
        <v>0</v>
      </c>
      <c r="CL103" s="3">
        <v>276.76</v>
      </c>
      <c r="CM103" s="3">
        <v>276.76</v>
      </c>
      <c r="CO103" s="3">
        <v>0</v>
      </c>
      <c r="CP103" s="3">
        <v>0</v>
      </c>
      <c r="CQ103" s="3">
        <v>0</v>
      </c>
      <c r="CS103" s="3">
        <v>276.76</v>
      </c>
      <c r="CT103" s="3">
        <f t="shared" si="17"/>
        <v>2783.24</v>
      </c>
      <c r="CU103" s="35">
        <f t="shared" si="18"/>
        <v>9.0444444444444438E-2</v>
      </c>
    </row>
    <row r="104" spans="1:100" outlineLevel="1">
      <c r="A104" s="3" t="s">
        <v>109</v>
      </c>
      <c r="B104" s="10" t="s">
        <v>298</v>
      </c>
      <c r="C104" s="3" t="s">
        <v>299</v>
      </c>
      <c r="D104" s="3">
        <v>0</v>
      </c>
      <c r="E104" s="3">
        <v>275</v>
      </c>
      <c r="F104" s="3">
        <v>0</v>
      </c>
      <c r="G104" s="3">
        <v>4086</v>
      </c>
      <c r="H104" s="3">
        <v>4361</v>
      </c>
      <c r="J104" s="3">
        <v>0</v>
      </c>
      <c r="K104" s="3">
        <v>0</v>
      </c>
      <c r="L104" s="3">
        <v>0</v>
      </c>
      <c r="N104" s="3">
        <v>4361</v>
      </c>
      <c r="P104" s="29">
        <v>0</v>
      </c>
      <c r="Q104" s="3">
        <v>0</v>
      </c>
      <c r="R104" s="29">
        <v>0</v>
      </c>
      <c r="S104" s="31"/>
      <c r="T104" s="29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9650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9">
        <v>9650</v>
      </c>
      <c r="CI104" s="3">
        <v>0</v>
      </c>
      <c r="CJ104" s="3">
        <v>0</v>
      </c>
      <c r="CK104" s="3">
        <v>0</v>
      </c>
      <c r="CL104" s="3">
        <v>4928.83</v>
      </c>
      <c r="CM104" s="3">
        <v>4928.83</v>
      </c>
      <c r="CO104" s="3">
        <v>0</v>
      </c>
      <c r="CP104" s="3">
        <v>0</v>
      </c>
      <c r="CQ104" s="3">
        <v>0</v>
      </c>
      <c r="CS104" s="3">
        <v>4928.83</v>
      </c>
      <c r="CT104" s="3">
        <f t="shared" si="17"/>
        <v>4721.17</v>
      </c>
      <c r="CU104" s="35">
        <f t="shared" si="18"/>
        <v>0.510759585492228</v>
      </c>
    </row>
    <row r="105" spans="1:100" outlineLevel="1">
      <c r="A105" s="3" t="s">
        <v>110</v>
      </c>
      <c r="B105" s="10" t="s">
        <v>300</v>
      </c>
      <c r="C105" s="3" t="s">
        <v>301</v>
      </c>
      <c r="D105" s="3">
        <v>0</v>
      </c>
      <c r="E105" s="3">
        <v>0</v>
      </c>
      <c r="F105" s="3">
        <v>0</v>
      </c>
      <c r="G105" s="3">
        <v>1208.9000000000001</v>
      </c>
      <c r="H105" s="3">
        <v>1208.9000000000001</v>
      </c>
      <c r="J105" s="3">
        <v>0</v>
      </c>
      <c r="K105" s="3">
        <v>0</v>
      </c>
      <c r="L105" s="3">
        <v>0</v>
      </c>
      <c r="N105" s="3">
        <v>1208.9000000000001</v>
      </c>
      <c r="P105" s="29">
        <v>0</v>
      </c>
      <c r="Q105" s="3">
        <v>0</v>
      </c>
      <c r="R105" s="29">
        <v>0</v>
      </c>
      <c r="S105" s="31"/>
      <c r="T105" s="29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1125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9">
        <v>1125</v>
      </c>
      <c r="CI105" s="3">
        <v>0</v>
      </c>
      <c r="CJ105" s="3">
        <v>0</v>
      </c>
      <c r="CK105" s="3">
        <v>0</v>
      </c>
      <c r="CL105" s="3">
        <v>81.260000000000005</v>
      </c>
      <c r="CM105" s="3">
        <v>81.260000000000005</v>
      </c>
      <c r="CO105" s="3">
        <v>0</v>
      </c>
      <c r="CP105" s="3">
        <v>0</v>
      </c>
      <c r="CQ105" s="3">
        <v>0</v>
      </c>
      <c r="CS105" s="3">
        <v>81.260000000000005</v>
      </c>
      <c r="CT105" s="3">
        <f t="shared" si="17"/>
        <v>1043.74</v>
      </c>
      <c r="CU105" s="35">
        <f t="shared" si="18"/>
        <v>7.2231111111111121E-2</v>
      </c>
    </row>
    <row r="106" spans="1:100" outlineLevel="1">
      <c r="A106" s="3" t="s">
        <v>111</v>
      </c>
      <c r="B106" s="10" t="s">
        <v>302</v>
      </c>
      <c r="C106" s="3" t="s">
        <v>303</v>
      </c>
      <c r="D106" s="3">
        <v>0</v>
      </c>
      <c r="E106" s="3">
        <v>0</v>
      </c>
      <c r="F106" s="3">
        <v>0</v>
      </c>
      <c r="G106" s="3">
        <v>18498.34</v>
      </c>
      <c r="H106" s="3">
        <v>18498.34</v>
      </c>
      <c r="J106" s="3">
        <v>0</v>
      </c>
      <c r="K106" s="3">
        <v>0</v>
      </c>
      <c r="L106" s="3">
        <v>0</v>
      </c>
      <c r="N106" s="3">
        <v>18498.34</v>
      </c>
      <c r="P106" s="29">
        <v>0</v>
      </c>
      <c r="Q106" s="3">
        <v>0</v>
      </c>
      <c r="R106" s="29">
        <v>0</v>
      </c>
      <c r="S106" s="31"/>
      <c r="T106" s="29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20000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9">
        <v>20000</v>
      </c>
      <c r="CI106" s="3">
        <v>0</v>
      </c>
      <c r="CJ106" s="3">
        <v>0</v>
      </c>
      <c r="CK106" s="3">
        <v>0</v>
      </c>
      <c r="CL106" s="3">
        <v>5142.1500000000005</v>
      </c>
      <c r="CM106" s="3">
        <v>5142.1500000000005</v>
      </c>
      <c r="CO106" s="3">
        <v>0</v>
      </c>
      <c r="CP106" s="3">
        <v>0</v>
      </c>
      <c r="CQ106" s="3">
        <v>0</v>
      </c>
      <c r="CS106" s="3">
        <v>5142.1500000000005</v>
      </c>
      <c r="CT106" s="3">
        <f t="shared" si="17"/>
        <v>14857.849999999999</v>
      </c>
      <c r="CU106" s="35">
        <f t="shared" si="18"/>
        <v>0.25710750000000004</v>
      </c>
    </row>
    <row r="107" spans="1:100" outlineLevel="1">
      <c r="A107" s="3" t="s">
        <v>112</v>
      </c>
      <c r="B107" s="10" t="s">
        <v>304</v>
      </c>
      <c r="C107" s="3" t="s">
        <v>305</v>
      </c>
      <c r="D107" s="3">
        <v>1581.02</v>
      </c>
      <c r="E107" s="3">
        <v>1007.4</v>
      </c>
      <c r="F107" s="3">
        <v>0</v>
      </c>
      <c r="G107" s="3">
        <v>69003.360000000001</v>
      </c>
      <c r="H107" s="3">
        <v>71591.78</v>
      </c>
      <c r="J107" s="3">
        <v>0</v>
      </c>
      <c r="K107" s="3">
        <v>0</v>
      </c>
      <c r="L107" s="3">
        <v>0</v>
      </c>
      <c r="N107" s="3">
        <v>71591.78</v>
      </c>
      <c r="P107" s="29">
        <v>0</v>
      </c>
      <c r="Q107" s="3">
        <v>0</v>
      </c>
      <c r="R107" s="29">
        <v>0</v>
      </c>
      <c r="S107" s="31"/>
      <c r="T107" s="29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96425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9">
        <v>96425</v>
      </c>
      <c r="CI107" s="3">
        <v>100.60000000000001</v>
      </c>
      <c r="CJ107" s="3">
        <v>115.46000000000001</v>
      </c>
      <c r="CK107" s="3">
        <v>0</v>
      </c>
      <c r="CL107" s="3">
        <v>18922.810000000001</v>
      </c>
      <c r="CM107" s="3">
        <v>19138.870000000003</v>
      </c>
      <c r="CO107" s="3">
        <v>0</v>
      </c>
      <c r="CP107" s="3">
        <v>0</v>
      </c>
      <c r="CQ107" s="3">
        <v>0</v>
      </c>
      <c r="CS107" s="3">
        <v>19138.87</v>
      </c>
      <c r="CT107" s="3">
        <f t="shared" si="17"/>
        <v>77286.13</v>
      </c>
      <c r="CU107" s="35">
        <f t="shared" si="18"/>
        <v>0.19848452164894995</v>
      </c>
    </row>
    <row r="108" spans="1:100" outlineLevel="1">
      <c r="A108" s="3" t="s">
        <v>113</v>
      </c>
      <c r="B108" s="10" t="s">
        <v>306</v>
      </c>
      <c r="C108" s="3" t="s">
        <v>307</v>
      </c>
      <c r="D108" s="3">
        <v>0</v>
      </c>
      <c r="E108" s="3">
        <v>470.21000000000004</v>
      </c>
      <c r="F108" s="3">
        <v>0</v>
      </c>
      <c r="G108" s="3">
        <v>42185.99</v>
      </c>
      <c r="H108" s="3">
        <v>42656.2</v>
      </c>
      <c r="J108" s="3">
        <v>0</v>
      </c>
      <c r="K108" s="3">
        <v>0</v>
      </c>
      <c r="L108" s="3">
        <v>0</v>
      </c>
      <c r="N108" s="3">
        <v>42656.200000000004</v>
      </c>
      <c r="P108" s="29">
        <v>0</v>
      </c>
      <c r="Q108" s="3">
        <v>0</v>
      </c>
      <c r="R108" s="29">
        <v>0</v>
      </c>
      <c r="S108" s="31"/>
      <c r="T108" s="29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27500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9">
        <v>27500</v>
      </c>
      <c r="CI108" s="3">
        <v>0</v>
      </c>
      <c r="CJ108" s="3">
        <v>0</v>
      </c>
      <c r="CK108" s="3">
        <v>0</v>
      </c>
      <c r="CL108" s="3">
        <v>22183.5</v>
      </c>
      <c r="CM108" s="3">
        <v>22183.5</v>
      </c>
      <c r="CO108" s="3">
        <v>0</v>
      </c>
      <c r="CP108" s="3">
        <v>0</v>
      </c>
      <c r="CQ108" s="3">
        <v>0</v>
      </c>
      <c r="CS108" s="3">
        <v>22183.5</v>
      </c>
      <c r="CT108" s="3">
        <f t="shared" si="17"/>
        <v>5316.5</v>
      </c>
      <c r="CU108" s="35">
        <f t="shared" si="18"/>
        <v>0.80667272727272732</v>
      </c>
    </row>
    <row r="109" spans="1:100" outlineLevel="1">
      <c r="A109" s="3" t="s">
        <v>114</v>
      </c>
      <c r="B109" s="10" t="s">
        <v>308</v>
      </c>
      <c r="C109" s="3" t="s">
        <v>309</v>
      </c>
      <c r="D109" s="3">
        <v>0</v>
      </c>
      <c r="E109" s="3">
        <v>26.1</v>
      </c>
      <c r="F109" s="3">
        <v>0</v>
      </c>
      <c r="G109" s="3">
        <v>9507.61</v>
      </c>
      <c r="H109" s="3">
        <v>9533.7100000000009</v>
      </c>
      <c r="J109" s="3">
        <v>0</v>
      </c>
      <c r="K109" s="3">
        <v>0</v>
      </c>
      <c r="L109" s="3">
        <v>0</v>
      </c>
      <c r="N109" s="3">
        <v>9533.7100000000009</v>
      </c>
      <c r="P109" s="29">
        <v>0</v>
      </c>
      <c r="Q109" s="3">
        <v>0</v>
      </c>
      <c r="R109" s="29">
        <v>0</v>
      </c>
      <c r="S109" s="31"/>
      <c r="T109" s="29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11200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9">
        <v>11200</v>
      </c>
      <c r="CI109" s="3">
        <v>0</v>
      </c>
      <c r="CJ109" s="3">
        <v>0</v>
      </c>
      <c r="CK109" s="3">
        <v>0</v>
      </c>
      <c r="CL109" s="3">
        <v>3825.7400000000002</v>
      </c>
      <c r="CM109" s="3">
        <v>3825.7400000000002</v>
      </c>
      <c r="CO109" s="3">
        <v>0</v>
      </c>
      <c r="CP109" s="3">
        <v>0</v>
      </c>
      <c r="CQ109" s="3">
        <v>0</v>
      </c>
      <c r="CS109" s="3">
        <v>3825.7400000000002</v>
      </c>
      <c r="CT109" s="3">
        <f t="shared" si="17"/>
        <v>7374.26</v>
      </c>
      <c r="CU109" s="35">
        <f t="shared" si="18"/>
        <v>0.34158392857142861</v>
      </c>
    </row>
    <row r="110" spans="1:100" outlineLevel="1">
      <c r="A110" s="3" t="s">
        <v>115</v>
      </c>
      <c r="B110" s="10" t="s">
        <v>310</v>
      </c>
      <c r="C110" s="3" t="s">
        <v>311</v>
      </c>
      <c r="D110" s="3">
        <v>0</v>
      </c>
      <c r="E110" s="3">
        <v>0</v>
      </c>
      <c r="F110" s="3">
        <v>0</v>
      </c>
      <c r="G110" s="3">
        <v>21566.05</v>
      </c>
      <c r="H110" s="3">
        <v>21566.05</v>
      </c>
      <c r="J110" s="3">
        <v>0</v>
      </c>
      <c r="K110" s="3">
        <v>0</v>
      </c>
      <c r="L110" s="3">
        <v>0</v>
      </c>
      <c r="N110" s="3">
        <v>21566.05</v>
      </c>
      <c r="P110" s="29">
        <v>0</v>
      </c>
      <c r="Q110" s="3">
        <v>0</v>
      </c>
      <c r="R110" s="29">
        <v>0</v>
      </c>
      <c r="S110" s="31"/>
      <c r="T110" s="29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28500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9">
        <v>28500</v>
      </c>
      <c r="CI110" s="3">
        <v>0</v>
      </c>
      <c r="CJ110" s="3">
        <v>0</v>
      </c>
      <c r="CK110" s="3">
        <v>0</v>
      </c>
      <c r="CL110" s="3">
        <v>4826.22</v>
      </c>
      <c r="CM110" s="3">
        <v>4826.22</v>
      </c>
      <c r="CO110" s="3">
        <v>0</v>
      </c>
      <c r="CP110" s="3">
        <v>0</v>
      </c>
      <c r="CQ110" s="3">
        <v>0</v>
      </c>
      <c r="CS110" s="3">
        <v>4826.22</v>
      </c>
      <c r="CT110" s="3">
        <f t="shared" si="17"/>
        <v>23673.78</v>
      </c>
      <c r="CU110" s="35">
        <f t="shared" si="18"/>
        <v>0.16934105263157895</v>
      </c>
    </row>
    <row r="111" spans="1:100" outlineLevel="1">
      <c r="A111" s="3" t="s">
        <v>116</v>
      </c>
      <c r="B111" s="10" t="s">
        <v>312</v>
      </c>
      <c r="C111" s="3" t="s">
        <v>313</v>
      </c>
      <c r="D111" s="3">
        <v>0</v>
      </c>
      <c r="E111" s="3">
        <v>0</v>
      </c>
      <c r="F111" s="3">
        <v>0</v>
      </c>
      <c r="G111" s="3">
        <v>1349.68</v>
      </c>
      <c r="H111" s="3">
        <v>1349.68</v>
      </c>
      <c r="J111" s="3">
        <v>0</v>
      </c>
      <c r="K111" s="3">
        <v>0</v>
      </c>
      <c r="L111" s="3">
        <v>0</v>
      </c>
      <c r="N111" s="3">
        <v>1349.68</v>
      </c>
      <c r="P111" s="29">
        <v>0</v>
      </c>
      <c r="Q111" s="3">
        <v>0</v>
      </c>
      <c r="R111" s="29">
        <v>0</v>
      </c>
      <c r="S111" s="31"/>
      <c r="T111" s="29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3225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29">
        <v>3225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O111" s="3">
        <v>0</v>
      </c>
      <c r="CP111" s="3">
        <v>0</v>
      </c>
      <c r="CQ111" s="3">
        <v>0</v>
      </c>
      <c r="CS111" s="3">
        <v>0</v>
      </c>
      <c r="CT111" s="3">
        <f t="shared" si="17"/>
        <v>3225</v>
      </c>
      <c r="CU111" s="35">
        <f t="shared" si="18"/>
        <v>0</v>
      </c>
    </row>
    <row r="112" spans="1:100" outlineLevel="1">
      <c r="A112" s="3" t="s">
        <v>117</v>
      </c>
      <c r="B112" s="10" t="s">
        <v>314</v>
      </c>
      <c r="C112" s="3" t="s">
        <v>315</v>
      </c>
      <c r="D112" s="3">
        <v>0</v>
      </c>
      <c r="E112" s="3">
        <v>0</v>
      </c>
      <c r="F112" s="3">
        <v>0</v>
      </c>
      <c r="G112" s="3">
        <v>69.77</v>
      </c>
      <c r="H112" s="3">
        <v>69.77</v>
      </c>
      <c r="J112" s="3">
        <v>0</v>
      </c>
      <c r="K112" s="3">
        <v>0</v>
      </c>
      <c r="L112" s="3">
        <v>0</v>
      </c>
      <c r="N112" s="3">
        <v>69.77</v>
      </c>
      <c r="P112" s="29">
        <v>0</v>
      </c>
      <c r="Q112" s="3">
        <v>0</v>
      </c>
      <c r="R112" s="29">
        <v>0</v>
      </c>
      <c r="S112" s="31"/>
      <c r="T112" s="29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500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29">
        <v>500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O112" s="3">
        <v>0</v>
      </c>
      <c r="CP112" s="3">
        <v>0</v>
      </c>
      <c r="CQ112" s="3">
        <v>0</v>
      </c>
      <c r="CS112" s="3">
        <v>0</v>
      </c>
      <c r="CT112" s="3">
        <f t="shared" si="17"/>
        <v>500</v>
      </c>
      <c r="CU112" s="35">
        <f t="shared" si="18"/>
        <v>0</v>
      </c>
    </row>
    <row r="113" spans="1:100" outlineLevel="1">
      <c r="A113" s="3" t="s">
        <v>118</v>
      </c>
      <c r="B113" s="10" t="s">
        <v>316</v>
      </c>
      <c r="C113" s="3" t="s">
        <v>317</v>
      </c>
      <c r="D113" s="3">
        <v>302.45</v>
      </c>
      <c r="E113" s="3">
        <v>0</v>
      </c>
      <c r="F113" s="3">
        <v>104.31</v>
      </c>
      <c r="G113" s="3">
        <v>21585.69</v>
      </c>
      <c r="H113" s="3">
        <v>21992.449999999997</v>
      </c>
      <c r="J113" s="3">
        <v>0</v>
      </c>
      <c r="K113" s="3">
        <v>0</v>
      </c>
      <c r="L113" s="3">
        <v>0</v>
      </c>
      <c r="N113" s="3">
        <v>21992.45</v>
      </c>
      <c r="P113" s="29">
        <v>0</v>
      </c>
      <c r="Q113" s="3">
        <v>0</v>
      </c>
      <c r="R113" s="29">
        <v>0</v>
      </c>
      <c r="S113" s="31"/>
      <c r="T113" s="29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20800</v>
      </c>
      <c r="CC113" s="3">
        <v>0</v>
      </c>
      <c r="CD113" s="3">
        <v>0</v>
      </c>
      <c r="CE113" s="3">
        <v>0</v>
      </c>
      <c r="CF113" s="3">
        <v>0</v>
      </c>
      <c r="CG113" s="29">
        <v>20800</v>
      </c>
      <c r="CI113" s="3">
        <v>0</v>
      </c>
      <c r="CJ113" s="3">
        <v>0</v>
      </c>
      <c r="CK113" s="3">
        <v>0</v>
      </c>
      <c r="CL113" s="3">
        <v>9543.6</v>
      </c>
      <c r="CM113" s="3">
        <v>9543.6</v>
      </c>
      <c r="CO113" s="3">
        <v>0</v>
      </c>
      <c r="CP113" s="3">
        <v>0</v>
      </c>
      <c r="CQ113" s="3">
        <v>0</v>
      </c>
      <c r="CS113" s="3">
        <v>9543.6</v>
      </c>
      <c r="CT113" s="3">
        <f t="shared" si="17"/>
        <v>11256.4</v>
      </c>
      <c r="CU113" s="35">
        <f t="shared" si="18"/>
        <v>0.45882692307692308</v>
      </c>
    </row>
    <row r="114" spans="1:100" outlineLevel="1">
      <c r="A114" s="3" t="s">
        <v>119</v>
      </c>
      <c r="B114" s="10" t="s">
        <v>318</v>
      </c>
      <c r="C114" s="3" t="s">
        <v>319</v>
      </c>
      <c r="D114" s="3">
        <v>0</v>
      </c>
      <c r="E114" s="3">
        <v>0</v>
      </c>
      <c r="F114" s="3">
        <v>0</v>
      </c>
      <c r="G114" s="3">
        <v>2165.7200000000003</v>
      </c>
      <c r="H114" s="3">
        <v>2165.7200000000003</v>
      </c>
      <c r="J114" s="3">
        <v>0</v>
      </c>
      <c r="K114" s="3">
        <v>0</v>
      </c>
      <c r="L114" s="3">
        <v>0</v>
      </c>
      <c r="N114" s="3">
        <v>2165.7200000000003</v>
      </c>
      <c r="P114" s="29">
        <v>0</v>
      </c>
      <c r="Q114" s="3">
        <v>0</v>
      </c>
      <c r="R114" s="29">
        <v>0</v>
      </c>
      <c r="S114" s="31"/>
      <c r="T114" s="29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2500</v>
      </c>
      <c r="CD114" s="3">
        <v>0</v>
      </c>
      <c r="CE114" s="3">
        <v>0</v>
      </c>
      <c r="CF114" s="3">
        <v>0</v>
      </c>
      <c r="CG114" s="29">
        <v>2500</v>
      </c>
      <c r="CI114" s="3">
        <v>0</v>
      </c>
      <c r="CJ114" s="3">
        <v>0</v>
      </c>
      <c r="CK114" s="3">
        <v>0</v>
      </c>
      <c r="CL114" s="3">
        <v>1733.69</v>
      </c>
      <c r="CM114" s="3">
        <v>1733.69</v>
      </c>
      <c r="CO114" s="3">
        <v>0</v>
      </c>
      <c r="CP114" s="3">
        <v>0</v>
      </c>
      <c r="CQ114" s="3">
        <v>0</v>
      </c>
      <c r="CS114" s="3">
        <v>1733.69</v>
      </c>
      <c r="CT114" s="3">
        <f t="shared" si="17"/>
        <v>766.31</v>
      </c>
      <c r="CU114" s="35">
        <f t="shared" si="18"/>
        <v>0.69347599999999998</v>
      </c>
    </row>
    <row r="115" spans="1:100" outlineLevel="1">
      <c r="A115" s="3" t="s">
        <v>120</v>
      </c>
      <c r="B115" s="10" t="s">
        <v>320</v>
      </c>
      <c r="C115" s="3" t="s">
        <v>321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J115" s="3">
        <v>0</v>
      </c>
      <c r="K115" s="3">
        <v>0</v>
      </c>
      <c r="L115" s="3">
        <v>0</v>
      </c>
      <c r="N115" s="3">
        <v>0</v>
      </c>
      <c r="P115" s="29">
        <v>0</v>
      </c>
      <c r="Q115" s="3">
        <v>0</v>
      </c>
      <c r="R115" s="29">
        <v>0</v>
      </c>
      <c r="S115" s="31"/>
      <c r="T115" s="29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500</v>
      </c>
      <c r="CE115" s="3">
        <v>0</v>
      </c>
      <c r="CF115" s="3">
        <v>0</v>
      </c>
      <c r="CG115" s="29">
        <v>500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O115" s="3">
        <v>0</v>
      </c>
      <c r="CP115" s="3">
        <v>0</v>
      </c>
      <c r="CQ115" s="3">
        <v>0</v>
      </c>
      <c r="CS115" s="3">
        <v>0</v>
      </c>
      <c r="CT115" s="3">
        <f t="shared" si="17"/>
        <v>500</v>
      </c>
      <c r="CU115" s="35">
        <f t="shared" si="18"/>
        <v>0</v>
      </c>
    </row>
    <row r="116" spans="1:100" outlineLevel="1">
      <c r="A116" s="3" t="s">
        <v>121</v>
      </c>
      <c r="B116" s="10" t="s">
        <v>322</v>
      </c>
      <c r="C116" s="3" t="s">
        <v>323</v>
      </c>
      <c r="D116" s="3">
        <v>13.8</v>
      </c>
      <c r="E116" s="3">
        <v>0</v>
      </c>
      <c r="F116" s="3">
        <v>0</v>
      </c>
      <c r="G116" s="3">
        <v>86.67</v>
      </c>
      <c r="H116" s="3">
        <v>100.47</v>
      </c>
      <c r="J116" s="3">
        <v>0</v>
      </c>
      <c r="K116" s="3">
        <v>0</v>
      </c>
      <c r="L116" s="3">
        <v>0</v>
      </c>
      <c r="N116" s="3">
        <v>100.47</v>
      </c>
      <c r="P116" s="29">
        <v>0</v>
      </c>
      <c r="Q116" s="3">
        <v>0</v>
      </c>
      <c r="R116" s="29">
        <v>0</v>
      </c>
      <c r="S116" s="31"/>
      <c r="T116" s="29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500</v>
      </c>
      <c r="CF116" s="3">
        <v>0</v>
      </c>
      <c r="CG116" s="29">
        <v>500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O116" s="3">
        <v>0</v>
      </c>
      <c r="CP116" s="3">
        <v>0</v>
      </c>
      <c r="CQ116" s="3">
        <v>0</v>
      </c>
      <c r="CS116" s="3">
        <v>0</v>
      </c>
      <c r="CT116" s="3">
        <f t="shared" si="17"/>
        <v>500</v>
      </c>
      <c r="CU116" s="35">
        <f t="shared" si="18"/>
        <v>0</v>
      </c>
    </row>
    <row r="117" spans="1:100" s="4" customFormat="1">
      <c r="A117" s="5" t="s">
        <v>24</v>
      </c>
      <c r="B117" s="11"/>
      <c r="C117" s="2" t="s">
        <v>14</v>
      </c>
      <c r="D117" s="5">
        <v>24718.180000000004</v>
      </c>
      <c r="E117" s="5">
        <v>1778.71</v>
      </c>
      <c r="F117" s="5">
        <v>104.31</v>
      </c>
      <c r="G117" s="5">
        <v>198904.37999999998</v>
      </c>
      <c r="H117" s="5">
        <v>225505.58</v>
      </c>
      <c r="I117" s="7"/>
      <c r="J117" s="5">
        <v>0</v>
      </c>
      <c r="K117" s="5">
        <v>0</v>
      </c>
      <c r="L117" s="5">
        <v>0</v>
      </c>
      <c r="M117" s="7"/>
      <c r="N117" s="5">
        <v>225505.58</v>
      </c>
      <c r="O117" s="5"/>
      <c r="P117" s="5">
        <v>0</v>
      </c>
      <c r="Q117" s="5">
        <v>0</v>
      </c>
      <c r="R117" s="5">
        <v>0</v>
      </c>
      <c r="S117" s="5"/>
      <c r="T117" s="7"/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1500</v>
      </c>
      <c r="BP117" s="5">
        <v>11500</v>
      </c>
      <c r="BQ117" s="5">
        <v>18000</v>
      </c>
      <c r="BR117" s="5">
        <v>3060</v>
      </c>
      <c r="BS117" s="5">
        <v>9650</v>
      </c>
      <c r="BT117" s="5">
        <v>1125</v>
      </c>
      <c r="BU117" s="5">
        <v>20000</v>
      </c>
      <c r="BV117" s="5">
        <v>96425</v>
      </c>
      <c r="BW117" s="5">
        <v>27500</v>
      </c>
      <c r="BX117" s="5">
        <v>11200</v>
      </c>
      <c r="BY117" s="5">
        <v>28500</v>
      </c>
      <c r="BZ117" s="5">
        <v>3225</v>
      </c>
      <c r="CA117" s="5">
        <v>500</v>
      </c>
      <c r="CB117" s="5">
        <v>20800</v>
      </c>
      <c r="CC117" s="5">
        <v>2500</v>
      </c>
      <c r="CD117" s="5">
        <v>500</v>
      </c>
      <c r="CE117" s="5">
        <v>500</v>
      </c>
      <c r="CF117" s="5">
        <v>0</v>
      </c>
      <c r="CG117" s="5">
        <v>256485</v>
      </c>
      <c r="CH117" s="7"/>
      <c r="CI117" s="5">
        <v>5792.26</v>
      </c>
      <c r="CJ117" s="5">
        <v>115.46000000000001</v>
      </c>
      <c r="CK117" s="5">
        <v>0</v>
      </c>
      <c r="CL117" s="5">
        <v>73009.850000000006</v>
      </c>
      <c r="CM117" s="5">
        <v>78917.570000000007</v>
      </c>
      <c r="CN117" s="2"/>
      <c r="CO117" s="5">
        <v>0</v>
      </c>
      <c r="CP117" s="5">
        <v>0</v>
      </c>
      <c r="CQ117" s="5">
        <v>0</v>
      </c>
      <c r="CS117" s="5">
        <v>78917.569999999978</v>
      </c>
      <c r="CT117" s="5">
        <f>CG117-CS117</f>
        <v>177567.43000000002</v>
      </c>
      <c r="CU117" s="41">
        <f>IF(CG117=0,"n/a",CS117/(CG117))</f>
        <v>0.30768883170555772</v>
      </c>
      <c r="CV117" s="38"/>
    </row>
    <row r="118" spans="1:100" s="4" customFormat="1">
      <c r="B118" s="11"/>
      <c r="H118" s="7"/>
      <c r="I118" s="7"/>
      <c r="L118" s="7"/>
      <c r="M118" s="7"/>
      <c r="N118" s="7"/>
      <c r="O118" s="7"/>
      <c r="P118" s="7"/>
      <c r="R118" s="7"/>
      <c r="S118" s="7"/>
      <c r="T118" s="7"/>
      <c r="CG118" s="7"/>
      <c r="CH118" s="7"/>
      <c r="CM118" s="7"/>
      <c r="CQ118" s="7"/>
      <c r="CU118" s="39"/>
      <c r="CV118" s="39"/>
    </row>
    <row r="119" spans="1:100" outlineLevel="1">
      <c r="A119" s="3" t="s">
        <v>324</v>
      </c>
      <c r="B119" s="10" t="s">
        <v>325</v>
      </c>
      <c r="C119" s="3" t="s">
        <v>326</v>
      </c>
      <c r="D119" s="3">
        <v>0</v>
      </c>
      <c r="E119" s="3">
        <v>0</v>
      </c>
      <c r="F119" s="3">
        <v>0</v>
      </c>
      <c r="G119" s="3">
        <v>66495</v>
      </c>
      <c r="H119" s="3">
        <v>66495</v>
      </c>
      <c r="J119" s="3">
        <v>0</v>
      </c>
      <c r="K119" s="3">
        <v>0</v>
      </c>
      <c r="L119" s="3">
        <v>0</v>
      </c>
      <c r="N119" s="3">
        <v>66495</v>
      </c>
      <c r="P119" s="29">
        <v>0</v>
      </c>
      <c r="Q119" s="3">
        <v>0</v>
      </c>
      <c r="R119" s="29">
        <v>0</v>
      </c>
      <c r="S119" s="31"/>
      <c r="T119" s="29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29">
        <v>0</v>
      </c>
      <c r="CI119" s="3">
        <v>0</v>
      </c>
      <c r="CJ119" s="3">
        <v>0</v>
      </c>
      <c r="CK119" s="3">
        <v>0</v>
      </c>
      <c r="CL119" s="3">
        <v>11645.64</v>
      </c>
      <c r="CM119" s="3">
        <v>11645.64</v>
      </c>
      <c r="CO119" s="3">
        <v>0</v>
      </c>
      <c r="CP119" s="3">
        <v>0</v>
      </c>
      <c r="CQ119" s="3">
        <v>0</v>
      </c>
      <c r="CS119" s="3">
        <v>11645.64</v>
      </c>
      <c r="CT119" s="3">
        <f>CG119-CS119</f>
        <v>-11645.64</v>
      </c>
      <c r="CU119" s="35" t="str">
        <f>IF(CG119=0,"n/a",CS119/(CG119))</f>
        <v>n/a</v>
      </c>
    </row>
    <row r="120" spans="1:100" s="4" customFormat="1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0</v>
      </c>
      <c r="G120" s="5">
        <v>66495</v>
      </c>
      <c r="H120" s="5">
        <v>66495</v>
      </c>
      <c r="I120" s="7"/>
      <c r="J120" s="5">
        <v>0</v>
      </c>
      <c r="K120" s="5">
        <v>0</v>
      </c>
      <c r="L120" s="5">
        <v>0</v>
      </c>
      <c r="M120" s="7"/>
      <c r="N120" s="5">
        <v>66495</v>
      </c>
      <c r="O120" s="5"/>
      <c r="P120" s="5">
        <v>0</v>
      </c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7"/>
      <c r="CI120" s="5">
        <v>0</v>
      </c>
      <c r="CJ120" s="5">
        <v>0</v>
      </c>
      <c r="CK120" s="5">
        <v>0</v>
      </c>
      <c r="CL120" s="5">
        <v>11645.64</v>
      </c>
      <c r="CM120" s="5">
        <v>11645.64</v>
      </c>
      <c r="CN120" s="2"/>
      <c r="CO120" s="5">
        <v>0</v>
      </c>
      <c r="CP120" s="5">
        <v>0</v>
      </c>
      <c r="CQ120" s="5">
        <v>0</v>
      </c>
      <c r="CS120" s="5">
        <v>11645.64</v>
      </c>
      <c r="CT120" s="5">
        <f>CG120-CS120</f>
        <v>-11645.64</v>
      </c>
      <c r="CU120" s="41" t="str">
        <f>IF(CG120=0,"n/a",CS120/(CG120))</f>
        <v>n/a</v>
      </c>
      <c r="CV120" s="38"/>
    </row>
    <row r="121" spans="1:100">
      <c r="H121" s="9"/>
      <c r="I121" s="7"/>
      <c r="L121" s="9"/>
      <c r="M121" s="7"/>
      <c r="N121" s="7"/>
      <c r="O121" s="7"/>
      <c r="P121" s="7"/>
      <c r="R121" s="7"/>
      <c r="S121" s="7"/>
      <c r="T121" s="7"/>
      <c r="CG121" s="7"/>
      <c r="CH121" s="7"/>
      <c r="CM121" s="9"/>
      <c r="CQ121" s="9"/>
    </row>
    <row r="122" spans="1:100">
      <c r="A122" s="5" t="s">
        <v>2</v>
      </c>
      <c r="C122" s="1" t="s">
        <v>16</v>
      </c>
      <c r="D122" s="5">
        <f>D67+D98+D117+D120</f>
        <v>80497.86</v>
      </c>
      <c r="E122" s="5">
        <f>E67+E98+E117+E120</f>
        <v>91942.170000000013</v>
      </c>
      <c r="F122" s="5">
        <f>F67+F98+F117+F120</f>
        <v>762.23</v>
      </c>
      <c r="G122" s="5">
        <f>G67+G98+G117+G120</f>
        <v>4740814.1100000003</v>
      </c>
      <c r="H122" s="5">
        <f>H67+H98+H117+H120</f>
        <v>4914016.37</v>
      </c>
      <c r="I122" s="7"/>
      <c r="J122" s="5">
        <f>J67+J98+J117+J120</f>
        <v>0</v>
      </c>
      <c r="K122" s="5">
        <f>K67+K98+K117+K120</f>
        <v>462170</v>
      </c>
      <c r="L122" s="5">
        <f>L67+L98+L117+L120</f>
        <v>462170</v>
      </c>
      <c r="M122" s="7"/>
      <c r="N122" s="5">
        <f>N67+N98+N117+N120</f>
        <v>5376186.3700000001</v>
      </c>
      <c r="O122" s="5"/>
      <c r="P122" s="5"/>
      <c r="Q122" s="5"/>
      <c r="R122" s="5"/>
      <c r="S122" s="5"/>
      <c r="T122" s="7"/>
      <c r="U122" s="5">
        <f t="shared" ref="U122:AZ122" si="19">U67+U98+U117+U120</f>
        <v>87924</v>
      </c>
      <c r="V122" s="5">
        <f t="shared" si="19"/>
        <v>146819</v>
      </c>
      <c r="W122" s="5">
        <f t="shared" si="19"/>
        <v>1904573</v>
      </c>
      <c r="X122" s="5">
        <f t="shared" si="19"/>
        <v>22000</v>
      </c>
      <c r="Y122" s="5">
        <f t="shared" si="19"/>
        <v>45461</v>
      </c>
      <c r="Z122" s="5">
        <f t="shared" si="19"/>
        <v>56000</v>
      </c>
      <c r="AA122" s="5">
        <f t="shared" si="19"/>
        <v>72083</v>
      </c>
      <c r="AB122" s="5">
        <f t="shared" si="19"/>
        <v>28092</v>
      </c>
      <c r="AC122" s="5">
        <f t="shared" si="19"/>
        <v>27927</v>
      </c>
      <c r="AD122" s="5">
        <f t="shared" si="19"/>
        <v>29826</v>
      </c>
      <c r="AE122" s="5">
        <f t="shared" si="19"/>
        <v>51771</v>
      </c>
      <c r="AF122" s="5">
        <f t="shared" si="19"/>
        <v>56828</v>
      </c>
      <c r="AG122" s="5">
        <f t="shared" si="19"/>
        <v>142792</v>
      </c>
      <c r="AH122" s="5">
        <f t="shared" si="19"/>
        <v>365707</v>
      </c>
      <c r="AI122" s="5">
        <f t="shared" si="19"/>
        <v>140803</v>
      </c>
      <c r="AJ122" s="5">
        <f t="shared" si="19"/>
        <v>22000</v>
      </c>
      <c r="AK122" s="5">
        <f t="shared" si="19"/>
        <v>15000</v>
      </c>
      <c r="AL122" s="5">
        <f t="shared" si="19"/>
        <v>1750</v>
      </c>
      <c r="AM122" s="5">
        <f t="shared" si="19"/>
        <v>1750</v>
      </c>
      <c r="AN122" s="5">
        <f t="shared" si="19"/>
        <v>757809</v>
      </c>
      <c r="AO122" s="5">
        <f t="shared" si="19"/>
        <v>1400</v>
      </c>
      <c r="AP122" s="5">
        <f t="shared" si="19"/>
        <v>17585</v>
      </c>
      <c r="AQ122" s="5">
        <f t="shared" si="19"/>
        <v>1025</v>
      </c>
      <c r="AR122" s="5">
        <f t="shared" si="19"/>
        <v>7040</v>
      </c>
      <c r="AS122" s="5">
        <f t="shared" si="19"/>
        <v>8280</v>
      </c>
      <c r="AT122" s="5">
        <f t="shared" si="19"/>
        <v>33205</v>
      </c>
      <c r="AU122" s="5">
        <f t="shared" si="19"/>
        <v>5000</v>
      </c>
      <c r="AV122" s="5">
        <f t="shared" si="19"/>
        <v>1200</v>
      </c>
      <c r="AW122" s="5">
        <f t="shared" si="19"/>
        <v>139000</v>
      </c>
      <c r="AX122" s="5">
        <f t="shared" si="19"/>
        <v>1550</v>
      </c>
      <c r="AY122" s="5">
        <f t="shared" si="19"/>
        <v>7800</v>
      </c>
      <c r="AZ122" s="5">
        <f t="shared" si="19"/>
        <v>17274</v>
      </c>
      <c r="BA122" s="5">
        <f t="shared" ref="BA122:CG122" si="20">BA67+BA98+BA117+BA120</f>
        <v>70752</v>
      </c>
      <c r="BB122" s="5">
        <f t="shared" si="20"/>
        <v>5550</v>
      </c>
      <c r="BC122" s="5">
        <f t="shared" si="20"/>
        <v>1000</v>
      </c>
      <c r="BD122" s="5">
        <f t="shared" si="20"/>
        <v>21000</v>
      </c>
      <c r="BE122" s="5">
        <f t="shared" si="20"/>
        <v>44880</v>
      </c>
      <c r="BF122" s="5">
        <f t="shared" si="20"/>
        <v>11860</v>
      </c>
      <c r="BG122" s="5">
        <f t="shared" si="20"/>
        <v>16775</v>
      </c>
      <c r="BH122" s="5">
        <f t="shared" si="20"/>
        <v>510</v>
      </c>
      <c r="BI122" s="5">
        <f t="shared" si="20"/>
        <v>33990</v>
      </c>
      <c r="BJ122" s="5">
        <f t="shared" si="20"/>
        <v>21500</v>
      </c>
      <c r="BK122" s="5">
        <f t="shared" si="20"/>
        <v>8350</v>
      </c>
      <c r="BL122" s="5">
        <f t="shared" si="20"/>
        <v>500</v>
      </c>
      <c r="BM122" s="5">
        <f t="shared" si="20"/>
        <v>454439</v>
      </c>
      <c r="BN122" s="5">
        <f t="shared" si="20"/>
        <v>318901</v>
      </c>
      <c r="BO122" s="5">
        <f t="shared" si="20"/>
        <v>1500</v>
      </c>
      <c r="BP122" s="5">
        <f t="shared" si="20"/>
        <v>11500</v>
      </c>
      <c r="BQ122" s="5">
        <f t="shared" si="20"/>
        <v>18000</v>
      </c>
      <c r="BR122" s="5">
        <f t="shared" si="20"/>
        <v>3060</v>
      </c>
      <c r="BS122" s="5">
        <f t="shared" si="20"/>
        <v>9650</v>
      </c>
      <c r="BT122" s="5">
        <f t="shared" si="20"/>
        <v>1125</v>
      </c>
      <c r="BU122" s="5">
        <f t="shared" si="20"/>
        <v>20000</v>
      </c>
      <c r="BV122" s="5">
        <f t="shared" si="20"/>
        <v>96425</v>
      </c>
      <c r="BW122" s="5">
        <f t="shared" si="20"/>
        <v>27500</v>
      </c>
      <c r="BX122" s="5">
        <f t="shared" si="20"/>
        <v>11200</v>
      </c>
      <c r="BY122" s="5">
        <f t="shared" si="20"/>
        <v>28500</v>
      </c>
      <c r="BZ122" s="5">
        <f t="shared" si="20"/>
        <v>3225</v>
      </c>
      <c r="CA122" s="5">
        <f t="shared" si="20"/>
        <v>500</v>
      </c>
      <c r="CB122" s="5">
        <f t="shared" si="20"/>
        <v>20800</v>
      </c>
      <c r="CC122" s="5">
        <f t="shared" si="20"/>
        <v>2500</v>
      </c>
      <c r="CD122" s="5">
        <f t="shared" si="20"/>
        <v>500</v>
      </c>
      <c r="CE122" s="5">
        <f t="shared" si="20"/>
        <v>500</v>
      </c>
      <c r="CF122" s="5">
        <f t="shared" si="20"/>
        <v>620780</v>
      </c>
      <c r="CG122" s="5">
        <f t="shared" si="20"/>
        <v>6104546</v>
      </c>
      <c r="CH122" s="7"/>
      <c r="CI122" s="5">
        <f>CI67+CI98+CI117+CI120</f>
        <v>21130.02</v>
      </c>
      <c r="CJ122" s="5">
        <f>CJ67+CJ98+CJ117+CJ120</f>
        <v>19731.84</v>
      </c>
      <c r="CK122" s="5">
        <f>CK67+CK98+CK117+CK120</f>
        <v>689.37</v>
      </c>
      <c r="CL122" s="5">
        <f>CL67+CL98+CL117+CL120</f>
        <v>1276845.3299999998</v>
      </c>
      <c r="CM122" s="5">
        <f>CM67+CM98+CM117+CM120</f>
        <v>1318396.56</v>
      </c>
      <c r="CN122" s="1"/>
      <c r="CO122" s="5">
        <f>CO67+CO98+CO117+CO120</f>
        <v>0</v>
      </c>
      <c r="CP122" s="5">
        <f>CP67+CP98+CP117+CP120</f>
        <v>159450.5</v>
      </c>
      <c r="CQ122" s="5">
        <f>CQ67+CQ98+CQ117+CQ120</f>
        <v>159450.5</v>
      </c>
      <c r="CS122" s="5">
        <f>CS67+CS98+CS117+CS120</f>
        <v>1477847.06</v>
      </c>
      <c r="CT122" s="5"/>
      <c r="CU122" s="41"/>
      <c r="CV122" s="38"/>
    </row>
    <row r="123" spans="1:100">
      <c r="H123" s="6"/>
      <c r="I123" s="7"/>
      <c r="L123" s="6"/>
      <c r="M123" s="7"/>
      <c r="N123" s="7"/>
      <c r="O123" s="7"/>
      <c r="P123" s="7"/>
      <c r="R123" s="7"/>
      <c r="S123" s="7"/>
      <c r="T123" s="7"/>
      <c r="CG123" s="7"/>
      <c r="CH123" s="7"/>
      <c r="CM123" s="6"/>
      <c r="CQ123" s="6"/>
    </row>
    <row r="124" spans="1:100" ht="13" thickBot="1">
      <c r="A124" s="8" t="s">
        <v>2</v>
      </c>
      <c r="C124" s="1" t="s">
        <v>46</v>
      </c>
      <c r="D124" s="8">
        <f>D39-D122</f>
        <v>10256.200000000012</v>
      </c>
      <c r="E124" s="8">
        <f>E39-E122</f>
        <v>3958.679999999993</v>
      </c>
      <c r="F124" s="8">
        <f>F39-F122</f>
        <v>-762.23</v>
      </c>
      <c r="G124" s="8">
        <f>G39-G122</f>
        <v>526633.44000000041</v>
      </c>
      <c r="H124" s="5">
        <f>H39-H122</f>
        <v>2554301.9800000004</v>
      </c>
      <c r="I124" s="7"/>
      <c r="J124" s="8">
        <f>J39-J122</f>
        <v>-17191.540000000008</v>
      </c>
      <c r="K124" s="8">
        <f>K39-K122</f>
        <v>37783.150000000023</v>
      </c>
      <c r="L124" s="5">
        <f>L39-L122</f>
        <v>20591.610000000044</v>
      </c>
      <c r="M124" s="7"/>
      <c r="N124" s="5">
        <f>N39-N122</f>
        <v>2574893.59</v>
      </c>
      <c r="O124"/>
      <c r="P124" s="8"/>
      <c r="Q124" s="8"/>
      <c r="R124" s="8"/>
      <c r="S124" s="5"/>
      <c r="T124" s="7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5"/>
      <c r="CH124" s="7"/>
      <c r="CI124" s="8">
        <f>CI39-CI122</f>
        <v>65513.270000000004</v>
      </c>
      <c r="CJ124" s="8">
        <f>CJ39-CJ122</f>
        <v>96313.700000000012</v>
      </c>
      <c r="CK124" s="8">
        <f>CK39-CK122</f>
        <v>0</v>
      </c>
      <c r="CL124" s="8">
        <f>CL39-CL122</f>
        <v>1865955.6400000004</v>
      </c>
      <c r="CM124" s="5">
        <f>CM39-CM122</f>
        <v>2027782.6099999999</v>
      </c>
      <c r="CN124" s="1"/>
      <c r="CO124" s="8">
        <f>CO39-CO122</f>
        <v>0</v>
      </c>
      <c r="CP124" s="8">
        <f>CP39-CP122</f>
        <v>730389.29</v>
      </c>
      <c r="CQ124" s="5">
        <f>CQ39-CQ122</f>
        <v>730389.29</v>
      </c>
      <c r="CS124" s="5">
        <f>CS39-CS122</f>
        <v>2758171.9</v>
      </c>
      <c r="CT124" s="5"/>
      <c r="CU124" s="41"/>
      <c r="CV124" s="38"/>
    </row>
    <row r="125" spans="1:100" ht="13" thickTop="1"/>
    <row r="126" spans="1:100" hidden="1" outlineLevel="1">
      <c r="A126" s="3" t="s">
        <v>113</v>
      </c>
      <c r="B126" s="10" t="s">
        <v>306</v>
      </c>
      <c r="C126" s="3" t="s">
        <v>307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29">
        <v>0</v>
      </c>
      <c r="Q126" s="3">
        <v>0</v>
      </c>
      <c r="R126" s="29">
        <v>0</v>
      </c>
      <c r="S126" s="31"/>
      <c r="T126" s="29"/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29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O126" s="3">
        <v>0</v>
      </c>
      <c r="CP126" s="3">
        <v>0</v>
      </c>
      <c r="CQ126" s="3">
        <v>0</v>
      </c>
      <c r="CS126" s="3">
        <v>0</v>
      </c>
    </row>
    <row r="127" spans="1:100" hidden="1">
      <c r="A127" s="3" t="s">
        <v>48</v>
      </c>
      <c r="C127" s="1" t="s">
        <v>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R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1"/>
      <c r="CO127" s="3">
        <v>0</v>
      </c>
      <c r="CP127" s="3">
        <v>0</v>
      </c>
      <c r="CQ127" s="3">
        <v>0</v>
      </c>
      <c r="CS127" s="3">
        <v>0</v>
      </c>
    </row>
    <row r="128" spans="1:100" hidden="1"/>
    <row r="129" spans="1:99" hidden="1" outlineLevel="1">
      <c r="A129" s="3" t="s">
        <v>113</v>
      </c>
      <c r="B129" s="10" t="s">
        <v>306</v>
      </c>
      <c r="C129" s="3" t="s">
        <v>307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3">
        <v>0</v>
      </c>
      <c r="K129" s="3">
        <v>0</v>
      </c>
      <c r="L129" s="3">
        <v>0</v>
      </c>
      <c r="N129" s="3">
        <v>0</v>
      </c>
      <c r="P129" s="29">
        <v>0</v>
      </c>
      <c r="Q129" s="3">
        <v>0</v>
      </c>
      <c r="R129" s="29">
        <v>0</v>
      </c>
      <c r="S129" s="31"/>
      <c r="T129" s="29"/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29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O129" s="3">
        <v>0</v>
      </c>
      <c r="CP129" s="3">
        <v>0</v>
      </c>
      <c r="CQ129" s="3">
        <v>0</v>
      </c>
      <c r="CS129" s="3">
        <v>0</v>
      </c>
    </row>
    <row r="130" spans="1:99" hidden="1">
      <c r="A130" s="3" t="s">
        <v>49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1"/>
      <c r="CO130" s="3">
        <v>0</v>
      </c>
      <c r="CP130" s="3">
        <v>0</v>
      </c>
      <c r="CQ130" s="3">
        <v>0</v>
      </c>
      <c r="CS130" s="3">
        <v>0</v>
      </c>
    </row>
    <row r="132" spans="1:99">
      <c r="B132" s="45"/>
      <c r="C132" s="46" t="s">
        <v>51</v>
      </c>
      <c r="H132" s="47"/>
      <c r="I132" s="47"/>
      <c r="L132" s="47"/>
      <c r="M132" s="47"/>
      <c r="N132" s="47"/>
      <c r="O132" s="47"/>
      <c r="P132" s="47"/>
      <c r="R132" s="47"/>
      <c r="S132" s="47"/>
      <c r="T132" s="47"/>
      <c r="CG132" s="47">
        <v>177977.64</v>
      </c>
      <c r="CH132" s="47"/>
      <c r="CM132" s="47"/>
      <c r="CN132" s="47"/>
      <c r="CQ132" s="47"/>
      <c r="CR132" s="47"/>
      <c r="CS132" s="47"/>
      <c r="CT132" s="47"/>
      <c r="CU132" s="48"/>
    </row>
    <row r="134" spans="1:99" ht="13" thickBot="1">
      <c r="C134" s="1" t="s">
        <v>47</v>
      </c>
      <c r="H134" s="43">
        <f>H124-H127-H130-H132</f>
        <v>2554301.9800000004</v>
      </c>
      <c r="L134" s="43">
        <f>L124-L127-L130-L132</f>
        <v>20591.610000000044</v>
      </c>
      <c r="N134" s="43">
        <f>N124-N127-N130-N132</f>
        <v>2574893.59</v>
      </c>
      <c r="S134"/>
      <c r="T134"/>
      <c r="CG134"/>
      <c r="CM134" s="43">
        <f>CM124-CM127-CM130-CM132</f>
        <v>2027782.6099999999</v>
      </c>
      <c r="CQ134" s="43">
        <f>CQ124-CQ127-CQ130-CQ132</f>
        <v>730389.29</v>
      </c>
      <c r="CS134" s="43">
        <f>CS124-CS127-CS130-CS132</f>
        <v>2758171.9</v>
      </c>
    </row>
    <row r="135" spans="1:99" ht="13" thickTop="1"/>
  </sheetData>
  <phoneticPr fontId="0" type="noConversion"/>
  <printOptions horizontalCentered="1" gridLines="1"/>
  <pageMargins left="0.25" right="0.25" top="0.75" bottom="0.75" header="0.3" footer="0.3"/>
  <pageSetup paperSize="5" scale="80" fitToHeight="2" orientation="landscape"/>
  <headerFooter alignWithMargins="0">
    <oddFooter>&amp;L&amp;8&amp;D  &amp;T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Kristi Geisz</cp:lastModifiedBy>
  <cp:lastPrinted>2016-10-31T18:56:05Z</cp:lastPrinted>
  <dcterms:created xsi:type="dcterms:W3CDTF">1997-12-11T19:58:58Z</dcterms:created>
  <dcterms:modified xsi:type="dcterms:W3CDTF">2016-11-11T22:53:14Z</dcterms:modified>
</cp:coreProperties>
</file>