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60" yWindow="135" windowWidth="8460" windowHeight="4500" tabRatio="294"/>
  </bookViews>
  <sheets>
    <sheet name="Sheet1" sheetId="1" r:id="rId1"/>
  </sheets>
  <definedNames>
    <definedName name="NvsASD">"V2017-06-30"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"https://jcspa.jeffco.k12.co.us/psp/PA92PRD_newwin/EMPLOYEE/PSFT_EP/c/REPORT_BOOKS.IC_RUN_DRILLDOWN.GBL?Action=A&amp;NVS_INSTANCE=4843320_7165291"</definedName>
    <definedName name="NvsElapsedTime">0.0000115740767796524</definedName>
    <definedName name="NvsEndTime">42951.5946296296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"V2017-06-30"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Sheet1!$DB$4</definedName>
    <definedName name="_xlnm.Print_Area" localSheetId="0">Sheet1!$B$1:$CX$146</definedName>
    <definedName name="_xlnm.Print_Titles" localSheetId="0">Sheet1!$B:$C,Sheet1!$2:$9</definedName>
  </definedNames>
  <calcPr calcId="145621"/>
</workbook>
</file>

<file path=xl/calcChain.xml><?xml version="1.0" encoding="utf-8"?>
<calcChain xmlns="http://schemas.openxmlformats.org/spreadsheetml/2006/main">
  <c r="CP144" i="1" l="1"/>
  <c r="CW108" i="1" l="1"/>
  <c r="CX108" i="1"/>
  <c r="CW99" i="1" l="1"/>
  <c r="CX99" i="1"/>
  <c r="CW97" i="1"/>
  <c r="CX97" i="1"/>
  <c r="CW36" i="1"/>
  <c r="CX36" i="1"/>
  <c r="CW26" i="1"/>
  <c r="N39" i="1"/>
  <c r="CX124" i="1" l="1"/>
  <c r="CW124" i="1"/>
  <c r="CX123" i="1"/>
  <c r="CW123" i="1"/>
  <c r="CX121" i="1"/>
  <c r="CW121" i="1"/>
  <c r="CX120" i="1"/>
  <c r="CW120" i="1"/>
  <c r="CX119" i="1"/>
  <c r="CW119" i="1"/>
  <c r="CX118" i="1"/>
  <c r="CW118" i="1"/>
  <c r="CX117" i="1"/>
  <c r="CW117" i="1"/>
  <c r="CX116" i="1"/>
  <c r="CW116" i="1"/>
  <c r="CX115" i="1"/>
  <c r="CW115" i="1"/>
  <c r="CX114" i="1"/>
  <c r="CW114" i="1"/>
  <c r="CX113" i="1"/>
  <c r="CW113" i="1"/>
  <c r="CX112" i="1"/>
  <c r="CW112" i="1"/>
  <c r="CX111" i="1"/>
  <c r="CW111" i="1"/>
  <c r="CX110" i="1"/>
  <c r="CW110" i="1"/>
  <c r="CX109" i="1"/>
  <c r="CW109" i="1"/>
  <c r="CX107" i="1"/>
  <c r="CW107" i="1"/>
  <c r="CX106" i="1"/>
  <c r="CW106" i="1"/>
  <c r="CX105" i="1"/>
  <c r="CW105" i="1"/>
  <c r="CX104" i="1"/>
  <c r="CW104" i="1"/>
  <c r="CX103" i="1"/>
  <c r="CW103" i="1"/>
  <c r="CX101" i="1"/>
  <c r="CW101" i="1"/>
  <c r="CX100" i="1"/>
  <c r="CW100" i="1"/>
  <c r="CX98" i="1"/>
  <c r="CW98" i="1"/>
  <c r="CX96" i="1"/>
  <c r="CW96" i="1"/>
  <c r="CX95" i="1"/>
  <c r="CW95" i="1"/>
  <c r="CX94" i="1"/>
  <c r="CW94" i="1"/>
  <c r="CX93" i="1"/>
  <c r="CW93" i="1"/>
  <c r="CX92" i="1"/>
  <c r="CW92" i="1"/>
  <c r="CX91" i="1"/>
  <c r="CW91" i="1"/>
  <c r="CX90" i="1"/>
  <c r="CW90" i="1"/>
  <c r="CX89" i="1"/>
  <c r="CW89" i="1"/>
  <c r="CX88" i="1"/>
  <c r="CW88" i="1"/>
  <c r="CX87" i="1"/>
  <c r="CW87" i="1"/>
  <c r="CX86" i="1"/>
  <c r="CW86" i="1"/>
  <c r="CX85" i="1"/>
  <c r="CW85" i="1"/>
  <c r="CX84" i="1"/>
  <c r="CW84" i="1"/>
  <c r="CX83" i="1"/>
  <c r="CW83" i="1"/>
  <c r="CX82" i="1"/>
  <c r="CW82" i="1"/>
  <c r="CX81" i="1"/>
  <c r="CW81" i="1"/>
  <c r="CX80" i="1"/>
  <c r="CW80" i="1"/>
  <c r="CX79" i="1"/>
  <c r="CW79" i="1"/>
  <c r="CX78" i="1"/>
  <c r="CW78" i="1"/>
  <c r="CX77" i="1"/>
  <c r="CW77" i="1"/>
  <c r="CX76" i="1"/>
  <c r="CW76" i="1"/>
  <c r="CX75" i="1"/>
  <c r="CW75" i="1"/>
  <c r="CX74" i="1"/>
  <c r="CW74" i="1"/>
  <c r="CX73" i="1"/>
  <c r="CW73" i="1"/>
  <c r="CX72" i="1"/>
  <c r="CW72" i="1"/>
  <c r="CX71" i="1"/>
  <c r="CW71" i="1"/>
  <c r="CX70" i="1"/>
  <c r="CW70" i="1"/>
  <c r="CV68" i="1"/>
  <c r="CV126" i="1" s="1"/>
  <c r="CT68" i="1"/>
  <c r="CT126" i="1" s="1"/>
  <c r="CS68" i="1"/>
  <c r="CS126" i="1" s="1"/>
  <c r="CR68" i="1"/>
  <c r="CR126" i="1" s="1"/>
  <c r="CP68" i="1"/>
  <c r="CP126" i="1" s="1"/>
  <c r="CO68" i="1"/>
  <c r="CO126" i="1" s="1"/>
  <c r="CN68" i="1"/>
  <c r="CN126" i="1" s="1"/>
  <c r="CM68" i="1"/>
  <c r="CM126" i="1" s="1"/>
  <c r="CL68" i="1"/>
  <c r="CL126" i="1" s="1"/>
  <c r="CK68" i="1"/>
  <c r="CK126" i="1" s="1"/>
  <c r="CI68" i="1"/>
  <c r="CI126" i="1" s="1"/>
  <c r="CH68" i="1"/>
  <c r="CH126" i="1" s="1"/>
  <c r="CG68" i="1"/>
  <c r="CG126" i="1" s="1"/>
  <c r="CF68" i="1"/>
  <c r="CF126" i="1" s="1"/>
  <c r="CE68" i="1"/>
  <c r="CE126" i="1" s="1"/>
  <c r="CD68" i="1"/>
  <c r="CD126" i="1" s="1"/>
  <c r="CC68" i="1"/>
  <c r="CC126" i="1" s="1"/>
  <c r="CB68" i="1"/>
  <c r="CB126" i="1" s="1"/>
  <c r="CA68" i="1"/>
  <c r="CA126" i="1" s="1"/>
  <c r="BZ68" i="1"/>
  <c r="BZ126" i="1" s="1"/>
  <c r="BY68" i="1"/>
  <c r="BY126" i="1" s="1"/>
  <c r="BX68" i="1"/>
  <c r="BX126" i="1" s="1"/>
  <c r="BW68" i="1"/>
  <c r="BW126" i="1" s="1"/>
  <c r="BV68" i="1"/>
  <c r="BV126" i="1" s="1"/>
  <c r="BU68" i="1"/>
  <c r="BU126" i="1" s="1"/>
  <c r="BT68" i="1"/>
  <c r="BT126" i="1" s="1"/>
  <c r="BS68" i="1"/>
  <c r="BS126" i="1" s="1"/>
  <c r="BR68" i="1"/>
  <c r="BR126" i="1" s="1"/>
  <c r="BQ68" i="1"/>
  <c r="BQ126" i="1" s="1"/>
  <c r="BP68" i="1"/>
  <c r="BP126" i="1" s="1"/>
  <c r="BO68" i="1"/>
  <c r="BO126" i="1" s="1"/>
  <c r="BN68" i="1"/>
  <c r="BN126" i="1" s="1"/>
  <c r="BM68" i="1"/>
  <c r="BM126" i="1" s="1"/>
  <c r="BL68" i="1"/>
  <c r="BL126" i="1" s="1"/>
  <c r="BK68" i="1"/>
  <c r="BK126" i="1" s="1"/>
  <c r="BJ68" i="1"/>
  <c r="BJ126" i="1" s="1"/>
  <c r="BI68" i="1"/>
  <c r="BI126" i="1" s="1"/>
  <c r="BH68" i="1"/>
  <c r="BH126" i="1" s="1"/>
  <c r="BG68" i="1"/>
  <c r="BG126" i="1" s="1"/>
  <c r="BF68" i="1"/>
  <c r="BF126" i="1" s="1"/>
  <c r="BE68" i="1"/>
  <c r="BE126" i="1" s="1"/>
  <c r="BD68" i="1"/>
  <c r="BD126" i="1" s="1"/>
  <c r="BC68" i="1"/>
  <c r="BC126" i="1" s="1"/>
  <c r="BB68" i="1"/>
  <c r="BB126" i="1" s="1"/>
  <c r="BA68" i="1"/>
  <c r="BA126" i="1" s="1"/>
  <c r="AZ68" i="1"/>
  <c r="AZ126" i="1" s="1"/>
  <c r="AY68" i="1"/>
  <c r="AY126" i="1" s="1"/>
  <c r="AX68" i="1"/>
  <c r="AX126" i="1" s="1"/>
  <c r="AW68" i="1"/>
  <c r="AW126" i="1" s="1"/>
  <c r="AV68" i="1"/>
  <c r="AV126" i="1" s="1"/>
  <c r="AU68" i="1"/>
  <c r="AU126" i="1" s="1"/>
  <c r="AT68" i="1"/>
  <c r="AT126" i="1" s="1"/>
  <c r="AS68" i="1"/>
  <c r="AS126" i="1" s="1"/>
  <c r="AR68" i="1"/>
  <c r="AR126" i="1" s="1"/>
  <c r="AQ68" i="1"/>
  <c r="AQ126" i="1" s="1"/>
  <c r="AP68" i="1"/>
  <c r="AP126" i="1" s="1"/>
  <c r="AO68" i="1"/>
  <c r="AO126" i="1" s="1"/>
  <c r="AN68" i="1"/>
  <c r="AN126" i="1" s="1"/>
  <c r="AM68" i="1"/>
  <c r="AM126" i="1" s="1"/>
  <c r="AL68" i="1"/>
  <c r="AL126" i="1" s="1"/>
  <c r="AK68" i="1"/>
  <c r="AK126" i="1" s="1"/>
  <c r="AJ68" i="1"/>
  <c r="AJ126" i="1" s="1"/>
  <c r="AI68" i="1"/>
  <c r="AI126" i="1" s="1"/>
  <c r="AH68" i="1"/>
  <c r="AH126" i="1" s="1"/>
  <c r="AG68" i="1"/>
  <c r="AG126" i="1" s="1"/>
  <c r="AF68" i="1"/>
  <c r="AF126" i="1" s="1"/>
  <c r="AE68" i="1"/>
  <c r="AE126" i="1" s="1"/>
  <c r="AD68" i="1"/>
  <c r="AD126" i="1" s="1"/>
  <c r="AC68" i="1"/>
  <c r="AC126" i="1" s="1"/>
  <c r="AB68" i="1"/>
  <c r="AB126" i="1" s="1"/>
  <c r="AA68" i="1"/>
  <c r="AA126" i="1" s="1"/>
  <c r="Z68" i="1"/>
  <c r="Z126" i="1" s="1"/>
  <c r="Y68" i="1"/>
  <c r="Y126" i="1" s="1"/>
  <c r="X68" i="1"/>
  <c r="X126" i="1" s="1"/>
  <c r="W68" i="1"/>
  <c r="W126" i="1" s="1"/>
  <c r="V68" i="1"/>
  <c r="V126" i="1" s="1"/>
  <c r="U68" i="1"/>
  <c r="U126" i="1" s="1"/>
  <c r="N68" i="1"/>
  <c r="N126" i="1" s="1"/>
  <c r="L68" i="1"/>
  <c r="L126" i="1" s="1"/>
  <c r="K68" i="1"/>
  <c r="K126" i="1" s="1"/>
  <c r="J68" i="1"/>
  <c r="J126" i="1" s="1"/>
  <c r="H68" i="1"/>
  <c r="H126" i="1" s="1"/>
  <c r="G68" i="1"/>
  <c r="G126" i="1" s="1"/>
  <c r="F68" i="1"/>
  <c r="F126" i="1" s="1"/>
  <c r="E68" i="1"/>
  <c r="E126" i="1" s="1"/>
  <c r="D68" i="1"/>
  <c r="D126" i="1" s="1"/>
  <c r="CX66" i="1"/>
  <c r="CW66" i="1"/>
  <c r="CX65" i="1"/>
  <c r="CW65" i="1"/>
  <c r="CX63" i="1"/>
  <c r="CW63" i="1"/>
  <c r="CW68" i="1" s="1"/>
  <c r="CX62" i="1"/>
  <c r="CW62" i="1"/>
  <c r="CX61" i="1"/>
  <c r="CW61" i="1"/>
  <c r="CX60" i="1"/>
  <c r="CW60" i="1"/>
  <c r="CX59" i="1"/>
  <c r="CW59" i="1"/>
  <c r="CX58" i="1"/>
  <c r="CW58" i="1"/>
  <c r="CX57" i="1"/>
  <c r="CW57" i="1"/>
  <c r="CX56" i="1"/>
  <c r="CW56" i="1"/>
  <c r="CX55" i="1"/>
  <c r="CW55" i="1"/>
  <c r="CX54" i="1"/>
  <c r="CW54" i="1"/>
  <c r="CX53" i="1"/>
  <c r="CW53" i="1"/>
  <c r="CX52" i="1"/>
  <c r="CW52" i="1"/>
  <c r="CX51" i="1"/>
  <c r="CW51" i="1"/>
  <c r="CX50" i="1"/>
  <c r="CW50" i="1"/>
  <c r="CX49" i="1"/>
  <c r="CW49" i="1"/>
  <c r="CX48" i="1"/>
  <c r="CW48" i="1"/>
  <c r="CX47" i="1"/>
  <c r="CW47" i="1"/>
  <c r="CX46" i="1"/>
  <c r="CW46" i="1"/>
  <c r="CX45" i="1"/>
  <c r="CW45" i="1"/>
  <c r="CX44" i="1"/>
  <c r="CW44" i="1"/>
  <c r="CX43" i="1"/>
  <c r="CW43" i="1"/>
  <c r="CX42" i="1"/>
  <c r="CW42" i="1"/>
  <c r="CX41" i="1"/>
  <c r="CW41" i="1"/>
  <c r="CV39" i="1"/>
  <c r="CV128" i="1" s="1"/>
  <c r="CV138" i="1" s="1"/>
  <c r="CT39" i="1"/>
  <c r="CT128" i="1" s="1"/>
  <c r="CT138" i="1" s="1"/>
  <c r="CS39" i="1"/>
  <c r="CS128" i="1" s="1"/>
  <c r="CR39" i="1"/>
  <c r="CR128" i="1" s="1"/>
  <c r="CP39" i="1"/>
  <c r="CP128" i="1" s="1"/>
  <c r="CP138" i="1" s="1"/>
  <c r="CO39" i="1"/>
  <c r="CO128" i="1" s="1"/>
  <c r="CN39" i="1"/>
  <c r="CN128" i="1" s="1"/>
  <c r="CM39" i="1"/>
  <c r="CM128" i="1" s="1"/>
  <c r="CL39" i="1"/>
  <c r="CL128" i="1" s="1"/>
  <c r="CK39" i="1"/>
  <c r="CK128" i="1" s="1"/>
  <c r="N128" i="1"/>
  <c r="N138" i="1" s="1"/>
  <c r="L39" i="1"/>
  <c r="K39" i="1"/>
  <c r="K128" i="1" s="1"/>
  <c r="J39" i="1"/>
  <c r="H39" i="1"/>
  <c r="H128" i="1" s="1"/>
  <c r="H138" i="1" s="1"/>
  <c r="G39" i="1"/>
  <c r="F39" i="1"/>
  <c r="F128" i="1" s="1"/>
  <c r="E39" i="1"/>
  <c r="D39" i="1"/>
  <c r="D128" i="1" s="1"/>
  <c r="S39" i="1"/>
  <c r="CX35" i="1"/>
  <c r="S34" i="1"/>
  <c r="CX34" i="1" s="1"/>
  <c r="S33" i="1"/>
  <c r="CX33" i="1" s="1"/>
  <c r="S32" i="1"/>
  <c r="CX32" i="1" s="1"/>
  <c r="S31" i="1"/>
  <c r="CX31" i="1" s="1"/>
  <c r="S30" i="1"/>
  <c r="CX30" i="1" s="1"/>
  <c r="S29" i="1"/>
  <c r="CX29" i="1" s="1"/>
  <c r="S28" i="1"/>
  <c r="CX28" i="1" s="1"/>
  <c r="S27" i="1"/>
  <c r="CX27" i="1" s="1"/>
  <c r="S25" i="1"/>
  <c r="CX25" i="1" s="1"/>
  <c r="S24" i="1"/>
  <c r="CX24" i="1" s="1"/>
  <c r="S23" i="1"/>
  <c r="CX23" i="1" s="1"/>
  <c r="S22" i="1"/>
  <c r="CX22" i="1" s="1"/>
  <c r="S21" i="1"/>
  <c r="CX21" i="1" s="1"/>
  <c r="S20" i="1"/>
  <c r="CX20" i="1" s="1"/>
  <c r="S19" i="1"/>
  <c r="CX19" i="1" s="1"/>
  <c r="S18" i="1"/>
  <c r="CX18" i="1" s="1"/>
  <c r="S17" i="1"/>
  <c r="CX17" i="1" s="1"/>
  <c r="S16" i="1"/>
  <c r="CX16" i="1" s="1"/>
  <c r="S15" i="1"/>
  <c r="CX15" i="1" s="1"/>
  <c r="S14" i="1"/>
  <c r="CX14" i="1" s="1"/>
  <c r="S13" i="1"/>
  <c r="CX13" i="1" s="1"/>
  <c r="B5" i="1"/>
  <c r="CX39" i="1" l="1"/>
  <c r="CW24" i="1"/>
  <c r="CW28" i="1"/>
  <c r="CW20" i="1"/>
  <c r="CW37" i="1"/>
  <c r="CW39" i="1" s="1"/>
  <c r="CW16" i="1"/>
  <c r="CW32" i="1"/>
  <c r="CW14" i="1"/>
  <c r="CW18" i="1"/>
  <c r="CW22" i="1"/>
  <c r="CW27" i="1"/>
  <c r="CW30" i="1"/>
  <c r="CW34" i="1"/>
  <c r="E128" i="1"/>
  <c r="G128" i="1"/>
  <c r="J128" i="1"/>
  <c r="L128" i="1"/>
  <c r="L138" i="1" s="1"/>
  <c r="CW13" i="1"/>
  <c r="CW15" i="1"/>
  <c r="CW17" i="1"/>
  <c r="CW19" i="1"/>
  <c r="CW21" i="1"/>
  <c r="CW23" i="1"/>
  <c r="CW25" i="1"/>
  <c r="CW29" i="1"/>
  <c r="CW31" i="1"/>
  <c r="CW33" i="1"/>
  <c r="CW35" i="1"/>
  <c r="CX37" i="1"/>
  <c r="CX68" i="1"/>
</calcChain>
</file>

<file path=xl/sharedStrings.xml><?xml version="1.0" encoding="utf-8"?>
<sst xmlns="http://schemas.openxmlformats.org/spreadsheetml/2006/main" count="540" uniqueCount="366">
  <si>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</si>
  <si>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</si>
  <si>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</si>
  <si>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</si>
  <si>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</si>
  <si>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</si>
  <si>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</si>
  <si>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</si>
  <si>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</si>
  <si>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</si>
  <si>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</si>
  <si>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</si>
  <si>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</si>
  <si>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</si>
  <si>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</si>
  <si>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</si>
  <si>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</si>
  <si>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</si>
  <si>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</si>
  <si>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</si>
  <si>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</si>
  <si>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</si>
  <si>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</si>
  <si>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</si>
  <si>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</si>
  <si>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</si>
  <si>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</si>
  <si>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</si>
  <si>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</si>
  <si>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</si>
  <si>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</si>
  <si>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</si>
  <si>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</si>
  <si>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</si>
  <si>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</si>
  <si>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</si>
  <si>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</si>
  <si>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</si>
  <si>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</si>
  <si>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</si>
  <si>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</si>
  <si>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</si>
  <si>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</si>
  <si>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</si>
  <si>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</si>
  <si>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</si>
  <si>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</si>
  <si>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</si>
  <si>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</si>
  <si>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</si>
  <si>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</si>
  <si>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</si>
  <si>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</si>
  <si>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</si>
  <si>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</si>
  <si>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</si>
  <si>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%,VCR020</t>
  </si>
  <si>
    <t>%,VDS020</t>
  </si>
  <si>
    <t>%,V950500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</si>
  <si>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</si>
  <si>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</si>
  <si>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</si>
  <si>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</si>
  <si>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</si>
  <si>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</si>
  <si>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</si>
  <si>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</si>
  <si>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</si>
  <si>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</si>
  <si>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</si>
  <si>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</si>
  <si>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</si>
  <si>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</si>
  <si>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</si>
  <si>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</si>
  <si>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</si>
  <si>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</si>
  <si>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</si>
  <si>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</si>
  <si>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</si>
  <si>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</si>
  <si>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</si>
  <si>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</si>
  <si>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</si>
  <si>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</si>
  <si>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</si>
  <si>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</si>
  <si>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</si>
  <si>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</si>
  <si>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</si>
  <si>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</si>
  <si>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</si>
  <si>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</si>
  <si>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%,V747000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</si>
  <si>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</si>
  <si>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</si>
  <si>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</si>
  <si>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</si>
  <si>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</si>
  <si>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</si>
  <si>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</si>
  <si>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</si>
  <si>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</si>
  <si>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</si>
  <si>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</si>
  <si>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</si>
  <si>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</si>
  <si>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</si>
  <si>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</si>
  <si>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</si>
  <si>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</si>
  <si>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</si>
  <si>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</si>
  <si>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</si>
  <si>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</si>
  <si>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</si>
  <si>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</si>
  <si>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</si>
  <si>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</si>
  <si>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</si>
  <si>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</si>
  <si>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</si>
  <si>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</si>
  <si>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</si>
  <si>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</si>
  <si>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%,VGS020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</si>
  <si>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</si>
  <si>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</si>
  <si>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</si>
  <si>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</si>
  <si>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</si>
  <si>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</si>
  <si>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</si>
  <si>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</si>
  <si>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</si>
  <si>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</si>
  <si>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</si>
  <si>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</si>
  <si>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</si>
  <si>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</si>
  <si>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</si>
  <si>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</si>
  <si>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</si>
  <si>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</si>
  <si>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</si>
  <si>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</si>
  <si>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</si>
  <si>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</si>
  <si>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</si>
  <si>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</si>
  <si>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</si>
  <si>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</si>
  <si>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</si>
  <si>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</si>
  <si>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</si>
  <si>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</si>
  <si>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</si>
  <si>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</si>
  <si>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</si>
  <si>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</si>
  <si>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</si>
  <si>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</si>
  <si>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</si>
  <si>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</si>
  <si>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</si>
  <si>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</si>
  <si>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</si>
  <si>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</si>
  <si>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</si>
  <si>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</si>
  <si>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</si>
  <si>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</si>
  <si>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</si>
  <si>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</si>
  <si>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</si>
  <si>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</si>
  <si>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</si>
  <si>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</si>
  <si>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</si>
  <si>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</si>
  <si>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</si>
  <si>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</si>
  <si>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</si>
  <si>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</si>
  <si>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</si>
  <si>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</si>
  <si>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</si>
  <si>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</si>
  <si>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</si>
  <si>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950500</t>
  </si>
  <si>
    <t>Mandatory Transfers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</si>
  <si>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</si>
  <si>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</si>
  <si>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</si>
  <si>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</si>
  <si>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</si>
  <si>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</si>
  <si>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</si>
  <si>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</si>
  <si>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</si>
  <si>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</si>
  <si>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</si>
  <si>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</si>
  <si>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</si>
  <si>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</si>
  <si>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%,V526500</t>
  </si>
  <si>
    <t>526500</t>
  </si>
  <si>
    <t>Administrator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</si>
  <si>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</si>
  <si>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</si>
  <si>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</si>
  <si>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</si>
  <si>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</si>
  <si>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</si>
  <si>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</si>
  <si>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</si>
  <si>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</si>
  <si>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</si>
  <si>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</si>
  <si>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</si>
  <si>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</si>
  <si>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</si>
  <si>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</si>
  <si>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</si>
  <si>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</si>
  <si>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</si>
  <si>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</si>
  <si>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</si>
  <si>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</si>
  <si>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</si>
  <si>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</si>
  <si>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</si>
  <si>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</si>
  <si>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</si>
  <si>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</si>
  <si>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</si>
  <si>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</si>
  <si>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</si>
  <si>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</si>
  <si>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</si>
  <si>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</si>
  <si>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</si>
  <si>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</si>
  <si>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%,V705000</t>
  </si>
  <si>
    <t>705000</t>
  </si>
  <si>
    <t>Recruiting Costs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</si>
  <si>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</si>
  <si>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</si>
  <si>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</si>
  <si>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</si>
  <si>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</si>
  <si>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</si>
  <si>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</si>
  <si>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</si>
  <si>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</si>
  <si>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</si>
  <si>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</si>
  <si>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</si>
  <si>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</si>
  <si>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</si>
  <si>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</si>
  <si>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</si>
  <si>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</si>
  <si>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</si>
  <si>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</si>
  <si>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</si>
  <si>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</si>
  <si>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</si>
  <si>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</si>
  <si>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</si>
  <si>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</si>
  <si>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</si>
  <si>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</si>
  <si>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</si>
  <si>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</si>
  <si>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</si>
  <si>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</si>
  <si>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</si>
  <si>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</si>
  <si>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</si>
  <si>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</si>
  <si>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</si>
  <si>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</si>
  <si>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</si>
  <si>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</si>
  <si>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</si>
  <si>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</si>
  <si>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</si>
  <si>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</si>
  <si>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</si>
  <si>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</si>
  <si>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</si>
  <si>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</si>
  <si>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</si>
  <si>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</si>
  <si>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</si>
  <si>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</si>
  <si>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</si>
  <si>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</si>
  <si>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</si>
  <si>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</si>
  <si>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</si>
  <si>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</si>
  <si>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</si>
  <si>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</si>
  <si>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</si>
  <si>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</si>
  <si>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</si>
  <si>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</si>
  <si>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</si>
  <si>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</si>
  <si>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</si>
  <si>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</si>
  <si>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</si>
  <si>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</si>
  <si>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</si>
  <si>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</si>
  <si>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</si>
  <si>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</si>
  <si>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</si>
  <si>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</si>
  <si>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</si>
  <si>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</si>
  <si>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</si>
  <si>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</si>
  <si>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</si>
  <si>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</si>
  <si>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</si>
  <si>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</si>
  <si>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</si>
  <si>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</si>
  <si>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</si>
  <si>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</si>
  <si>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</si>
  <si>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</si>
  <si>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</si>
  <si>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FS020</t>
  </si>
  <si>
    <t>GF020</t>
  </si>
  <si>
    <t>Charter School Campus Activity</t>
  </si>
  <si>
    <t>Charter School Child Care Fund</t>
  </si>
  <si>
    <t>Charter School Food Service</t>
  </si>
  <si>
    <t>Charter School General Fund</t>
  </si>
  <si>
    <t>CR020</t>
  </si>
  <si>
    <t>DS020</t>
  </si>
  <si>
    <t>Charter School Capital Reserve</t>
  </si>
  <si>
    <t>Charter School Debt Service</t>
  </si>
  <si>
    <t>GS020</t>
  </si>
  <si>
    <t>Charter School Grant Fund</t>
  </si>
  <si>
    <t>558OPC</t>
  </si>
  <si>
    <t>Charter Schools</t>
  </si>
  <si>
    <t>Lincoln Academy Charter School</t>
  </si>
  <si>
    <t>55800</t>
  </si>
  <si>
    <t>Funding PPR</t>
  </si>
  <si>
    <t>Transfers Bond</t>
  </si>
  <si>
    <t>State Intercept Bond Transfer</t>
  </si>
  <si>
    <t>Bond R &amp; R Payments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</si>
  <si>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</si>
  <si>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</si>
  <si>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</si>
  <si>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</si>
  <si>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</si>
  <si>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Financials 07/01/16 - 06/30/17</t>
  </si>
  <si>
    <t xml:space="preserve">4thQTR Unaudited Financials </t>
  </si>
  <si>
    <t>Curriculum Dev/Staff Training</t>
  </si>
  <si>
    <t>Board September 11, 2017</t>
  </si>
  <si>
    <t>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</si>
</sst>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59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" fontId="3" fillId="3" borderId="0" xfId="4" applyNumberFormat="1" applyFont="1" applyFill="1" applyAlignment="1">
      <alignment horizontal="center"/>
    </xf>
    <xf numFmtId="43" fontId="2" fillId="3" borderId="0" xfId="4" applyFont="1" applyFill="1" applyAlignment="1">
      <alignment horizontal="right"/>
    </xf>
    <xf numFmtId="49" fontId="5" fillId="0" borderId="0" xfId="1" applyNumberFormat="1" applyFont="1" applyFill="1" applyAlignment="1">
      <alignment horizontal="center"/>
    </xf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327025</xdr:colOff>
      <xdr:row>1</xdr:row>
      <xdr:rowOff>155575</xdr:rowOff>
    </xdr:from>
    <xdr:to>
      <xdr:col>18</xdr:col>
      <xdr:colOff>384175</xdr:colOff>
      <xdr:row>4</xdr:row>
      <xdr:rowOff>79375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1555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144"/>
  <sheetViews>
    <sheetView tabSelected="1" topLeftCell="B2" zoomScale="75" zoomScaleNormal="75" workbookViewId="0">
      <pane xSplit="6" ySplit="8" topLeftCell="H97" activePane="bottomRight" state="frozen"/>
      <selection activeCell="B2" sqref="B2"/>
      <selection pane="topRight" activeCell="H2" sqref="H2"/>
      <selection pane="bottomLeft" activeCell="B10" sqref="B10"/>
      <selection pane="bottomRight" activeCell="CV122" sqref="CV122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6" width="0.140625" style="3" customWidth="1"/>
    <col min="17" max="17" width="0.140625" style="3" customWidth="1" outlineLevel="1"/>
    <col min="18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3" width="19.5703125" style="3" hidden="1" customWidth="1" outlineLevel="1"/>
    <col min="94" max="94" width="19.5703125" style="3" customWidth="1" collapsed="1"/>
    <col min="95" max="95" width="0.85546875" style="3" customWidth="1"/>
    <col min="96" max="97" width="19.5703125" style="3" hidden="1" customWidth="1" outlineLevel="1"/>
    <col min="98" max="98" width="19.5703125" style="3" customWidth="1" collapsed="1"/>
    <col min="99" max="99" width="0.85546875" style="3" customWidth="1"/>
    <col min="100" max="101" width="19.5703125" style="3" customWidth="1"/>
    <col min="102" max="102" width="19.5703125" style="35" customWidth="1"/>
    <col min="103" max="103" width="19.5703125" style="35" hidden="1" customWidth="1"/>
    <col min="104" max="107" width="0" style="3" hidden="1" customWidth="1"/>
    <col min="108" max="16384" width="9.140625" style="3"/>
  </cols>
  <sheetData>
    <row r="1" spans="1:107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9" t="s">
        <v>43</v>
      </c>
      <c r="Q1" s="3" t="s">
        <v>58</v>
      </c>
      <c r="R1" s="29" t="s">
        <v>44</v>
      </c>
      <c r="S1" s="31" t="s">
        <v>2</v>
      </c>
      <c r="T1" s="29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9" t="s">
        <v>45</v>
      </c>
      <c r="CK1" s="3" t="s">
        <v>52</v>
      </c>
      <c r="CL1" s="3" t="s">
        <v>53</v>
      </c>
      <c r="CM1" s="3" t="s">
        <v>54</v>
      </c>
      <c r="CN1" s="3" t="s">
        <v>55</v>
      </c>
      <c r="CO1" s="3" t="s">
        <v>125</v>
      </c>
      <c r="CP1" s="3" t="s">
        <v>42</v>
      </c>
      <c r="CR1" s="3" t="s">
        <v>56</v>
      </c>
      <c r="CS1" s="3" t="s">
        <v>57</v>
      </c>
      <c r="CT1" s="3" t="s">
        <v>33</v>
      </c>
      <c r="CV1" s="3" t="s">
        <v>35</v>
      </c>
      <c r="CW1" s="3" t="s">
        <v>2</v>
      </c>
      <c r="CX1" s="35" t="s">
        <v>2</v>
      </c>
    </row>
    <row r="2" spans="1:107" s="4" customFormat="1" ht="18" x14ac:dyDescent="0.25">
      <c r="A2" s="16"/>
      <c r="B2" s="44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6"/>
      <c r="R2" s="18"/>
      <c r="S2" s="32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16"/>
      <c r="CP2" s="55" t="s">
        <v>350</v>
      </c>
      <c r="CQ2" s="18"/>
      <c r="CR2" s="16"/>
      <c r="CS2" s="16"/>
      <c r="CT2" s="18"/>
      <c r="CU2" s="16"/>
      <c r="CV2" s="16"/>
      <c r="CW2" s="16"/>
      <c r="CX2" s="36"/>
      <c r="CY2" s="36"/>
      <c r="CZ2" s="16"/>
      <c r="DA2" s="19" t="s">
        <v>0</v>
      </c>
      <c r="DB2" s="50" t="s">
        <v>348</v>
      </c>
      <c r="DC2" s="16"/>
    </row>
    <row r="3" spans="1:107" s="4" customFormat="1" x14ac:dyDescent="0.2">
      <c r="A3" s="16"/>
      <c r="B3" s="51" t="s">
        <v>349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16"/>
      <c r="R3" s="20"/>
      <c r="S3" s="33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16"/>
      <c r="CP3" s="55" t="s">
        <v>362</v>
      </c>
      <c r="CQ3" s="20"/>
      <c r="CR3" s="16"/>
      <c r="CS3" s="16"/>
      <c r="CT3" s="21"/>
      <c r="CU3" s="16"/>
      <c r="CV3" s="16"/>
      <c r="CW3" s="16"/>
      <c r="CX3" s="36"/>
      <c r="CY3" s="36"/>
      <c r="CZ3" s="16"/>
      <c r="DA3" s="16"/>
      <c r="DB3" s="16"/>
      <c r="DC3" s="16"/>
    </row>
    <row r="4" spans="1:107" s="4" customFormat="1" x14ac:dyDescent="0.2">
      <c r="A4" s="16"/>
      <c r="B4" s="51" t="s">
        <v>350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16"/>
      <c r="R4" s="22"/>
      <c r="S4" s="34"/>
      <c r="T4" s="22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2"/>
      <c r="CJ4" s="22"/>
      <c r="CK4" s="16"/>
      <c r="CL4" s="16"/>
      <c r="CM4" s="16"/>
      <c r="CN4" s="16"/>
      <c r="CO4" s="16"/>
      <c r="CP4" s="55" t="s">
        <v>361</v>
      </c>
      <c r="CQ4" s="20"/>
      <c r="CR4" s="16"/>
      <c r="CS4" s="16"/>
      <c r="CT4" s="23"/>
      <c r="CU4" s="16"/>
      <c r="CV4" s="16"/>
      <c r="CW4" s="16"/>
      <c r="CX4" s="36"/>
      <c r="CY4" s="36"/>
      <c r="CZ4" s="16"/>
      <c r="DA4" s="16"/>
      <c r="DB4" s="52">
        <v>42916</v>
      </c>
      <c r="DC4" s="16"/>
    </row>
    <row r="5" spans="1:107" s="4" customFormat="1" x14ac:dyDescent="0.2">
      <c r="A5" s="16"/>
      <c r="B5" s="17" t="str">
        <f>"Report ID:  "&amp;DB2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16"/>
      <c r="R5" s="24"/>
      <c r="S5" s="24"/>
      <c r="T5" s="24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4"/>
      <c r="CJ5" s="24"/>
      <c r="CK5" s="16"/>
      <c r="CL5" s="16"/>
      <c r="CM5" s="16"/>
      <c r="CN5" s="16"/>
      <c r="CO5" s="16"/>
      <c r="CP5" s="56"/>
      <c r="CQ5" s="25"/>
      <c r="CR5" s="16"/>
      <c r="CS5" s="16"/>
      <c r="CT5" s="25"/>
      <c r="CU5" s="16"/>
      <c r="CV5" s="16"/>
      <c r="CW5" s="16"/>
      <c r="CX5" s="36"/>
      <c r="CY5" s="36"/>
      <c r="CZ5" s="16"/>
      <c r="DA5" s="53" t="s">
        <v>351</v>
      </c>
      <c r="DB5" s="26"/>
      <c r="DC5" s="16"/>
    </row>
    <row r="6" spans="1:107" s="4" customFormat="1" x14ac:dyDescent="0.2">
      <c r="A6" s="16"/>
      <c r="B6" s="17" t="s">
        <v>50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16"/>
      <c r="R6" s="27"/>
      <c r="S6" s="27"/>
      <c r="T6" s="27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7"/>
      <c r="CJ6" s="27"/>
      <c r="CK6" s="16"/>
      <c r="CL6" s="16"/>
      <c r="CM6" s="16"/>
      <c r="CN6" s="16"/>
      <c r="CO6" s="16"/>
      <c r="CP6" s="58" t="s">
        <v>364</v>
      </c>
      <c r="CQ6" s="27"/>
      <c r="CR6" s="16"/>
      <c r="CS6" s="16"/>
      <c r="CT6" s="27"/>
      <c r="CU6" s="16"/>
      <c r="CV6" s="16"/>
      <c r="CW6" s="16"/>
      <c r="CX6" s="36"/>
      <c r="CY6" s="36"/>
      <c r="CZ6" s="16"/>
      <c r="DA6" s="54" t="s">
        <v>350</v>
      </c>
      <c r="DB6" s="16"/>
      <c r="DC6" s="16"/>
    </row>
    <row r="7" spans="1:107" s="4" customFormat="1" x14ac:dyDescent="0.2">
      <c r="A7" s="16"/>
      <c r="B7" s="49">
        <v>42916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36"/>
      <c r="CY7" s="36"/>
      <c r="CZ7" s="16"/>
      <c r="DA7" s="16"/>
      <c r="DB7" s="16"/>
      <c r="DC7" s="16"/>
    </row>
    <row r="8" spans="1:107" s="28" customFormat="1" ht="24" customHeight="1" x14ac:dyDescent="0.2">
      <c r="A8" s="13" t="s">
        <v>29</v>
      </c>
      <c r="B8" s="14" t="s">
        <v>11</v>
      </c>
      <c r="C8" s="13"/>
      <c r="D8" s="13" t="s">
        <v>334</v>
      </c>
      <c r="E8" s="13" t="s">
        <v>335</v>
      </c>
      <c r="F8" s="13" t="s">
        <v>336</v>
      </c>
      <c r="G8" s="13" t="s">
        <v>337</v>
      </c>
      <c r="H8" s="14" t="s">
        <v>17</v>
      </c>
      <c r="I8" s="14"/>
      <c r="J8" s="13" t="s">
        <v>342</v>
      </c>
      <c r="K8" s="13" t="s">
        <v>343</v>
      </c>
      <c r="L8" s="14" t="s">
        <v>17</v>
      </c>
      <c r="M8" s="14"/>
      <c r="N8" s="14" t="s">
        <v>17</v>
      </c>
      <c r="O8" s="14"/>
      <c r="P8" s="14"/>
      <c r="Q8" s="13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334</v>
      </c>
      <c r="CL8" s="13" t="s">
        <v>335</v>
      </c>
      <c r="CM8" s="13" t="s">
        <v>336</v>
      </c>
      <c r="CN8" s="13" t="s">
        <v>337</v>
      </c>
      <c r="CO8" s="13" t="s">
        <v>346</v>
      </c>
      <c r="CP8" s="14" t="s">
        <v>28</v>
      </c>
      <c r="CQ8" s="13"/>
      <c r="CR8" s="13" t="s">
        <v>342</v>
      </c>
      <c r="CS8" s="13" t="s">
        <v>343</v>
      </c>
      <c r="CT8" s="14" t="s">
        <v>28</v>
      </c>
      <c r="CU8" s="13"/>
      <c r="CV8" s="14" t="s">
        <v>28</v>
      </c>
      <c r="CW8" s="14"/>
      <c r="CX8" s="37"/>
      <c r="CY8" s="37"/>
      <c r="CZ8" s="13"/>
      <c r="DA8" s="13"/>
      <c r="DB8" s="13"/>
      <c r="DC8" s="13"/>
    </row>
    <row r="9" spans="1:107" s="28" customFormat="1" ht="33" customHeight="1" x14ac:dyDescent="0.2">
      <c r="A9" s="13" t="s">
        <v>27</v>
      </c>
      <c r="B9" s="14" t="s">
        <v>4</v>
      </c>
      <c r="C9" s="15" t="s">
        <v>5</v>
      </c>
      <c r="D9" s="13" t="s">
        <v>338</v>
      </c>
      <c r="E9" s="13" t="s">
        <v>339</v>
      </c>
      <c r="F9" s="13" t="s">
        <v>340</v>
      </c>
      <c r="G9" s="13" t="s">
        <v>341</v>
      </c>
      <c r="H9" s="14" t="s">
        <v>31</v>
      </c>
      <c r="I9" s="14"/>
      <c r="J9" s="13" t="s">
        <v>344</v>
      </c>
      <c r="K9" s="13" t="s">
        <v>345</v>
      </c>
      <c r="L9" s="14" t="s">
        <v>32</v>
      </c>
      <c r="M9" s="14"/>
      <c r="N9" s="14" t="s">
        <v>34</v>
      </c>
      <c r="O9" s="14"/>
      <c r="P9" s="14"/>
      <c r="Q9" s="13" t="s">
        <v>190</v>
      </c>
      <c r="R9" s="14"/>
      <c r="S9" s="14" t="s">
        <v>37</v>
      </c>
      <c r="T9" s="14"/>
      <c r="U9" s="13" t="s">
        <v>192</v>
      </c>
      <c r="V9" s="13" t="s">
        <v>194</v>
      </c>
      <c r="W9" s="13" t="s">
        <v>196</v>
      </c>
      <c r="X9" s="13" t="s">
        <v>198</v>
      </c>
      <c r="Y9" s="13" t="s">
        <v>200</v>
      </c>
      <c r="Z9" s="13" t="s">
        <v>202</v>
      </c>
      <c r="AA9" s="13" t="s">
        <v>204</v>
      </c>
      <c r="AB9" s="13" t="s">
        <v>209</v>
      </c>
      <c r="AC9" s="13" t="s">
        <v>211</v>
      </c>
      <c r="AD9" s="13" t="s">
        <v>213</v>
      </c>
      <c r="AE9" s="13" t="s">
        <v>215</v>
      </c>
      <c r="AF9" s="13" t="s">
        <v>217</v>
      </c>
      <c r="AG9" s="13" t="s">
        <v>219</v>
      </c>
      <c r="AH9" s="13" t="s">
        <v>221</v>
      </c>
      <c r="AI9" s="13" t="s">
        <v>226</v>
      </c>
      <c r="AJ9" s="13" t="s">
        <v>228</v>
      </c>
      <c r="AK9" s="13" t="s">
        <v>230</v>
      </c>
      <c r="AL9" s="13" t="s">
        <v>232</v>
      </c>
      <c r="AM9" s="13" t="s">
        <v>234</v>
      </c>
      <c r="AN9" s="13" t="s">
        <v>236</v>
      </c>
      <c r="AO9" s="13" t="s">
        <v>238</v>
      </c>
      <c r="AP9" s="13" t="s">
        <v>240</v>
      </c>
      <c r="AQ9" s="13" t="s">
        <v>242</v>
      </c>
      <c r="AR9" s="13" t="s">
        <v>247</v>
      </c>
      <c r="AS9" s="13" t="s">
        <v>249</v>
      </c>
      <c r="AT9" s="13" t="s">
        <v>251</v>
      </c>
      <c r="AU9" s="13" t="s">
        <v>253</v>
      </c>
      <c r="AV9" s="13" t="s">
        <v>255</v>
      </c>
      <c r="AW9" s="13" t="s">
        <v>257</v>
      </c>
      <c r="AX9" s="13" t="s">
        <v>259</v>
      </c>
      <c r="AY9" s="13" t="s">
        <v>264</v>
      </c>
      <c r="AZ9" s="13" t="s">
        <v>266</v>
      </c>
      <c r="BA9" s="13" t="s">
        <v>268</v>
      </c>
      <c r="BB9" s="13" t="s">
        <v>270</v>
      </c>
      <c r="BC9" s="13" t="s">
        <v>272</v>
      </c>
      <c r="BD9" s="13" t="s">
        <v>274</v>
      </c>
      <c r="BE9" s="13" t="s">
        <v>276</v>
      </c>
      <c r="BF9" s="13" t="s">
        <v>278</v>
      </c>
      <c r="BG9" s="13" t="s">
        <v>280</v>
      </c>
      <c r="BH9" s="13" t="s">
        <v>282</v>
      </c>
      <c r="BI9" s="13" t="s">
        <v>284</v>
      </c>
      <c r="BJ9" s="13" t="s">
        <v>286</v>
      </c>
      <c r="BK9" s="13" t="s">
        <v>288</v>
      </c>
      <c r="BL9" s="13" t="s">
        <v>290</v>
      </c>
      <c r="BM9" s="13" t="s">
        <v>292</v>
      </c>
      <c r="BN9" s="13" t="s">
        <v>294</v>
      </c>
      <c r="BO9" s="13" t="s">
        <v>296</v>
      </c>
      <c r="BP9" s="13" t="s">
        <v>299</v>
      </c>
      <c r="BQ9" s="13" t="s">
        <v>301</v>
      </c>
      <c r="BR9" s="13" t="s">
        <v>303</v>
      </c>
      <c r="BS9" s="13" t="s">
        <v>305</v>
      </c>
      <c r="BT9" s="13" t="s">
        <v>307</v>
      </c>
      <c r="BU9" s="13" t="s">
        <v>309</v>
      </c>
      <c r="BV9" s="13" t="s">
        <v>311</v>
      </c>
      <c r="BW9" s="13" t="s">
        <v>313</v>
      </c>
      <c r="BX9" s="13" t="s">
        <v>315</v>
      </c>
      <c r="BY9" s="13" t="s">
        <v>317</v>
      </c>
      <c r="BZ9" s="13" t="s">
        <v>319</v>
      </c>
      <c r="CA9" s="13" t="s">
        <v>321</v>
      </c>
      <c r="CB9" s="13" t="s">
        <v>323</v>
      </c>
      <c r="CC9" s="13" t="s">
        <v>325</v>
      </c>
      <c r="CD9" s="13" t="s">
        <v>327</v>
      </c>
      <c r="CE9" s="13" t="s">
        <v>329</v>
      </c>
      <c r="CF9" s="13" t="s">
        <v>331</v>
      </c>
      <c r="CG9" s="13" t="s">
        <v>333</v>
      </c>
      <c r="CH9" s="13" t="s">
        <v>164</v>
      </c>
      <c r="CI9" s="14" t="s">
        <v>38</v>
      </c>
      <c r="CJ9" s="14"/>
      <c r="CK9" s="13" t="s">
        <v>338</v>
      </c>
      <c r="CL9" s="13" t="s">
        <v>339</v>
      </c>
      <c r="CM9" s="13" t="s">
        <v>340</v>
      </c>
      <c r="CN9" s="13" t="s">
        <v>341</v>
      </c>
      <c r="CO9" s="13" t="s">
        <v>347</v>
      </c>
      <c r="CP9" s="14" t="s">
        <v>31</v>
      </c>
      <c r="CQ9" s="15"/>
      <c r="CR9" s="13" t="s">
        <v>344</v>
      </c>
      <c r="CS9" s="13" t="s">
        <v>345</v>
      </c>
      <c r="CT9" s="14" t="s">
        <v>32</v>
      </c>
      <c r="CU9" s="13"/>
      <c r="CV9" s="14" t="s">
        <v>34</v>
      </c>
      <c r="CW9" s="14" t="s">
        <v>39</v>
      </c>
      <c r="CX9" s="37" t="s">
        <v>40</v>
      </c>
      <c r="CY9" s="37"/>
      <c r="CZ9" s="13"/>
      <c r="DA9" s="13"/>
      <c r="DB9" s="13"/>
      <c r="DC9" s="13"/>
    </row>
    <row r="11" spans="1:107" x14ac:dyDescent="0.2">
      <c r="A11" s="12"/>
      <c r="C11" s="1" t="s">
        <v>18</v>
      </c>
      <c r="D11" s="12"/>
      <c r="E11" s="12"/>
      <c r="F11" s="12"/>
      <c r="G11" s="12"/>
      <c r="H11" s="5">
        <v>2014215.89</v>
      </c>
      <c r="I11" s="7"/>
      <c r="J11" s="12"/>
      <c r="K11" s="12"/>
      <c r="L11" s="5"/>
      <c r="M11" s="7"/>
      <c r="N11" s="5">
        <v>2014215.89</v>
      </c>
      <c r="O11" s="5"/>
      <c r="P11" s="5"/>
      <c r="Q11" s="12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>
        <v>60590.71</v>
      </c>
      <c r="CL11" s="12">
        <v>58804.44</v>
      </c>
      <c r="CM11" s="12">
        <v>689.37</v>
      </c>
      <c r="CN11" s="12">
        <v>1670379.19</v>
      </c>
      <c r="CO11" s="12">
        <v>0</v>
      </c>
      <c r="CP11" s="5">
        <v>1790463.71</v>
      </c>
      <c r="CQ11" s="1"/>
      <c r="CR11" s="12">
        <v>0</v>
      </c>
      <c r="CS11" s="12">
        <v>784429.88</v>
      </c>
      <c r="CT11" s="5">
        <v>784429.88</v>
      </c>
      <c r="CV11" s="5">
        <v>2574893.59</v>
      </c>
      <c r="CW11" s="5"/>
      <c r="CX11" s="41"/>
      <c r="CY11" s="38"/>
    </row>
    <row r="12" spans="1:107" x14ac:dyDescent="0.2">
      <c r="H12" s="7"/>
      <c r="I12" s="7"/>
      <c r="L12" s="7"/>
      <c r="M12" s="7"/>
      <c r="N12" s="7"/>
      <c r="O12" s="7"/>
      <c r="P12" s="7"/>
      <c r="R12" s="7"/>
      <c r="S12" s="7"/>
      <c r="T12" s="7"/>
      <c r="CI12" s="7"/>
      <c r="CJ12" s="7"/>
      <c r="CP12" s="7"/>
      <c r="CT12" s="7"/>
    </row>
    <row r="13" spans="1:107" outlineLevel="1" x14ac:dyDescent="0.2">
      <c r="A13" s="3" t="s">
        <v>126</v>
      </c>
      <c r="B13" s="10" t="s">
        <v>127</v>
      </c>
      <c r="C13" s="3" t="s">
        <v>128</v>
      </c>
      <c r="D13" s="3">
        <v>163.81</v>
      </c>
      <c r="E13" s="3">
        <v>0</v>
      </c>
      <c r="F13" s="3">
        <v>0</v>
      </c>
      <c r="G13" s="3">
        <v>0</v>
      </c>
      <c r="H13" s="3">
        <v>163.81</v>
      </c>
      <c r="J13" s="3">
        <v>0</v>
      </c>
      <c r="K13" s="3">
        <v>0</v>
      </c>
      <c r="L13" s="3">
        <v>0</v>
      </c>
      <c r="N13" s="3">
        <v>163.81</v>
      </c>
      <c r="P13" s="29">
        <v>-104</v>
      </c>
      <c r="Q13" s="3">
        <v>0</v>
      </c>
      <c r="R13" s="29">
        <v>0</v>
      </c>
      <c r="S13" s="31">
        <f t="shared" ref="S13:S34" si="0">-1*(P13+R13)</f>
        <v>104</v>
      </c>
      <c r="T13" s="29"/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29">
        <v>0</v>
      </c>
      <c r="CK13" s="3">
        <v>207.20000000000002</v>
      </c>
      <c r="CL13" s="3">
        <v>0</v>
      </c>
      <c r="CM13" s="3">
        <v>0</v>
      </c>
      <c r="CN13" s="3">
        <v>0</v>
      </c>
      <c r="CO13" s="3">
        <v>0</v>
      </c>
      <c r="CP13" s="3">
        <v>207.20000000000002</v>
      </c>
      <c r="CR13" s="3">
        <v>0</v>
      </c>
      <c r="CS13" s="3">
        <v>0</v>
      </c>
      <c r="CT13" s="3">
        <v>0</v>
      </c>
      <c r="CV13" s="3">
        <v>207.20000000000002</v>
      </c>
      <c r="CW13" s="3">
        <f t="shared" ref="CW13:CW36" si="1">S13-CV13</f>
        <v>-103.20000000000002</v>
      </c>
      <c r="CX13" s="35">
        <f t="shared" ref="CX13:CX36" si="2">IF(S13=0,"n/a",CV13/(S13))</f>
        <v>1.9923076923076926</v>
      </c>
    </row>
    <row r="14" spans="1:107" outlineLevel="1" x14ac:dyDescent="0.2">
      <c r="A14" s="3" t="s">
        <v>129</v>
      </c>
      <c r="B14" s="10" t="s">
        <v>130</v>
      </c>
      <c r="C14" s="3" t="s">
        <v>131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J14" s="3">
        <v>0</v>
      </c>
      <c r="K14" s="3">
        <v>0</v>
      </c>
      <c r="L14" s="3">
        <v>0</v>
      </c>
      <c r="N14" s="3">
        <v>0</v>
      </c>
      <c r="P14" s="29">
        <v>-1000</v>
      </c>
      <c r="Q14" s="3">
        <v>0</v>
      </c>
      <c r="R14" s="29">
        <v>0</v>
      </c>
      <c r="S14" s="31">
        <f t="shared" si="0"/>
        <v>1000</v>
      </c>
      <c r="T14" s="29"/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29">
        <v>0</v>
      </c>
      <c r="CK14" s="3">
        <v>862</v>
      </c>
      <c r="CL14" s="3">
        <v>0</v>
      </c>
      <c r="CM14" s="3">
        <v>0</v>
      </c>
      <c r="CN14" s="3">
        <v>0</v>
      </c>
      <c r="CO14" s="3">
        <v>0</v>
      </c>
      <c r="CP14" s="3">
        <v>862</v>
      </c>
      <c r="CR14" s="3">
        <v>0</v>
      </c>
      <c r="CS14" s="3">
        <v>0</v>
      </c>
      <c r="CT14" s="3">
        <v>0</v>
      </c>
      <c r="CV14" s="3">
        <v>862</v>
      </c>
      <c r="CW14" s="3">
        <f t="shared" si="1"/>
        <v>138</v>
      </c>
      <c r="CX14" s="35">
        <f t="shared" si="2"/>
        <v>0.86199999999999999</v>
      </c>
    </row>
    <row r="15" spans="1:107" outlineLevel="1" x14ac:dyDescent="0.2">
      <c r="A15" s="3" t="s">
        <v>132</v>
      </c>
      <c r="B15" s="10" t="s">
        <v>133</v>
      </c>
      <c r="C15" s="3" t="s">
        <v>134</v>
      </c>
      <c r="D15" s="3">
        <v>19584.310000000001</v>
      </c>
      <c r="E15" s="3">
        <v>0</v>
      </c>
      <c r="F15" s="3">
        <v>0</v>
      </c>
      <c r="G15" s="3">
        <v>189.95000000000002</v>
      </c>
      <c r="H15" s="3">
        <v>19774.260000000002</v>
      </c>
      <c r="J15" s="3">
        <v>0</v>
      </c>
      <c r="K15" s="3">
        <v>0</v>
      </c>
      <c r="L15" s="3">
        <v>0</v>
      </c>
      <c r="N15" s="3">
        <v>19774.260000000002</v>
      </c>
      <c r="P15" s="29">
        <v>-25974</v>
      </c>
      <c r="Q15" s="3">
        <v>0</v>
      </c>
      <c r="R15" s="29">
        <v>0</v>
      </c>
      <c r="S15" s="31">
        <f t="shared" si="0"/>
        <v>25974</v>
      </c>
      <c r="T15" s="29"/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29">
        <v>0</v>
      </c>
      <c r="CK15" s="3">
        <v>11918.47</v>
      </c>
      <c r="CL15" s="3">
        <v>0</v>
      </c>
      <c r="CM15" s="3">
        <v>0</v>
      </c>
      <c r="CN15" s="3">
        <v>60</v>
      </c>
      <c r="CO15" s="3">
        <v>0</v>
      </c>
      <c r="CP15" s="3">
        <v>11978.47</v>
      </c>
      <c r="CR15" s="3">
        <v>0</v>
      </c>
      <c r="CS15" s="3">
        <v>0</v>
      </c>
      <c r="CT15" s="3">
        <v>0</v>
      </c>
      <c r="CV15" s="3">
        <v>11978.47</v>
      </c>
      <c r="CW15" s="3">
        <f t="shared" si="1"/>
        <v>13995.53</v>
      </c>
      <c r="CX15" s="35">
        <f t="shared" si="2"/>
        <v>0.46117155617155614</v>
      </c>
    </row>
    <row r="16" spans="1:107" outlineLevel="1" x14ac:dyDescent="0.2">
      <c r="A16" s="3" t="s">
        <v>135</v>
      </c>
      <c r="B16" s="10" t="s">
        <v>136</v>
      </c>
      <c r="C16" s="3" t="s">
        <v>137</v>
      </c>
      <c r="D16" s="3">
        <v>5556.39</v>
      </c>
      <c r="E16" s="3">
        <v>0</v>
      </c>
      <c r="F16" s="3">
        <v>0</v>
      </c>
      <c r="G16" s="3">
        <v>2145.48</v>
      </c>
      <c r="H16" s="3">
        <v>7701.8700000000008</v>
      </c>
      <c r="J16" s="3">
        <v>0</v>
      </c>
      <c r="K16" s="3">
        <v>0</v>
      </c>
      <c r="L16" s="3">
        <v>0</v>
      </c>
      <c r="N16" s="3">
        <v>7701.87</v>
      </c>
      <c r="P16" s="29">
        <v>-8312</v>
      </c>
      <c r="Q16" s="3">
        <v>0</v>
      </c>
      <c r="R16" s="29">
        <v>0</v>
      </c>
      <c r="S16" s="31">
        <f t="shared" si="0"/>
        <v>8312</v>
      </c>
      <c r="T16" s="29"/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29">
        <v>0</v>
      </c>
      <c r="CK16" s="3">
        <v>5787.56</v>
      </c>
      <c r="CL16" s="3">
        <v>0</v>
      </c>
      <c r="CM16" s="3">
        <v>0</v>
      </c>
      <c r="CN16" s="3">
        <v>1844.4</v>
      </c>
      <c r="CO16" s="3">
        <v>0</v>
      </c>
      <c r="CP16" s="3">
        <v>7631.9600000000009</v>
      </c>
      <c r="CR16" s="3">
        <v>0</v>
      </c>
      <c r="CS16" s="3">
        <v>0</v>
      </c>
      <c r="CT16" s="3">
        <v>0</v>
      </c>
      <c r="CV16" s="3">
        <v>7631.96</v>
      </c>
      <c r="CW16" s="3">
        <f t="shared" si="1"/>
        <v>680.04</v>
      </c>
      <c r="CX16" s="35">
        <f t="shared" si="2"/>
        <v>0.91818575553416748</v>
      </c>
    </row>
    <row r="17" spans="1:102" outlineLevel="1" x14ac:dyDescent="0.2">
      <c r="A17" s="3" t="s">
        <v>138</v>
      </c>
      <c r="B17" s="10" t="s">
        <v>139</v>
      </c>
      <c r="C17" s="3" t="s">
        <v>140</v>
      </c>
      <c r="D17" s="3">
        <v>0</v>
      </c>
      <c r="E17" s="3">
        <v>0</v>
      </c>
      <c r="F17" s="3">
        <v>0</v>
      </c>
      <c r="G17" s="3">
        <v>859521.12</v>
      </c>
      <c r="H17" s="3">
        <v>859521.12</v>
      </c>
      <c r="J17" s="3">
        <v>0</v>
      </c>
      <c r="K17" s="3">
        <v>0</v>
      </c>
      <c r="L17" s="3">
        <v>0</v>
      </c>
      <c r="N17" s="3">
        <v>859521.12</v>
      </c>
      <c r="P17" s="29">
        <v>-911254</v>
      </c>
      <c r="Q17" s="3">
        <v>0</v>
      </c>
      <c r="R17" s="29">
        <v>0</v>
      </c>
      <c r="S17" s="31">
        <f t="shared" si="0"/>
        <v>911254</v>
      </c>
      <c r="T17" s="29"/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29">
        <v>0</v>
      </c>
      <c r="CK17" s="3">
        <v>0</v>
      </c>
      <c r="CL17" s="3">
        <v>0</v>
      </c>
      <c r="CM17" s="3">
        <v>0</v>
      </c>
      <c r="CN17" s="3">
        <v>911243.48</v>
      </c>
      <c r="CO17" s="3">
        <v>0</v>
      </c>
      <c r="CP17" s="3">
        <v>911243.48</v>
      </c>
      <c r="CR17" s="3">
        <v>0</v>
      </c>
      <c r="CS17" s="3">
        <v>0</v>
      </c>
      <c r="CT17" s="3">
        <v>0</v>
      </c>
      <c r="CV17" s="3">
        <v>911243.48</v>
      </c>
      <c r="CW17" s="3">
        <f t="shared" si="1"/>
        <v>10.520000000018626</v>
      </c>
      <c r="CX17" s="35">
        <f t="shared" si="2"/>
        <v>0.9999884554690569</v>
      </c>
    </row>
    <row r="18" spans="1:102" outlineLevel="1" x14ac:dyDescent="0.2">
      <c r="A18" s="3" t="s">
        <v>141</v>
      </c>
      <c r="B18" s="10" t="s">
        <v>142</v>
      </c>
      <c r="C18" s="3" t="s">
        <v>143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1.31</v>
      </c>
      <c r="K18" s="3">
        <v>74.62</v>
      </c>
      <c r="L18" s="3">
        <v>75.930000000000007</v>
      </c>
      <c r="N18" s="3">
        <v>75.930000000000007</v>
      </c>
      <c r="P18" s="29">
        <v>0</v>
      </c>
      <c r="Q18" s="3">
        <v>0</v>
      </c>
      <c r="R18" s="29">
        <v>0</v>
      </c>
      <c r="S18" s="31">
        <f t="shared" si="0"/>
        <v>0</v>
      </c>
      <c r="T18" s="29"/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29">
        <v>0</v>
      </c>
      <c r="CK18" s="3">
        <v>0</v>
      </c>
      <c r="CL18" s="3">
        <v>0</v>
      </c>
      <c r="CM18" s="3">
        <v>0</v>
      </c>
      <c r="CN18" s="3">
        <v>0.06</v>
      </c>
      <c r="CO18" s="3">
        <v>0</v>
      </c>
      <c r="CP18" s="3">
        <v>0.06</v>
      </c>
      <c r="CR18" s="3">
        <v>0</v>
      </c>
      <c r="CS18" s="3">
        <v>686.83</v>
      </c>
      <c r="CT18" s="3">
        <v>686.83</v>
      </c>
      <c r="CV18" s="3">
        <v>686.89</v>
      </c>
      <c r="CW18" s="3">
        <f t="shared" si="1"/>
        <v>-686.89</v>
      </c>
      <c r="CX18" s="35" t="str">
        <f t="shared" si="2"/>
        <v>n/a</v>
      </c>
    </row>
    <row r="19" spans="1:102" outlineLevel="1" x14ac:dyDescent="0.2">
      <c r="A19" s="3" t="s">
        <v>144</v>
      </c>
      <c r="B19" s="10" t="s">
        <v>145</v>
      </c>
      <c r="C19" s="3" t="s">
        <v>146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J19" s="3">
        <v>0</v>
      </c>
      <c r="K19" s="3">
        <v>0</v>
      </c>
      <c r="L19" s="3">
        <v>0</v>
      </c>
      <c r="N19" s="3">
        <v>0</v>
      </c>
      <c r="P19" s="29">
        <v>0</v>
      </c>
      <c r="Q19" s="3">
        <v>0</v>
      </c>
      <c r="R19" s="29">
        <v>0</v>
      </c>
      <c r="S19" s="31">
        <f t="shared" si="0"/>
        <v>0</v>
      </c>
      <c r="T19" s="29"/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29">
        <v>0</v>
      </c>
      <c r="CK19" s="3">
        <v>0</v>
      </c>
      <c r="CL19" s="3">
        <v>0</v>
      </c>
      <c r="CM19" s="3">
        <v>0</v>
      </c>
      <c r="CN19" s="3">
        <v>-150</v>
      </c>
      <c r="CO19" s="3">
        <v>0</v>
      </c>
      <c r="CP19" s="3">
        <v>0</v>
      </c>
      <c r="CR19" s="3">
        <v>0</v>
      </c>
      <c r="CS19" s="3">
        <v>0</v>
      </c>
      <c r="CT19" s="3">
        <v>0</v>
      </c>
      <c r="CV19" s="3">
        <v>0</v>
      </c>
      <c r="CW19" s="3">
        <f t="shared" si="1"/>
        <v>0</v>
      </c>
      <c r="CX19" s="35" t="str">
        <f t="shared" si="2"/>
        <v>n/a</v>
      </c>
    </row>
    <row r="20" spans="1:102" outlineLevel="1" x14ac:dyDescent="0.2">
      <c r="A20" s="3" t="s">
        <v>147</v>
      </c>
      <c r="B20" s="10" t="s">
        <v>148</v>
      </c>
      <c r="C20" s="3" t="s">
        <v>149</v>
      </c>
      <c r="D20" s="3">
        <v>9633.9500000000007</v>
      </c>
      <c r="E20" s="3">
        <v>0</v>
      </c>
      <c r="F20" s="3">
        <v>0</v>
      </c>
      <c r="G20" s="3">
        <v>15482.39</v>
      </c>
      <c r="H20" s="3">
        <v>25116.34</v>
      </c>
      <c r="J20" s="3">
        <v>0</v>
      </c>
      <c r="K20" s="3">
        <v>0</v>
      </c>
      <c r="L20" s="3">
        <v>0</v>
      </c>
      <c r="N20" s="3">
        <v>25116.34</v>
      </c>
      <c r="P20" s="29">
        <v>-259961</v>
      </c>
      <c r="Q20" s="3">
        <v>0</v>
      </c>
      <c r="R20" s="29">
        <v>0</v>
      </c>
      <c r="S20" s="31">
        <f t="shared" si="0"/>
        <v>259961</v>
      </c>
      <c r="T20" s="29"/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29">
        <v>0</v>
      </c>
      <c r="CK20" s="3">
        <v>6755.7</v>
      </c>
      <c r="CL20" s="3">
        <v>400</v>
      </c>
      <c r="CM20" s="3">
        <v>0</v>
      </c>
      <c r="CN20" s="3">
        <v>277374.78999999998</v>
      </c>
      <c r="CO20" s="3">
        <v>500</v>
      </c>
      <c r="CP20" s="3">
        <v>285030.49</v>
      </c>
      <c r="CR20" s="3">
        <v>0</v>
      </c>
      <c r="CS20" s="3">
        <v>0</v>
      </c>
      <c r="CT20" s="3">
        <v>0</v>
      </c>
      <c r="CV20" s="3">
        <v>284880.49</v>
      </c>
      <c r="CW20" s="3">
        <f t="shared" si="1"/>
        <v>-24919.489999999991</v>
      </c>
      <c r="CX20" s="35">
        <f t="shared" si="2"/>
        <v>1.0958585710933564</v>
      </c>
    </row>
    <row r="21" spans="1:102" outlineLevel="1" x14ac:dyDescent="0.2">
      <c r="A21" s="3" t="s">
        <v>150</v>
      </c>
      <c r="B21" s="10" t="s">
        <v>151</v>
      </c>
      <c r="C21" s="3" t="s">
        <v>152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J21" s="3">
        <v>0</v>
      </c>
      <c r="K21" s="3">
        <v>0</v>
      </c>
      <c r="L21" s="3">
        <v>0</v>
      </c>
      <c r="N21" s="3">
        <v>0</v>
      </c>
      <c r="P21" s="29">
        <v>-1454788</v>
      </c>
      <c r="Q21" s="3">
        <v>0</v>
      </c>
      <c r="R21" s="29">
        <v>0</v>
      </c>
      <c r="S21" s="31">
        <f t="shared" si="0"/>
        <v>1454788</v>
      </c>
      <c r="T21" s="29"/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29">
        <v>0</v>
      </c>
      <c r="CK21" s="3">
        <v>0</v>
      </c>
      <c r="CL21" s="3">
        <v>0</v>
      </c>
      <c r="CM21" s="3">
        <v>0</v>
      </c>
      <c r="CN21" s="3">
        <v>16439</v>
      </c>
      <c r="CO21" s="3">
        <v>0</v>
      </c>
      <c r="CP21" s="3">
        <v>16439</v>
      </c>
      <c r="CR21" s="3">
        <v>1333561</v>
      </c>
      <c r="CS21" s="3">
        <v>0</v>
      </c>
      <c r="CT21" s="3">
        <v>1333561</v>
      </c>
      <c r="CV21" s="3">
        <v>1350000</v>
      </c>
      <c r="CW21" s="3">
        <f t="shared" si="1"/>
        <v>104788</v>
      </c>
      <c r="CX21" s="35">
        <f t="shared" si="2"/>
        <v>0.92797026095898505</v>
      </c>
    </row>
    <row r="22" spans="1:102" outlineLevel="1" x14ac:dyDescent="0.2">
      <c r="A22" s="3" t="s">
        <v>153</v>
      </c>
      <c r="B22" s="10" t="s">
        <v>154</v>
      </c>
      <c r="C22" s="3" t="s">
        <v>155</v>
      </c>
      <c r="D22" s="3">
        <v>0</v>
      </c>
      <c r="E22" s="3">
        <v>0</v>
      </c>
      <c r="F22" s="3">
        <v>0</v>
      </c>
      <c r="G22" s="3">
        <v>1282.17</v>
      </c>
      <c r="H22" s="3">
        <v>1282.17</v>
      </c>
      <c r="J22" s="3">
        <v>160523.20000000001</v>
      </c>
      <c r="K22" s="3">
        <v>0</v>
      </c>
      <c r="L22" s="3">
        <v>160523.20000000001</v>
      </c>
      <c r="N22" s="3">
        <v>161805.37</v>
      </c>
      <c r="P22" s="29">
        <v>-170271</v>
      </c>
      <c r="Q22" s="3">
        <v>0</v>
      </c>
      <c r="R22" s="29">
        <v>0</v>
      </c>
      <c r="S22" s="31">
        <f t="shared" si="0"/>
        <v>170271</v>
      </c>
      <c r="T22" s="29"/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29">
        <v>0</v>
      </c>
      <c r="CK22" s="3">
        <v>0</v>
      </c>
      <c r="CL22" s="3">
        <v>0</v>
      </c>
      <c r="CM22" s="3">
        <v>0</v>
      </c>
      <c r="CN22" s="3">
        <v>1317.8700000000001</v>
      </c>
      <c r="CO22" s="3">
        <v>0</v>
      </c>
      <c r="CP22" s="3">
        <v>1317.8700000000001</v>
      </c>
      <c r="CR22" s="3">
        <v>181948.64</v>
      </c>
      <c r="CS22" s="3">
        <v>0</v>
      </c>
      <c r="CT22" s="3">
        <v>181948.64</v>
      </c>
      <c r="CV22" s="3">
        <v>183266.51</v>
      </c>
      <c r="CW22" s="3">
        <f t="shared" si="1"/>
        <v>-12995.510000000009</v>
      </c>
      <c r="CX22" s="35">
        <f t="shared" si="2"/>
        <v>1.0763225094114677</v>
      </c>
    </row>
    <row r="23" spans="1:102" outlineLevel="1" x14ac:dyDescent="0.2">
      <c r="A23" s="3" t="s">
        <v>156</v>
      </c>
      <c r="B23" s="10" t="s">
        <v>157</v>
      </c>
      <c r="C23" s="3" t="s">
        <v>158</v>
      </c>
      <c r="D23" s="3">
        <v>0</v>
      </c>
      <c r="E23" s="3">
        <v>0</v>
      </c>
      <c r="F23" s="3">
        <v>0</v>
      </c>
      <c r="G23" s="3">
        <v>57136</v>
      </c>
      <c r="H23" s="3">
        <v>57136</v>
      </c>
      <c r="J23" s="3">
        <v>0</v>
      </c>
      <c r="K23" s="3">
        <v>0</v>
      </c>
      <c r="L23" s="3">
        <v>0</v>
      </c>
      <c r="N23" s="3">
        <v>57136</v>
      </c>
      <c r="P23" s="29">
        <v>-79813</v>
      </c>
      <c r="Q23" s="3">
        <v>0</v>
      </c>
      <c r="R23" s="29">
        <v>0</v>
      </c>
      <c r="S23" s="31">
        <f t="shared" si="0"/>
        <v>79813</v>
      </c>
      <c r="T23" s="29"/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29">
        <v>0</v>
      </c>
      <c r="CK23" s="3">
        <v>0</v>
      </c>
      <c r="CL23" s="3">
        <v>0</v>
      </c>
      <c r="CM23" s="3">
        <v>0</v>
      </c>
      <c r="CN23" s="3">
        <v>79798</v>
      </c>
      <c r="CO23" s="3">
        <v>0</v>
      </c>
      <c r="CP23" s="3">
        <v>79798</v>
      </c>
      <c r="CR23" s="3">
        <v>0</v>
      </c>
      <c r="CS23" s="3">
        <v>0</v>
      </c>
      <c r="CT23" s="3">
        <v>0</v>
      </c>
      <c r="CV23" s="3">
        <v>79798</v>
      </c>
      <c r="CW23" s="3">
        <f t="shared" si="1"/>
        <v>15</v>
      </c>
      <c r="CX23" s="35">
        <f t="shared" si="2"/>
        <v>0.99981206069186723</v>
      </c>
    </row>
    <row r="24" spans="1:102" outlineLevel="1" x14ac:dyDescent="0.2">
      <c r="A24" s="3" t="s">
        <v>159</v>
      </c>
      <c r="B24" s="10" t="s">
        <v>160</v>
      </c>
      <c r="C24" s="3" t="s">
        <v>161</v>
      </c>
      <c r="D24" s="3">
        <v>0</v>
      </c>
      <c r="E24" s="3">
        <v>0</v>
      </c>
      <c r="F24" s="3">
        <v>0</v>
      </c>
      <c r="G24" s="3">
        <v>9674.9500000000007</v>
      </c>
      <c r="H24" s="3">
        <v>9674.9500000000007</v>
      </c>
      <c r="J24" s="3">
        <v>0</v>
      </c>
      <c r="K24" s="3">
        <v>0</v>
      </c>
      <c r="L24" s="3">
        <v>0</v>
      </c>
      <c r="N24" s="3">
        <v>9674.9500000000007</v>
      </c>
      <c r="P24" s="29">
        <v>-9944</v>
      </c>
      <c r="Q24" s="3">
        <v>0</v>
      </c>
      <c r="R24" s="29">
        <v>0</v>
      </c>
      <c r="S24" s="31">
        <f t="shared" si="0"/>
        <v>9944</v>
      </c>
      <c r="T24" s="29"/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29">
        <v>0</v>
      </c>
      <c r="CK24" s="3">
        <v>0</v>
      </c>
      <c r="CL24" s="3">
        <v>0</v>
      </c>
      <c r="CM24" s="3">
        <v>0</v>
      </c>
      <c r="CN24" s="3">
        <v>9943.89</v>
      </c>
      <c r="CO24" s="3">
        <v>0</v>
      </c>
      <c r="CP24" s="3">
        <v>9943.89</v>
      </c>
      <c r="CR24" s="3">
        <v>0</v>
      </c>
      <c r="CS24" s="3">
        <v>0</v>
      </c>
      <c r="CT24" s="3">
        <v>0</v>
      </c>
      <c r="CV24" s="3">
        <v>9943.89</v>
      </c>
      <c r="CW24" s="3">
        <f t="shared" si="1"/>
        <v>0.11000000000058208</v>
      </c>
      <c r="CX24" s="35">
        <f t="shared" si="2"/>
        <v>0.9999889380530973</v>
      </c>
    </row>
    <row r="25" spans="1:102" outlineLevel="1" x14ac:dyDescent="0.2">
      <c r="A25" s="3" t="s">
        <v>162</v>
      </c>
      <c r="B25" s="10" t="s">
        <v>163</v>
      </c>
      <c r="C25" s="3" t="s">
        <v>352</v>
      </c>
      <c r="D25" s="3">
        <v>0</v>
      </c>
      <c r="E25" s="3">
        <v>0</v>
      </c>
      <c r="F25" s="3">
        <v>0</v>
      </c>
      <c r="G25" s="3">
        <v>4425326.13</v>
      </c>
      <c r="H25" s="3">
        <v>4425326.13</v>
      </c>
      <c r="J25" s="3">
        <v>0</v>
      </c>
      <c r="K25" s="3">
        <v>499878.53</v>
      </c>
      <c r="L25" s="3">
        <v>499878.53</v>
      </c>
      <c r="N25" s="3">
        <v>4425326.13</v>
      </c>
      <c r="P25" s="29">
        <v>-4746843</v>
      </c>
      <c r="Q25" s="3">
        <v>0</v>
      </c>
      <c r="R25" s="29">
        <v>0</v>
      </c>
      <c r="S25" s="31">
        <f t="shared" si="0"/>
        <v>4746843</v>
      </c>
      <c r="T25" s="29"/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29">
        <v>0</v>
      </c>
      <c r="CK25" s="3">
        <v>0</v>
      </c>
      <c r="CL25" s="3">
        <v>0</v>
      </c>
      <c r="CM25" s="3">
        <v>0</v>
      </c>
      <c r="CN25" s="3">
        <v>4746830.13</v>
      </c>
      <c r="CO25" s="3">
        <v>0</v>
      </c>
      <c r="CP25" s="3">
        <v>4746830.13</v>
      </c>
      <c r="CR25" s="3">
        <v>0</v>
      </c>
      <c r="CS25" s="3">
        <v>0</v>
      </c>
      <c r="CT25" s="3">
        <v>0</v>
      </c>
      <c r="CV25" s="3">
        <v>4746830.13</v>
      </c>
      <c r="CW25" s="3">
        <f t="shared" si="1"/>
        <v>12.870000000111759</v>
      </c>
      <c r="CX25" s="35">
        <f t="shared" si="2"/>
        <v>0.99999728872431637</v>
      </c>
    </row>
    <row r="26" spans="1:102" outlineLevel="1" x14ac:dyDescent="0.2">
      <c r="B26" s="10" t="s">
        <v>163</v>
      </c>
      <c r="C26" s="3" t="s">
        <v>353</v>
      </c>
      <c r="N26" s="3">
        <v>499878.53</v>
      </c>
      <c r="P26" s="29"/>
      <c r="R26" s="29"/>
      <c r="S26" s="31">
        <v>460630.68</v>
      </c>
      <c r="T26" s="29"/>
      <c r="CI26" s="29">
        <v>0</v>
      </c>
      <c r="CP26" s="3">
        <v>0</v>
      </c>
      <c r="CR26" s="3">
        <v>0</v>
      </c>
      <c r="CS26" s="3">
        <v>460601.39</v>
      </c>
      <c r="CT26" s="3">
        <v>460601.39</v>
      </c>
      <c r="CV26" s="3">
        <v>460601.39</v>
      </c>
      <c r="CW26" s="3">
        <f t="shared" si="1"/>
        <v>29.289999999979045</v>
      </c>
    </row>
    <row r="27" spans="1:102" outlineLevel="1" x14ac:dyDescent="0.2">
      <c r="A27" s="3" t="s">
        <v>165</v>
      </c>
      <c r="B27" s="10" t="s">
        <v>166</v>
      </c>
      <c r="C27" s="3" t="s">
        <v>167</v>
      </c>
      <c r="D27" s="3">
        <v>0</v>
      </c>
      <c r="E27" s="3">
        <v>0</v>
      </c>
      <c r="F27" s="3">
        <v>0</v>
      </c>
      <c r="G27" s="3">
        <v>49130.33</v>
      </c>
      <c r="H27" s="3">
        <v>49130.33</v>
      </c>
      <c r="J27" s="3">
        <v>0</v>
      </c>
      <c r="K27" s="3">
        <v>0</v>
      </c>
      <c r="L27" s="3">
        <v>0</v>
      </c>
      <c r="N27" s="3">
        <v>49130.33</v>
      </c>
      <c r="P27" s="29">
        <v>-54000</v>
      </c>
      <c r="Q27" s="3">
        <v>0</v>
      </c>
      <c r="R27" s="29">
        <v>0</v>
      </c>
      <c r="S27" s="31">
        <f t="shared" si="0"/>
        <v>54000</v>
      </c>
      <c r="T27" s="29"/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29">
        <v>0</v>
      </c>
      <c r="CK27" s="3">
        <v>0</v>
      </c>
      <c r="CL27" s="3">
        <v>0</v>
      </c>
      <c r="CM27" s="3">
        <v>0</v>
      </c>
      <c r="CN27" s="3">
        <v>59578.73</v>
      </c>
      <c r="CO27" s="3">
        <v>0</v>
      </c>
      <c r="CP27" s="3">
        <v>59578.73</v>
      </c>
      <c r="CR27" s="3">
        <v>0</v>
      </c>
      <c r="CS27" s="3">
        <v>0</v>
      </c>
      <c r="CT27" s="3">
        <v>0</v>
      </c>
      <c r="CV27" s="3">
        <v>59578.73</v>
      </c>
      <c r="CW27" s="3">
        <f t="shared" si="1"/>
        <v>-5578.7300000000032</v>
      </c>
      <c r="CX27" s="35">
        <f t="shared" si="2"/>
        <v>1.1033098148148148</v>
      </c>
    </row>
    <row r="28" spans="1:102" outlineLevel="1" x14ac:dyDescent="0.2">
      <c r="A28" s="3" t="s">
        <v>168</v>
      </c>
      <c r="B28" s="10" t="s">
        <v>169</v>
      </c>
      <c r="C28" s="3" t="s">
        <v>170</v>
      </c>
      <c r="D28" s="3">
        <v>0</v>
      </c>
      <c r="E28" s="3">
        <v>95509.6</v>
      </c>
      <c r="F28" s="3">
        <v>0</v>
      </c>
      <c r="G28" s="3">
        <v>0</v>
      </c>
      <c r="H28" s="3">
        <v>95509.6</v>
      </c>
      <c r="J28" s="3">
        <v>0</v>
      </c>
      <c r="K28" s="3">
        <v>0</v>
      </c>
      <c r="L28" s="3">
        <v>0</v>
      </c>
      <c r="N28" s="3">
        <v>95509.6</v>
      </c>
      <c r="P28" s="29">
        <v>-107000</v>
      </c>
      <c r="Q28" s="3">
        <v>0</v>
      </c>
      <c r="R28" s="29">
        <v>0</v>
      </c>
      <c r="S28" s="31">
        <f t="shared" si="0"/>
        <v>107000</v>
      </c>
      <c r="T28" s="29"/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29">
        <v>0</v>
      </c>
      <c r="CK28" s="3">
        <v>0</v>
      </c>
      <c r="CL28" s="3">
        <v>109564.1</v>
      </c>
      <c r="CM28" s="3">
        <v>0</v>
      </c>
      <c r="CN28" s="3">
        <v>0</v>
      </c>
      <c r="CO28" s="3">
        <v>0</v>
      </c>
      <c r="CP28" s="3">
        <v>109564.1</v>
      </c>
      <c r="CR28" s="3">
        <v>0</v>
      </c>
      <c r="CS28" s="3">
        <v>0</v>
      </c>
      <c r="CT28" s="3">
        <v>0</v>
      </c>
      <c r="CV28" s="3">
        <v>109564.1</v>
      </c>
      <c r="CW28" s="3">
        <f t="shared" si="1"/>
        <v>-2564.1000000000058</v>
      </c>
      <c r="CX28" s="35">
        <f t="shared" si="2"/>
        <v>1.0239635514018692</v>
      </c>
    </row>
    <row r="29" spans="1:102" outlineLevel="1" x14ac:dyDescent="0.2">
      <c r="A29" s="3" t="s">
        <v>171</v>
      </c>
      <c r="B29" s="10" t="s">
        <v>172</v>
      </c>
      <c r="C29" s="3" t="s">
        <v>173</v>
      </c>
      <c r="D29" s="3">
        <v>0</v>
      </c>
      <c r="E29" s="3">
        <v>0</v>
      </c>
      <c r="F29" s="3">
        <v>0</v>
      </c>
      <c r="G29" s="3">
        <v>131439</v>
      </c>
      <c r="H29" s="3">
        <v>131439</v>
      </c>
      <c r="J29" s="3">
        <v>0</v>
      </c>
      <c r="K29" s="3">
        <v>0</v>
      </c>
      <c r="L29" s="3">
        <v>0</v>
      </c>
      <c r="N29" s="3">
        <v>131439</v>
      </c>
      <c r="P29" s="29">
        <v>-120000</v>
      </c>
      <c r="Q29" s="3">
        <v>0</v>
      </c>
      <c r="R29" s="29">
        <v>0</v>
      </c>
      <c r="S29" s="31">
        <f t="shared" si="0"/>
        <v>120000</v>
      </c>
      <c r="T29" s="29"/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29">
        <v>0</v>
      </c>
      <c r="CK29" s="3">
        <v>0</v>
      </c>
      <c r="CL29" s="3">
        <v>0</v>
      </c>
      <c r="CM29" s="3">
        <v>0</v>
      </c>
      <c r="CN29" s="3">
        <v>122533</v>
      </c>
      <c r="CO29" s="3">
        <v>0</v>
      </c>
      <c r="CP29" s="3">
        <v>122533</v>
      </c>
      <c r="CR29" s="3">
        <v>0</v>
      </c>
      <c r="CS29" s="3">
        <v>0</v>
      </c>
      <c r="CT29" s="3">
        <v>0</v>
      </c>
      <c r="CV29" s="3">
        <v>122533</v>
      </c>
      <c r="CW29" s="3">
        <f t="shared" si="1"/>
        <v>-2533</v>
      </c>
      <c r="CX29" s="35">
        <f t="shared" si="2"/>
        <v>1.0211083333333333</v>
      </c>
    </row>
    <row r="30" spans="1:102" outlineLevel="1" x14ac:dyDescent="0.2">
      <c r="A30" s="3" t="s">
        <v>174</v>
      </c>
      <c r="B30" s="10" t="s">
        <v>175</v>
      </c>
      <c r="C30" s="3" t="s">
        <v>176</v>
      </c>
      <c r="D30" s="3">
        <v>0</v>
      </c>
      <c r="E30" s="3">
        <v>0</v>
      </c>
      <c r="F30" s="3">
        <v>0</v>
      </c>
      <c r="G30" s="3">
        <v>33761.25</v>
      </c>
      <c r="H30" s="3">
        <v>33761.25</v>
      </c>
      <c r="J30" s="3">
        <v>0</v>
      </c>
      <c r="K30" s="3">
        <v>0</v>
      </c>
      <c r="L30" s="3">
        <v>0</v>
      </c>
      <c r="N30" s="3">
        <v>33761.25</v>
      </c>
      <c r="P30" s="29">
        <v>-20000</v>
      </c>
      <c r="Q30" s="3">
        <v>0</v>
      </c>
      <c r="R30" s="29">
        <v>0</v>
      </c>
      <c r="S30" s="31">
        <f t="shared" si="0"/>
        <v>20000</v>
      </c>
      <c r="T30" s="29"/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29">
        <v>0</v>
      </c>
      <c r="CK30" s="3">
        <v>75</v>
      </c>
      <c r="CL30" s="3">
        <v>0</v>
      </c>
      <c r="CM30" s="3">
        <v>0</v>
      </c>
      <c r="CN30" s="3">
        <v>25057.100000000002</v>
      </c>
      <c r="CO30" s="3">
        <v>0</v>
      </c>
      <c r="CP30" s="3">
        <v>25132.100000000002</v>
      </c>
      <c r="CR30" s="3">
        <v>0</v>
      </c>
      <c r="CS30" s="3">
        <v>0</v>
      </c>
      <c r="CT30" s="3">
        <v>0</v>
      </c>
      <c r="CV30" s="3">
        <v>25132.100000000002</v>
      </c>
      <c r="CW30" s="3">
        <f t="shared" si="1"/>
        <v>-5132.1000000000022</v>
      </c>
      <c r="CX30" s="35">
        <f t="shared" si="2"/>
        <v>1.2566050000000002</v>
      </c>
    </row>
    <row r="31" spans="1:102" outlineLevel="1" x14ac:dyDescent="0.2">
      <c r="A31" s="3" t="s">
        <v>177</v>
      </c>
      <c r="B31" s="10" t="s">
        <v>178</v>
      </c>
      <c r="C31" s="3" t="s">
        <v>179</v>
      </c>
      <c r="D31" s="3">
        <v>36353.25</v>
      </c>
      <c r="E31" s="3">
        <v>391.25</v>
      </c>
      <c r="F31" s="3">
        <v>0</v>
      </c>
      <c r="G31" s="3">
        <v>0</v>
      </c>
      <c r="H31" s="3">
        <v>36744.5</v>
      </c>
      <c r="J31" s="3">
        <v>0</v>
      </c>
      <c r="K31" s="3">
        <v>0</v>
      </c>
      <c r="L31" s="3">
        <v>0</v>
      </c>
      <c r="N31" s="3">
        <v>36744.5</v>
      </c>
      <c r="P31" s="29">
        <v>-34286</v>
      </c>
      <c r="Q31" s="3">
        <v>0</v>
      </c>
      <c r="R31" s="29">
        <v>0</v>
      </c>
      <c r="S31" s="31">
        <f t="shared" si="0"/>
        <v>34286</v>
      </c>
      <c r="T31" s="29"/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29">
        <v>0</v>
      </c>
      <c r="CK31" s="3">
        <v>36007.94</v>
      </c>
      <c r="CL31" s="3">
        <v>366.75</v>
      </c>
      <c r="CM31" s="3">
        <v>0</v>
      </c>
      <c r="CN31" s="3">
        <v>0</v>
      </c>
      <c r="CO31" s="3">
        <v>0</v>
      </c>
      <c r="CP31" s="3">
        <v>36374.69</v>
      </c>
      <c r="CR31" s="3">
        <v>0</v>
      </c>
      <c r="CS31" s="3">
        <v>0</v>
      </c>
      <c r="CT31" s="3">
        <v>0</v>
      </c>
      <c r="CV31" s="3">
        <v>36374.69</v>
      </c>
      <c r="CW31" s="3">
        <f t="shared" si="1"/>
        <v>-2088.6900000000023</v>
      </c>
      <c r="CX31" s="35">
        <f t="shared" si="2"/>
        <v>1.0609196173365223</v>
      </c>
    </row>
    <row r="32" spans="1:102" outlineLevel="1" x14ac:dyDescent="0.2">
      <c r="A32" s="3" t="s">
        <v>180</v>
      </c>
      <c r="B32" s="10" t="s">
        <v>181</v>
      </c>
      <c r="C32" s="3" t="s">
        <v>182</v>
      </c>
      <c r="D32" s="3">
        <v>19201</v>
      </c>
      <c r="E32" s="3">
        <v>0</v>
      </c>
      <c r="F32" s="3">
        <v>0</v>
      </c>
      <c r="G32" s="3">
        <v>0</v>
      </c>
      <c r="H32" s="3">
        <v>19201</v>
      </c>
      <c r="J32" s="3">
        <v>0</v>
      </c>
      <c r="K32" s="3">
        <v>0</v>
      </c>
      <c r="L32" s="3">
        <v>0</v>
      </c>
      <c r="N32" s="3">
        <v>19201</v>
      </c>
      <c r="P32" s="29">
        <v>-12000</v>
      </c>
      <c r="Q32" s="3">
        <v>0</v>
      </c>
      <c r="R32" s="29">
        <v>0</v>
      </c>
      <c r="S32" s="31">
        <f t="shared" si="0"/>
        <v>12000</v>
      </c>
      <c r="T32" s="29"/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29">
        <v>0</v>
      </c>
      <c r="CK32" s="3">
        <v>21385.5</v>
      </c>
      <c r="CL32" s="3">
        <v>0</v>
      </c>
      <c r="CM32" s="3">
        <v>0</v>
      </c>
      <c r="CN32" s="3">
        <v>0</v>
      </c>
      <c r="CO32" s="3">
        <v>0</v>
      </c>
      <c r="CP32" s="3">
        <v>21385.5</v>
      </c>
      <c r="CR32" s="3">
        <v>0</v>
      </c>
      <c r="CS32" s="3">
        <v>0</v>
      </c>
      <c r="CT32" s="3">
        <v>0</v>
      </c>
      <c r="CV32" s="3">
        <v>21385.5</v>
      </c>
      <c r="CW32" s="3">
        <f t="shared" si="1"/>
        <v>-9385.5</v>
      </c>
      <c r="CX32" s="35">
        <f t="shared" si="2"/>
        <v>1.782125</v>
      </c>
    </row>
    <row r="33" spans="1:103" outlineLevel="1" x14ac:dyDescent="0.2">
      <c r="A33" s="3" t="s">
        <v>183</v>
      </c>
      <c r="B33" s="10" t="s">
        <v>184</v>
      </c>
      <c r="C33" s="3" t="s">
        <v>185</v>
      </c>
      <c r="D33" s="3">
        <v>261.35000000000002</v>
      </c>
      <c r="E33" s="3">
        <v>0</v>
      </c>
      <c r="F33" s="3">
        <v>0</v>
      </c>
      <c r="G33" s="3">
        <v>4014.57</v>
      </c>
      <c r="H33" s="3">
        <v>4275.92</v>
      </c>
      <c r="J33" s="3">
        <v>0</v>
      </c>
      <c r="K33" s="3">
        <v>0</v>
      </c>
      <c r="L33" s="3">
        <v>0</v>
      </c>
      <c r="N33" s="3">
        <v>4275.92</v>
      </c>
      <c r="P33" s="29">
        <v>-23000</v>
      </c>
      <c r="Q33" s="3">
        <v>0</v>
      </c>
      <c r="R33" s="29">
        <v>0</v>
      </c>
      <c r="S33" s="31">
        <f t="shared" si="0"/>
        <v>23000</v>
      </c>
      <c r="T33" s="29"/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29">
        <v>0</v>
      </c>
      <c r="CK33" s="3">
        <v>414.97</v>
      </c>
      <c r="CL33" s="3">
        <v>0</v>
      </c>
      <c r="CM33" s="3">
        <v>0</v>
      </c>
      <c r="CN33" s="3">
        <v>26105.040000000001</v>
      </c>
      <c r="CO33" s="3">
        <v>0</v>
      </c>
      <c r="CP33" s="3">
        <v>26520.010000000002</v>
      </c>
      <c r="CR33" s="3">
        <v>0</v>
      </c>
      <c r="CS33" s="3">
        <v>0</v>
      </c>
      <c r="CT33" s="3">
        <v>0</v>
      </c>
      <c r="CV33" s="3">
        <v>26520.010000000002</v>
      </c>
      <c r="CW33" s="3">
        <f t="shared" si="1"/>
        <v>-3520.010000000002</v>
      </c>
      <c r="CX33" s="35">
        <f t="shared" si="2"/>
        <v>1.1530439130434784</v>
      </c>
    </row>
    <row r="34" spans="1:103" outlineLevel="1" x14ac:dyDescent="0.2">
      <c r="A34" s="3" t="s">
        <v>186</v>
      </c>
      <c r="B34" s="10" t="s">
        <v>187</v>
      </c>
      <c r="C34" s="3" t="s">
        <v>188</v>
      </c>
      <c r="D34" s="3">
        <v>0</v>
      </c>
      <c r="E34" s="3">
        <v>0</v>
      </c>
      <c r="F34" s="3">
        <v>0</v>
      </c>
      <c r="G34" s="3">
        <v>506.69</v>
      </c>
      <c r="H34" s="3">
        <v>506.69</v>
      </c>
      <c r="J34" s="3">
        <v>0</v>
      </c>
      <c r="K34" s="3">
        <v>0</v>
      </c>
      <c r="L34" s="3">
        <v>0</v>
      </c>
      <c r="N34" s="3">
        <v>506.69</v>
      </c>
      <c r="P34" s="29">
        <v>-600</v>
      </c>
      <c r="Q34" s="3">
        <v>0</v>
      </c>
      <c r="R34" s="29">
        <v>0</v>
      </c>
      <c r="S34" s="31">
        <f t="shared" si="0"/>
        <v>600</v>
      </c>
      <c r="T34" s="29"/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29">
        <v>0</v>
      </c>
      <c r="CK34" s="3">
        <v>0</v>
      </c>
      <c r="CL34" s="3">
        <v>0</v>
      </c>
      <c r="CM34" s="3">
        <v>0</v>
      </c>
      <c r="CN34" s="3">
        <v>26.5</v>
      </c>
      <c r="CO34" s="3">
        <v>0</v>
      </c>
      <c r="CP34" s="3">
        <v>26.5</v>
      </c>
      <c r="CR34" s="3">
        <v>0</v>
      </c>
      <c r="CS34" s="3">
        <v>0</v>
      </c>
      <c r="CT34" s="3">
        <v>0</v>
      </c>
      <c r="CV34" s="3">
        <v>26.5</v>
      </c>
      <c r="CW34" s="3">
        <f t="shared" si="1"/>
        <v>573.5</v>
      </c>
      <c r="CX34" s="35">
        <f t="shared" si="2"/>
        <v>4.4166666666666667E-2</v>
      </c>
    </row>
    <row r="35" spans="1:103" outlineLevel="1" x14ac:dyDescent="0.2">
      <c r="A35" s="3" t="s">
        <v>58</v>
      </c>
      <c r="B35" s="10" t="s">
        <v>189</v>
      </c>
      <c r="C35" s="3" t="s">
        <v>354</v>
      </c>
      <c r="D35" s="3">
        <v>0</v>
      </c>
      <c r="E35" s="3">
        <v>0</v>
      </c>
      <c r="F35" s="3">
        <v>0</v>
      </c>
      <c r="G35" s="3">
        <v>-322162.48</v>
      </c>
      <c r="H35" s="3">
        <v>-322162.48</v>
      </c>
      <c r="J35" s="3">
        <v>-177716.05000000002</v>
      </c>
      <c r="K35" s="3">
        <v>0</v>
      </c>
      <c r="L35" s="3">
        <v>-177716.05000000002</v>
      </c>
      <c r="N35" s="3">
        <v>-479878.53</v>
      </c>
      <c r="P35" s="29">
        <v>0</v>
      </c>
      <c r="Q35" s="3">
        <v>13700</v>
      </c>
      <c r="R35" s="29">
        <v>13700</v>
      </c>
      <c r="S35" s="31">
        <v>-446930.68</v>
      </c>
      <c r="T35" s="29"/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29">
        <v>0</v>
      </c>
      <c r="CK35" s="3">
        <v>0</v>
      </c>
      <c r="CL35" s="3">
        <v>0</v>
      </c>
      <c r="CM35" s="3">
        <v>0</v>
      </c>
      <c r="CN35" s="3">
        <v>-278652.75</v>
      </c>
      <c r="CO35" s="3">
        <v>0</v>
      </c>
      <c r="CP35" s="3">
        <v>-264980.21000000002</v>
      </c>
      <c r="CR35" s="3">
        <v>-181948.64</v>
      </c>
      <c r="CS35" s="3">
        <v>0</v>
      </c>
      <c r="CT35" s="3">
        <v>-181948.64</v>
      </c>
      <c r="CV35" s="3">
        <v>-446928.85</v>
      </c>
      <c r="CW35" s="3">
        <f t="shared" si="1"/>
        <v>-1.8300000000162981</v>
      </c>
      <c r="CX35" s="35">
        <f t="shared" si="2"/>
        <v>0.9999959054052856</v>
      </c>
    </row>
    <row r="36" spans="1:103" outlineLevel="1" x14ac:dyDescent="0.2">
      <c r="B36" s="10" t="s">
        <v>189</v>
      </c>
      <c r="C36" s="3" t="s">
        <v>355</v>
      </c>
      <c r="N36" s="3">
        <v>-20000</v>
      </c>
      <c r="P36" s="29"/>
      <c r="R36" s="29"/>
      <c r="S36" s="31">
        <v>-13700</v>
      </c>
      <c r="T36" s="29"/>
      <c r="CI36" s="29">
        <v>0</v>
      </c>
      <c r="CP36" s="3">
        <v>-13672.54</v>
      </c>
      <c r="CR36" s="3">
        <v>0</v>
      </c>
      <c r="CS36" s="3">
        <v>0</v>
      </c>
      <c r="CT36" s="3">
        <v>0</v>
      </c>
      <c r="CV36" s="3">
        <v>-13672.54</v>
      </c>
      <c r="CW36" s="3">
        <f t="shared" si="1"/>
        <v>-27.459999999999127</v>
      </c>
      <c r="CX36" s="35">
        <f t="shared" si="2"/>
        <v>0.99799562043795631</v>
      </c>
    </row>
    <row r="37" spans="1:103" s="4" customFormat="1" x14ac:dyDescent="0.2">
      <c r="A37" s="5" t="s">
        <v>26</v>
      </c>
      <c r="B37" s="11"/>
      <c r="C37" s="2" t="s">
        <v>6</v>
      </c>
      <c r="D37" s="5">
        <v>90754.060000000012</v>
      </c>
      <c r="E37" s="5">
        <v>95900.85</v>
      </c>
      <c r="F37" s="5">
        <v>0</v>
      </c>
      <c r="G37" s="5">
        <v>5267447.5500000007</v>
      </c>
      <c r="H37" s="5">
        <v>5454102.4600000009</v>
      </c>
      <c r="I37" s="7"/>
      <c r="J37" s="5">
        <v>-17191.540000000008</v>
      </c>
      <c r="K37" s="5">
        <v>499953.15</v>
      </c>
      <c r="L37" s="5">
        <v>482761.61000000004</v>
      </c>
      <c r="M37" s="7"/>
      <c r="N37" s="5">
        <v>5936864.0699999994</v>
      </c>
      <c r="O37" s="5"/>
      <c r="P37" s="5">
        <v>-8039150</v>
      </c>
      <c r="Q37" s="5">
        <v>13700</v>
      </c>
      <c r="R37" s="5">
        <v>13700</v>
      </c>
      <c r="S37" s="5">
        <v>8039150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83414.34</v>
      </c>
      <c r="CL37" s="5">
        <v>110330.85</v>
      </c>
      <c r="CM37" s="5">
        <v>0</v>
      </c>
      <c r="CN37" s="5">
        <v>5999349.2400000002</v>
      </c>
      <c r="CO37" s="5">
        <v>500</v>
      </c>
      <c r="CP37" s="5">
        <v>6193594.4300000006</v>
      </c>
      <c r="CQ37" s="2"/>
      <c r="CR37" s="5">
        <v>1333561</v>
      </c>
      <c r="CS37" s="5">
        <v>461288.22000000003</v>
      </c>
      <c r="CT37" s="5">
        <v>1794849.2200000002</v>
      </c>
      <c r="CV37" s="5">
        <v>7988443.6499999994</v>
      </c>
      <c r="CW37" s="5">
        <f>S37-CV37</f>
        <v>50706.350000000559</v>
      </c>
      <c r="CX37" s="30">
        <f>IF(S37=0,"n/a",CV37/(S37))</f>
        <v>0.99369257321980553</v>
      </c>
      <c r="CY37" s="42"/>
    </row>
    <row r="38" spans="1:103" s="4" customFormat="1" x14ac:dyDescent="0.2">
      <c r="B38" s="11"/>
      <c r="H38" s="7"/>
      <c r="I38" s="7"/>
      <c r="L38" s="7"/>
      <c r="M38" s="7"/>
      <c r="N38" s="7"/>
      <c r="O38" s="7"/>
      <c r="P38" s="7"/>
      <c r="R38" s="7"/>
      <c r="S38" s="7"/>
      <c r="T38" s="7"/>
      <c r="CI38" s="7"/>
      <c r="CJ38" s="7"/>
      <c r="CP38" s="7"/>
      <c r="CT38" s="7"/>
      <c r="CX38" s="39"/>
      <c r="CY38" s="39"/>
    </row>
    <row r="39" spans="1:103" s="4" customFormat="1" x14ac:dyDescent="0.2">
      <c r="A39" s="5" t="s">
        <v>2</v>
      </c>
      <c r="B39" s="11"/>
      <c r="C39" s="2" t="s">
        <v>9</v>
      </c>
      <c r="D39" s="5">
        <f>D11+D37</f>
        <v>90754.060000000012</v>
      </c>
      <c r="E39" s="5">
        <f>E11+E37</f>
        <v>95900.85</v>
      </c>
      <c r="F39" s="5">
        <f>F11+F37</f>
        <v>0</v>
      </c>
      <c r="G39" s="5">
        <f>G11+G37</f>
        <v>5267447.5500000007</v>
      </c>
      <c r="H39" s="5">
        <f>H11+H37</f>
        <v>7468318.3500000006</v>
      </c>
      <c r="I39" s="7"/>
      <c r="J39" s="5">
        <f>J11+J37</f>
        <v>-17191.540000000008</v>
      </c>
      <c r="K39" s="5">
        <f>K11+K37</f>
        <v>499953.15</v>
      </c>
      <c r="L39" s="5">
        <f>L11+L37</f>
        <v>482761.61000000004</v>
      </c>
      <c r="M39" s="7"/>
      <c r="N39" s="5">
        <f>N11+N37</f>
        <v>7951079.959999999</v>
      </c>
      <c r="O39" s="5"/>
      <c r="P39" s="5"/>
      <c r="Q39" s="5"/>
      <c r="R39" s="5"/>
      <c r="S39" s="5">
        <f>S11+S37</f>
        <v>8039150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 t="shared" ref="CK39:CP39" si="3">CK11+CK37</f>
        <v>144005.04999999999</v>
      </c>
      <c r="CL39" s="5">
        <f t="shared" si="3"/>
        <v>169135.29</v>
      </c>
      <c r="CM39" s="5">
        <f t="shared" si="3"/>
        <v>689.37</v>
      </c>
      <c r="CN39" s="5">
        <f t="shared" si="3"/>
        <v>7669728.4299999997</v>
      </c>
      <c r="CO39" s="5">
        <f t="shared" si="3"/>
        <v>500</v>
      </c>
      <c r="CP39" s="5">
        <f t="shared" si="3"/>
        <v>7984058.1400000006</v>
      </c>
      <c r="CQ39" s="2"/>
      <c r="CR39" s="5">
        <f>CR11+CR37</f>
        <v>1333561</v>
      </c>
      <c r="CS39" s="5">
        <f>CS11+CS37</f>
        <v>1245718.1000000001</v>
      </c>
      <c r="CT39" s="5">
        <f>CT11+CT37</f>
        <v>2579279.1</v>
      </c>
      <c r="CV39" s="5">
        <f>CV11+CV37</f>
        <v>10563337.239999998</v>
      </c>
      <c r="CW39" s="5">
        <f>CW11+CW37</f>
        <v>50706.350000000559</v>
      </c>
      <c r="CX39" s="30">
        <f>IF(S39=0,"n/a",CV39/(S39))</f>
        <v>1.3139868319411876</v>
      </c>
      <c r="CY39" s="42"/>
    </row>
    <row r="40" spans="1:103" x14ac:dyDescent="0.2">
      <c r="H40" s="6"/>
      <c r="I40" s="7"/>
      <c r="L40" s="6"/>
      <c r="M40" s="7"/>
      <c r="N40" s="7"/>
      <c r="O40" s="7"/>
      <c r="P40" s="7"/>
      <c r="R40" s="7"/>
      <c r="S40" s="7"/>
      <c r="T40" s="7"/>
      <c r="CI40" s="7"/>
      <c r="CJ40" s="7"/>
      <c r="CP40" s="6"/>
      <c r="CT40" s="6"/>
    </row>
    <row r="41" spans="1:103" outlineLevel="1" x14ac:dyDescent="0.2">
      <c r="A41" s="3" t="s">
        <v>59</v>
      </c>
      <c r="B41" s="10" t="s">
        <v>191</v>
      </c>
      <c r="C41" s="3" t="s">
        <v>192</v>
      </c>
      <c r="D41" s="3">
        <v>0</v>
      </c>
      <c r="E41" s="3">
        <v>0</v>
      </c>
      <c r="F41" s="3">
        <v>0</v>
      </c>
      <c r="G41" s="3">
        <v>86356.479999999996</v>
      </c>
      <c r="H41" s="3">
        <v>86356.479999999996</v>
      </c>
      <c r="J41" s="3">
        <v>0</v>
      </c>
      <c r="K41" s="3">
        <v>0</v>
      </c>
      <c r="L41" s="3">
        <v>0</v>
      </c>
      <c r="N41" s="3">
        <v>86356.479999999996</v>
      </c>
      <c r="P41" s="29">
        <v>0</v>
      </c>
      <c r="Q41" s="3">
        <v>0</v>
      </c>
      <c r="R41" s="29">
        <v>0</v>
      </c>
      <c r="S41" s="31"/>
      <c r="T41" s="29"/>
      <c r="U41" s="3">
        <v>88674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29">
        <v>88674</v>
      </c>
      <c r="CK41" s="3">
        <v>0</v>
      </c>
      <c r="CL41" s="3">
        <v>0</v>
      </c>
      <c r="CM41" s="3">
        <v>0</v>
      </c>
      <c r="CN41" s="3">
        <v>88666.32</v>
      </c>
      <c r="CO41" s="3">
        <v>0</v>
      </c>
      <c r="CP41" s="3">
        <v>88666.32</v>
      </c>
      <c r="CR41" s="3">
        <v>0</v>
      </c>
      <c r="CS41" s="3">
        <v>0</v>
      </c>
      <c r="CT41" s="3">
        <v>0</v>
      </c>
      <c r="CV41" s="3">
        <v>88666.32</v>
      </c>
      <c r="CW41" s="3">
        <f t="shared" ref="CW41:CW62" si="4">CI41-CV41</f>
        <v>7.6799999999930151</v>
      </c>
      <c r="CX41" s="35">
        <f t="shared" ref="CX41:CX62" si="5">IF(CI41=0,"n/a",CV41/(CI41))</f>
        <v>0.99991339062182838</v>
      </c>
    </row>
    <row r="42" spans="1:103" outlineLevel="1" x14ac:dyDescent="0.2">
      <c r="A42" s="3" t="s">
        <v>60</v>
      </c>
      <c r="B42" s="10" t="s">
        <v>193</v>
      </c>
      <c r="C42" s="3" t="s">
        <v>194</v>
      </c>
      <c r="D42" s="3">
        <v>0</v>
      </c>
      <c r="E42" s="3">
        <v>0</v>
      </c>
      <c r="F42" s="3">
        <v>0</v>
      </c>
      <c r="G42" s="3">
        <v>144214.87</v>
      </c>
      <c r="H42" s="3">
        <v>144214.87</v>
      </c>
      <c r="J42" s="3">
        <v>0</v>
      </c>
      <c r="K42" s="3">
        <v>0</v>
      </c>
      <c r="L42" s="3">
        <v>0</v>
      </c>
      <c r="N42" s="3">
        <v>144214.87</v>
      </c>
      <c r="P42" s="29">
        <v>0</v>
      </c>
      <c r="Q42" s="3">
        <v>0</v>
      </c>
      <c r="R42" s="29">
        <v>0</v>
      </c>
      <c r="S42" s="31"/>
      <c r="T42" s="29"/>
      <c r="U42" s="3">
        <v>0</v>
      </c>
      <c r="V42" s="3">
        <v>148319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29">
        <v>148319</v>
      </c>
      <c r="CK42" s="3">
        <v>0</v>
      </c>
      <c r="CL42" s="3">
        <v>0</v>
      </c>
      <c r="CM42" s="3">
        <v>0</v>
      </c>
      <c r="CN42" s="3">
        <v>148310.32</v>
      </c>
      <c r="CO42" s="3">
        <v>0</v>
      </c>
      <c r="CP42" s="3">
        <v>148310.32</v>
      </c>
      <c r="CR42" s="3">
        <v>0</v>
      </c>
      <c r="CS42" s="3">
        <v>0</v>
      </c>
      <c r="CT42" s="3">
        <v>0</v>
      </c>
      <c r="CV42" s="3">
        <v>148310.32</v>
      </c>
      <c r="CW42" s="3">
        <f t="shared" si="4"/>
        <v>8.6799999999930151</v>
      </c>
      <c r="CX42" s="35">
        <f t="shared" si="5"/>
        <v>0.99994147749108342</v>
      </c>
    </row>
    <row r="43" spans="1:103" outlineLevel="1" x14ac:dyDescent="0.2">
      <c r="A43" s="3" t="s">
        <v>61</v>
      </c>
      <c r="B43" s="10" t="s">
        <v>195</v>
      </c>
      <c r="C43" s="3" t="s">
        <v>196</v>
      </c>
      <c r="D43" s="3">
        <v>0</v>
      </c>
      <c r="E43" s="3">
        <v>60838.91</v>
      </c>
      <c r="F43" s="3">
        <v>0</v>
      </c>
      <c r="G43" s="3">
        <v>1731980.65</v>
      </c>
      <c r="H43" s="3">
        <v>1792819.5599999998</v>
      </c>
      <c r="J43" s="3">
        <v>0</v>
      </c>
      <c r="K43" s="3">
        <v>0</v>
      </c>
      <c r="L43" s="3">
        <v>0</v>
      </c>
      <c r="N43" s="3">
        <v>1792819.56</v>
      </c>
      <c r="P43" s="29">
        <v>0</v>
      </c>
      <c r="Q43" s="3">
        <v>0</v>
      </c>
      <c r="R43" s="29">
        <v>0</v>
      </c>
      <c r="S43" s="31"/>
      <c r="T43" s="29"/>
      <c r="U43" s="3">
        <v>0</v>
      </c>
      <c r="V43" s="3">
        <v>0</v>
      </c>
      <c r="W43" s="3">
        <v>1922443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29">
        <v>1922443</v>
      </c>
      <c r="CK43" s="3">
        <v>0</v>
      </c>
      <c r="CL43" s="3">
        <v>40840.32</v>
      </c>
      <c r="CM43" s="3">
        <v>0</v>
      </c>
      <c r="CN43" s="3">
        <v>1870846.24</v>
      </c>
      <c r="CO43" s="3">
        <v>0</v>
      </c>
      <c r="CP43" s="3">
        <v>1911686.56</v>
      </c>
      <c r="CR43" s="3">
        <v>0</v>
      </c>
      <c r="CS43" s="3">
        <v>0</v>
      </c>
      <c r="CT43" s="3">
        <v>0</v>
      </c>
      <c r="CV43" s="3">
        <v>1911686.56</v>
      </c>
      <c r="CW43" s="3">
        <f t="shared" si="4"/>
        <v>10756.439999999944</v>
      </c>
      <c r="CX43" s="35">
        <f t="shared" si="5"/>
        <v>0.9944048068005138</v>
      </c>
    </row>
    <row r="44" spans="1:103" outlineLevel="1" x14ac:dyDescent="0.2">
      <c r="A44" s="3" t="s">
        <v>62</v>
      </c>
      <c r="B44" s="10" t="s">
        <v>197</v>
      </c>
      <c r="C44" s="3" t="s">
        <v>198</v>
      </c>
      <c r="D44" s="3">
        <v>0</v>
      </c>
      <c r="E44" s="3">
        <v>95</v>
      </c>
      <c r="F44" s="3">
        <v>0</v>
      </c>
      <c r="G44" s="3">
        <v>20185</v>
      </c>
      <c r="H44" s="3">
        <v>20280</v>
      </c>
      <c r="J44" s="3">
        <v>0</v>
      </c>
      <c r="K44" s="3">
        <v>0</v>
      </c>
      <c r="L44" s="3">
        <v>0</v>
      </c>
      <c r="N44" s="3">
        <v>20280</v>
      </c>
      <c r="P44" s="29">
        <v>0</v>
      </c>
      <c r="Q44" s="3">
        <v>0</v>
      </c>
      <c r="R44" s="29">
        <v>0</v>
      </c>
      <c r="S44" s="31"/>
      <c r="T44" s="29"/>
      <c r="U44" s="3">
        <v>0</v>
      </c>
      <c r="V44" s="3">
        <v>0</v>
      </c>
      <c r="W44" s="3">
        <v>0</v>
      </c>
      <c r="X44" s="3">
        <v>32200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29">
        <v>32200</v>
      </c>
      <c r="CK44" s="3">
        <v>0</v>
      </c>
      <c r="CL44" s="3">
        <v>606.27</v>
      </c>
      <c r="CM44" s="3">
        <v>0</v>
      </c>
      <c r="CN44" s="3">
        <v>39037.5</v>
      </c>
      <c r="CO44" s="3">
        <v>0</v>
      </c>
      <c r="CP44" s="3">
        <v>39643.769999999997</v>
      </c>
      <c r="CR44" s="3">
        <v>0</v>
      </c>
      <c r="CS44" s="3">
        <v>0</v>
      </c>
      <c r="CT44" s="3">
        <v>0</v>
      </c>
      <c r="CV44" s="3">
        <v>39643.770000000004</v>
      </c>
      <c r="CW44" s="3">
        <f t="shared" si="4"/>
        <v>-7443.7700000000041</v>
      </c>
      <c r="CX44" s="35">
        <f t="shared" si="5"/>
        <v>1.2311729813664598</v>
      </c>
    </row>
    <row r="45" spans="1:103" outlineLevel="1" x14ac:dyDescent="0.2">
      <c r="A45" s="3" t="s">
        <v>63</v>
      </c>
      <c r="B45" s="10" t="s">
        <v>199</v>
      </c>
      <c r="C45" s="3" t="s">
        <v>200</v>
      </c>
      <c r="D45" s="3">
        <v>0</v>
      </c>
      <c r="E45" s="3">
        <v>0</v>
      </c>
      <c r="F45" s="3">
        <v>0</v>
      </c>
      <c r="G45" s="3">
        <v>36949.599999999999</v>
      </c>
      <c r="H45" s="3">
        <v>36949.599999999999</v>
      </c>
      <c r="J45" s="3">
        <v>0</v>
      </c>
      <c r="K45" s="3">
        <v>0</v>
      </c>
      <c r="L45" s="3">
        <v>0</v>
      </c>
      <c r="N45" s="3">
        <v>36949.599999999999</v>
      </c>
      <c r="P45" s="29">
        <v>0</v>
      </c>
      <c r="Q45" s="3">
        <v>0</v>
      </c>
      <c r="R45" s="29">
        <v>0</v>
      </c>
      <c r="S45" s="31"/>
      <c r="T45" s="29"/>
      <c r="U45" s="3">
        <v>0</v>
      </c>
      <c r="V45" s="3">
        <v>0</v>
      </c>
      <c r="W45" s="3">
        <v>0</v>
      </c>
      <c r="X45" s="3">
        <v>0</v>
      </c>
      <c r="Y45" s="3">
        <v>45961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29">
        <v>45961</v>
      </c>
      <c r="CK45" s="3">
        <v>0</v>
      </c>
      <c r="CL45" s="3">
        <v>0</v>
      </c>
      <c r="CM45" s="3">
        <v>0</v>
      </c>
      <c r="CN45" s="3">
        <v>46571</v>
      </c>
      <c r="CO45" s="3">
        <v>0</v>
      </c>
      <c r="CP45" s="3">
        <v>46571</v>
      </c>
      <c r="CR45" s="3">
        <v>0</v>
      </c>
      <c r="CS45" s="3">
        <v>0</v>
      </c>
      <c r="CT45" s="3">
        <v>0</v>
      </c>
      <c r="CV45" s="3">
        <v>46571</v>
      </c>
      <c r="CW45" s="3">
        <f t="shared" si="4"/>
        <v>-610</v>
      </c>
      <c r="CX45" s="35">
        <f t="shared" si="5"/>
        <v>1.0132721220164922</v>
      </c>
    </row>
    <row r="46" spans="1:103" outlineLevel="1" x14ac:dyDescent="0.2">
      <c r="A46" s="3" t="s">
        <v>64</v>
      </c>
      <c r="B46" s="10" t="s">
        <v>201</v>
      </c>
      <c r="C46" s="3" t="s">
        <v>202</v>
      </c>
      <c r="D46" s="3">
        <v>0</v>
      </c>
      <c r="E46" s="3">
        <v>0</v>
      </c>
      <c r="F46" s="3">
        <v>0</v>
      </c>
      <c r="G46" s="3">
        <v>7800</v>
      </c>
      <c r="H46" s="3">
        <v>7800</v>
      </c>
      <c r="J46" s="3">
        <v>0</v>
      </c>
      <c r="K46" s="3">
        <v>0</v>
      </c>
      <c r="L46" s="3">
        <v>0</v>
      </c>
      <c r="N46" s="3">
        <v>7800</v>
      </c>
      <c r="P46" s="29">
        <v>0</v>
      </c>
      <c r="Q46" s="3">
        <v>0</v>
      </c>
      <c r="R46" s="29">
        <v>0</v>
      </c>
      <c r="S46" s="31"/>
      <c r="T46" s="29"/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56000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29">
        <v>56000</v>
      </c>
      <c r="CK46" s="3">
        <v>0</v>
      </c>
      <c r="CL46" s="3">
        <v>0</v>
      </c>
      <c r="CM46" s="3">
        <v>0</v>
      </c>
      <c r="CN46" s="3">
        <v>48419</v>
      </c>
      <c r="CO46" s="3">
        <v>0</v>
      </c>
      <c r="CP46" s="3">
        <v>48419</v>
      </c>
      <c r="CR46" s="3">
        <v>0</v>
      </c>
      <c r="CS46" s="3">
        <v>0</v>
      </c>
      <c r="CT46" s="3">
        <v>0</v>
      </c>
      <c r="CV46" s="3">
        <v>48419</v>
      </c>
      <c r="CW46" s="3">
        <f t="shared" si="4"/>
        <v>7581</v>
      </c>
      <c r="CX46" s="35">
        <f t="shared" si="5"/>
        <v>0.86462499999999998</v>
      </c>
    </row>
    <row r="47" spans="1:103" outlineLevel="1" x14ac:dyDescent="0.2">
      <c r="A47" s="3" t="s">
        <v>65</v>
      </c>
      <c r="B47" s="10" t="s">
        <v>203</v>
      </c>
      <c r="C47" s="3" t="s">
        <v>204</v>
      </c>
      <c r="D47" s="3">
        <v>0</v>
      </c>
      <c r="E47" s="3">
        <v>0</v>
      </c>
      <c r="F47" s="3">
        <v>0</v>
      </c>
      <c r="G47" s="3">
        <v>57204.130000000005</v>
      </c>
      <c r="H47" s="3">
        <v>57204.130000000005</v>
      </c>
      <c r="J47" s="3">
        <v>0</v>
      </c>
      <c r="K47" s="3">
        <v>0</v>
      </c>
      <c r="L47" s="3">
        <v>0</v>
      </c>
      <c r="N47" s="3">
        <v>57204.130000000005</v>
      </c>
      <c r="P47" s="29">
        <v>0</v>
      </c>
      <c r="Q47" s="3">
        <v>0</v>
      </c>
      <c r="R47" s="29">
        <v>0</v>
      </c>
      <c r="S47" s="31"/>
      <c r="T47" s="29"/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72748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29">
        <v>72748</v>
      </c>
      <c r="CK47" s="3">
        <v>0</v>
      </c>
      <c r="CL47" s="3">
        <v>0</v>
      </c>
      <c r="CM47" s="3">
        <v>0</v>
      </c>
      <c r="CN47" s="3">
        <v>75717.75</v>
      </c>
      <c r="CO47" s="3">
        <v>0</v>
      </c>
      <c r="CP47" s="3">
        <v>75717.75</v>
      </c>
      <c r="CR47" s="3">
        <v>0</v>
      </c>
      <c r="CS47" s="3">
        <v>0</v>
      </c>
      <c r="CT47" s="3">
        <v>0</v>
      </c>
      <c r="CV47" s="3">
        <v>75717.75</v>
      </c>
      <c r="CW47" s="3">
        <f t="shared" si="4"/>
        <v>-2969.75</v>
      </c>
      <c r="CX47" s="35">
        <f t="shared" si="5"/>
        <v>1.0408224281079892</v>
      </c>
    </row>
    <row r="48" spans="1:103" hidden="1" outlineLevel="1" x14ac:dyDescent="0.2">
      <c r="A48" s="3" t="s">
        <v>205</v>
      </c>
      <c r="B48" s="10" t="s">
        <v>206</v>
      </c>
      <c r="C48" s="3" t="s">
        <v>207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J48" s="3">
        <v>0</v>
      </c>
      <c r="K48" s="3">
        <v>0</v>
      </c>
      <c r="L48" s="3">
        <v>0</v>
      </c>
      <c r="N48" s="3">
        <v>0</v>
      </c>
      <c r="P48" s="29">
        <v>0</v>
      </c>
      <c r="Q48" s="3">
        <v>0</v>
      </c>
      <c r="R48" s="29">
        <v>0</v>
      </c>
      <c r="S48" s="31"/>
      <c r="T48" s="29"/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29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R48" s="3">
        <v>0</v>
      </c>
      <c r="CS48" s="3">
        <v>0</v>
      </c>
      <c r="CT48" s="3">
        <v>0</v>
      </c>
      <c r="CV48" s="3">
        <v>0</v>
      </c>
      <c r="CW48" s="3">
        <f t="shared" si="4"/>
        <v>0</v>
      </c>
      <c r="CX48" s="35" t="str">
        <f t="shared" si="5"/>
        <v>n/a</v>
      </c>
    </row>
    <row r="49" spans="1:103" outlineLevel="1" x14ac:dyDescent="0.2">
      <c r="A49" s="3" t="s">
        <v>66</v>
      </c>
      <c r="B49" s="10" t="s">
        <v>208</v>
      </c>
      <c r="C49" s="3" t="s">
        <v>209</v>
      </c>
      <c r="D49" s="3">
        <v>0</v>
      </c>
      <c r="E49" s="3">
        <v>0</v>
      </c>
      <c r="F49" s="3">
        <v>0</v>
      </c>
      <c r="G49" s="3">
        <v>24663.43</v>
      </c>
      <c r="H49" s="3">
        <v>24663.43</v>
      </c>
      <c r="J49" s="3">
        <v>0</v>
      </c>
      <c r="K49" s="3">
        <v>0</v>
      </c>
      <c r="L49" s="3">
        <v>0</v>
      </c>
      <c r="N49" s="3">
        <v>24663.43</v>
      </c>
      <c r="P49" s="29">
        <v>0</v>
      </c>
      <c r="Q49" s="3">
        <v>0</v>
      </c>
      <c r="R49" s="29">
        <v>0</v>
      </c>
      <c r="S49" s="31"/>
      <c r="T49" s="29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34292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29">
        <v>34292</v>
      </c>
      <c r="CK49" s="3">
        <v>0</v>
      </c>
      <c r="CL49" s="3">
        <v>0</v>
      </c>
      <c r="CM49" s="3">
        <v>0</v>
      </c>
      <c r="CN49" s="3">
        <v>36613.71</v>
      </c>
      <c r="CO49" s="3">
        <v>0</v>
      </c>
      <c r="CP49" s="3">
        <v>36613.71</v>
      </c>
      <c r="CR49" s="3">
        <v>0</v>
      </c>
      <c r="CS49" s="3">
        <v>0</v>
      </c>
      <c r="CT49" s="3">
        <v>0</v>
      </c>
      <c r="CV49" s="3">
        <v>36613.71</v>
      </c>
      <c r="CW49" s="3">
        <f t="shared" si="4"/>
        <v>-2321.7099999999991</v>
      </c>
      <c r="CX49" s="35">
        <f t="shared" si="5"/>
        <v>1.0677041292429721</v>
      </c>
    </row>
    <row r="50" spans="1:103" outlineLevel="1" x14ac:dyDescent="0.2">
      <c r="A50" s="3" t="s">
        <v>67</v>
      </c>
      <c r="B50" s="10" t="s">
        <v>210</v>
      </c>
      <c r="C50" s="3" t="s">
        <v>211</v>
      </c>
      <c r="D50" s="3">
        <v>0</v>
      </c>
      <c r="E50" s="3">
        <v>0</v>
      </c>
      <c r="F50" s="3">
        <v>0</v>
      </c>
      <c r="G50" s="3">
        <v>27816.71</v>
      </c>
      <c r="H50" s="3">
        <v>27816.71</v>
      </c>
      <c r="J50" s="3">
        <v>0</v>
      </c>
      <c r="K50" s="3">
        <v>0</v>
      </c>
      <c r="L50" s="3">
        <v>0</v>
      </c>
      <c r="N50" s="3">
        <v>27816.71</v>
      </c>
      <c r="P50" s="29">
        <v>0</v>
      </c>
      <c r="Q50" s="3">
        <v>0</v>
      </c>
      <c r="R50" s="29">
        <v>0</v>
      </c>
      <c r="S50" s="31"/>
      <c r="T50" s="29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28437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29">
        <v>28437</v>
      </c>
      <c r="CK50" s="3">
        <v>0</v>
      </c>
      <c r="CL50" s="3">
        <v>0</v>
      </c>
      <c r="CM50" s="3">
        <v>0</v>
      </c>
      <c r="CN50" s="3">
        <v>28423.77</v>
      </c>
      <c r="CO50" s="3">
        <v>0</v>
      </c>
      <c r="CP50" s="3">
        <v>28423.77</v>
      </c>
      <c r="CR50" s="3">
        <v>0</v>
      </c>
      <c r="CS50" s="3">
        <v>0</v>
      </c>
      <c r="CT50" s="3">
        <v>0</v>
      </c>
      <c r="CV50" s="3">
        <v>28423.77</v>
      </c>
      <c r="CW50" s="3">
        <f t="shared" si="4"/>
        <v>13.229999999999563</v>
      </c>
      <c r="CX50" s="35">
        <f t="shared" si="5"/>
        <v>0.99953476105074379</v>
      </c>
    </row>
    <row r="51" spans="1:103" outlineLevel="1" x14ac:dyDescent="0.2">
      <c r="A51" s="3" t="s">
        <v>68</v>
      </c>
      <c r="B51" s="10" t="s">
        <v>212</v>
      </c>
      <c r="C51" s="3" t="s">
        <v>213</v>
      </c>
      <c r="D51" s="3">
        <v>0</v>
      </c>
      <c r="E51" s="3">
        <v>0</v>
      </c>
      <c r="F51" s="3">
        <v>0</v>
      </c>
      <c r="G51" s="3">
        <v>26005.77</v>
      </c>
      <c r="H51" s="3">
        <v>26005.77</v>
      </c>
      <c r="J51" s="3">
        <v>0</v>
      </c>
      <c r="K51" s="3">
        <v>0</v>
      </c>
      <c r="L51" s="3">
        <v>0</v>
      </c>
      <c r="N51" s="3">
        <v>26005.77</v>
      </c>
      <c r="P51" s="29">
        <v>0</v>
      </c>
      <c r="Q51" s="3">
        <v>0</v>
      </c>
      <c r="R51" s="29">
        <v>0</v>
      </c>
      <c r="S51" s="31"/>
      <c r="T51" s="29"/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30326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29">
        <v>30326</v>
      </c>
      <c r="CK51" s="3">
        <v>0</v>
      </c>
      <c r="CL51" s="3">
        <v>0</v>
      </c>
      <c r="CM51" s="3">
        <v>0</v>
      </c>
      <c r="CN51" s="3">
        <v>27591.96</v>
      </c>
      <c r="CO51" s="3">
        <v>0</v>
      </c>
      <c r="CP51" s="3">
        <v>27591.96</v>
      </c>
      <c r="CR51" s="3">
        <v>0</v>
      </c>
      <c r="CS51" s="3">
        <v>0</v>
      </c>
      <c r="CT51" s="3">
        <v>0</v>
      </c>
      <c r="CV51" s="3">
        <v>27591.96</v>
      </c>
      <c r="CW51" s="3">
        <f t="shared" si="4"/>
        <v>2734.0400000000009</v>
      </c>
      <c r="CX51" s="35">
        <f t="shared" si="5"/>
        <v>0.90984501747675262</v>
      </c>
    </row>
    <row r="52" spans="1:103" outlineLevel="1" x14ac:dyDescent="0.2">
      <c r="A52" s="3" t="s">
        <v>69</v>
      </c>
      <c r="B52" s="10" t="s">
        <v>214</v>
      </c>
      <c r="C52" s="3" t="s">
        <v>215</v>
      </c>
      <c r="D52" s="3">
        <v>0</v>
      </c>
      <c r="E52" s="3">
        <v>0</v>
      </c>
      <c r="F52" s="3">
        <v>0</v>
      </c>
      <c r="G52" s="3">
        <v>51001.19</v>
      </c>
      <c r="H52" s="3">
        <v>51001.19</v>
      </c>
      <c r="J52" s="3">
        <v>0</v>
      </c>
      <c r="K52" s="3">
        <v>0</v>
      </c>
      <c r="L52" s="3">
        <v>0</v>
      </c>
      <c r="N52" s="3">
        <v>51001.19</v>
      </c>
      <c r="P52" s="29">
        <v>0</v>
      </c>
      <c r="Q52" s="3">
        <v>0</v>
      </c>
      <c r="R52" s="29">
        <v>0</v>
      </c>
      <c r="S52" s="31"/>
      <c r="T52" s="29"/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52271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29">
        <v>52271</v>
      </c>
      <c r="CK52" s="3">
        <v>0</v>
      </c>
      <c r="CL52" s="3">
        <v>0</v>
      </c>
      <c r="CM52" s="3">
        <v>0</v>
      </c>
      <c r="CN52" s="3">
        <v>54263.32</v>
      </c>
      <c r="CO52" s="3">
        <v>0</v>
      </c>
      <c r="CP52" s="3">
        <v>54263.32</v>
      </c>
      <c r="CR52" s="3">
        <v>0</v>
      </c>
      <c r="CS52" s="3">
        <v>0</v>
      </c>
      <c r="CT52" s="3">
        <v>0</v>
      </c>
      <c r="CV52" s="3">
        <v>54263.32</v>
      </c>
      <c r="CW52" s="3">
        <f t="shared" si="4"/>
        <v>-1992.3199999999997</v>
      </c>
      <c r="CX52" s="35">
        <f t="shared" si="5"/>
        <v>1.0381152072851103</v>
      </c>
    </row>
    <row r="53" spans="1:103" outlineLevel="1" x14ac:dyDescent="0.2">
      <c r="A53" s="3" t="s">
        <v>70</v>
      </c>
      <c r="B53" s="10" t="s">
        <v>216</v>
      </c>
      <c r="C53" s="3" t="s">
        <v>217</v>
      </c>
      <c r="D53" s="3">
        <v>0</v>
      </c>
      <c r="E53" s="3">
        <v>0</v>
      </c>
      <c r="F53" s="3">
        <v>0</v>
      </c>
      <c r="G53" s="3">
        <v>53736.05</v>
      </c>
      <c r="H53" s="3">
        <v>53736.05</v>
      </c>
      <c r="J53" s="3">
        <v>0</v>
      </c>
      <c r="K53" s="3">
        <v>0</v>
      </c>
      <c r="L53" s="3">
        <v>0</v>
      </c>
      <c r="N53" s="3">
        <v>53736.05</v>
      </c>
      <c r="P53" s="29">
        <v>0</v>
      </c>
      <c r="Q53" s="3">
        <v>0</v>
      </c>
      <c r="R53" s="29">
        <v>0</v>
      </c>
      <c r="S53" s="31"/>
      <c r="T53" s="29"/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57428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29">
        <v>57428</v>
      </c>
      <c r="CK53" s="3">
        <v>0</v>
      </c>
      <c r="CL53" s="3">
        <v>0</v>
      </c>
      <c r="CM53" s="3">
        <v>0</v>
      </c>
      <c r="CN53" s="3">
        <v>55420.07</v>
      </c>
      <c r="CO53" s="3">
        <v>0</v>
      </c>
      <c r="CP53" s="3">
        <v>55420.07</v>
      </c>
      <c r="CR53" s="3">
        <v>0</v>
      </c>
      <c r="CS53" s="3">
        <v>0</v>
      </c>
      <c r="CT53" s="3">
        <v>0</v>
      </c>
      <c r="CV53" s="3">
        <v>55420.07</v>
      </c>
      <c r="CW53" s="3">
        <f t="shared" si="4"/>
        <v>2007.9300000000003</v>
      </c>
      <c r="CX53" s="35">
        <f t="shared" si="5"/>
        <v>0.96503569687260571</v>
      </c>
    </row>
    <row r="54" spans="1:103" outlineLevel="1" x14ac:dyDescent="0.2">
      <c r="A54" s="3" t="s">
        <v>71</v>
      </c>
      <c r="B54" s="10" t="s">
        <v>218</v>
      </c>
      <c r="C54" s="3" t="s">
        <v>219</v>
      </c>
      <c r="D54" s="3">
        <v>0</v>
      </c>
      <c r="E54" s="3">
        <v>0</v>
      </c>
      <c r="F54" s="3">
        <v>0</v>
      </c>
      <c r="G54" s="3">
        <v>119800.92</v>
      </c>
      <c r="H54" s="3">
        <v>119800.92</v>
      </c>
      <c r="J54" s="3">
        <v>0</v>
      </c>
      <c r="K54" s="3">
        <v>0</v>
      </c>
      <c r="L54" s="3">
        <v>0</v>
      </c>
      <c r="N54" s="3">
        <v>119800.92</v>
      </c>
      <c r="P54" s="29">
        <v>0</v>
      </c>
      <c r="Q54" s="3">
        <v>0</v>
      </c>
      <c r="R54" s="29">
        <v>0</v>
      </c>
      <c r="S54" s="31"/>
      <c r="T54" s="29"/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144292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29">
        <v>144292</v>
      </c>
      <c r="CK54" s="3">
        <v>0</v>
      </c>
      <c r="CL54" s="3">
        <v>0</v>
      </c>
      <c r="CM54" s="3">
        <v>0</v>
      </c>
      <c r="CN54" s="3">
        <v>134645.20000000001</v>
      </c>
      <c r="CO54" s="3">
        <v>0</v>
      </c>
      <c r="CP54" s="3">
        <v>134645.20000000001</v>
      </c>
      <c r="CR54" s="3">
        <v>0</v>
      </c>
      <c r="CS54" s="3">
        <v>0</v>
      </c>
      <c r="CT54" s="3">
        <v>0</v>
      </c>
      <c r="CV54" s="3">
        <v>134645.20000000001</v>
      </c>
      <c r="CW54" s="3">
        <f t="shared" si="4"/>
        <v>9646.7999999999884</v>
      </c>
      <c r="CX54" s="35">
        <f t="shared" si="5"/>
        <v>0.9331439026418652</v>
      </c>
    </row>
    <row r="55" spans="1:103" outlineLevel="1" x14ac:dyDescent="0.2">
      <c r="A55" s="3" t="s">
        <v>72</v>
      </c>
      <c r="B55" s="10" t="s">
        <v>220</v>
      </c>
      <c r="C55" s="3" t="s">
        <v>221</v>
      </c>
      <c r="D55" s="3">
        <v>0</v>
      </c>
      <c r="E55" s="3">
        <v>10499.07</v>
      </c>
      <c r="F55" s="3">
        <v>0</v>
      </c>
      <c r="G55" s="3">
        <v>343086.28</v>
      </c>
      <c r="H55" s="3">
        <v>353585.35000000003</v>
      </c>
      <c r="J55" s="3">
        <v>0</v>
      </c>
      <c r="K55" s="3">
        <v>0</v>
      </c>
      <c r="L55" s="3">
        <v>0</v>
      </c>
      <c r="N55" s="3">
        <v>353585.35000000003</v>
      </c>
      <c r="P55" s="29">
        <v>0</v>
      </c>
      <c r="Q55" s="3">
        <v>0</v>
      </c>
      <c r="R55" s="29">
        <v>0</v>
      </c>
      <c r="S55" s="31"/>
      <c r="T55" s="29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347011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29">
        <v>347011</v>
      </c>
      <c r="CK55" s="3">
        <v>0</v>
      </c>
      <c r="CL55" s="3">
        <v>24381.040000000001</v>
      </c>
      <c r="CM55" s="3">
        <v>0</v>
      </c>
      <c r="CN55" s="3">
        <v>348242.41000000003</v>
      </c>
      <c r="CO55" s="3">
        <v>0</v>
      </c>
      <c r="CP55" s="3">
        <v>372623.45</v>
      </c>
      <c r="CR55" s="3">
        <v>0</v>
      </c>
      <c r="CS55" s="3">
        <v>0</v>
      </c>
      <c r="CT55" s="3">
        <v>0</v>
      </c>
      <c r="CV55" s="3">
        <v>372623.45</v>
      </c>
      <c r="CW55" s="3">
        <f t="shared" si="4"/>
        <v>-25612.450000000012</v>
      </c>
      <c r="CX55" s="35">
        <f t="shared" si="5"/>
        <v>1.0738087553420497</v>
      </c>
    </row>
    <row r="56" spans="1:103" hidden="1" outlineLevel="1" x14ac:dyDescent="0.2">
      <c r="A56" s="3" t="s">
        <v>222</v>
      </c>
      <c r="B56" s="10" t="s">
        <v>223</v>
      </c>
      <c r="C56" s="3" t="s">
        <v>224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J56" s="3">
        <v>0</v>
      </c>
      <c r="K56" s="3">
        <v>0</v>
      </c>
      <c r="L56" s="3">
        <v>0</v>
      </c>
      <c r="N56" s="3">
        <v>0</v>
      </c>
      <c r="P56" s="29">
        <v>0</v>
      </c>
      <c r="Q56" s="3">
        <v>0</v>
      </c>
      <c r="R56" s="29">
        <v>0</v>
      </c>
      <c r="S56" s="31"/>
      <c r="T56" s="29"/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29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R56" s="3">
        <v>0</v>
      </c>
      <c r="CS56" s="3">
        <v>0</v>
      </c>
      <c r="CT56" s="3">
        <v>0</v>
      </c>
      <c r="CV56" s="3">
        <v>0</v>
      </c>
      <c r="CW56" s="3">
        <f t="shared" si="4"/>
        <v>0</v>
      </c>
      <c r="CX56" s="35" t="str">
        <f t="shared" si="5"/>
        <v>n/a</v>
      </c>
    </row>
    <row r="57" spans="1:103" outlineLevel="1" x14ac:dyDescent="0.2">
      <c r="A57" s="3" t="s">
        <v>73</v>
      </c>
      <c r="B57" s="10" t="s">
        <v>225</v>
      </c>
      <c r="C57" s="3" t="s">
        <v>226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J57" s="3">
        <v>0</v>
      </c>
      <c r="K57" s="3">
        <v>0</v>
      </c>
      <c r="L57" s="3">
        <v>0</v>
      </c>
      <c r="N57" s="3">
        <v>0</v>
      </c>
      <c r="P57" s="29">
        <v>0</v>
      </c>
      <c r="Q57" s="3">
        <v>0</v>
      </c>
      <c r="R57" s="29">
        <v>0</v>
      </c>
      <c r="S57" s="31"/>
      <c r="T57" s="29"/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24796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29">
        <v>24796</v>
      </c>
      <c r="CK57" s="3">
        <v>0</v>
      </c>
      <c r="CL57" s="3">
        <v>0</v>
      </c>
      <c r="CM57" s="3">
        <v>0</v>
      </c>
      <c r="CN57" s="3">
        <v>23936</v>
      </c>
      <c r="CO57" s="3">
        <v>0</v>
      </c>
      <c r="CP57" s="3">
        <v>23936</v>
      </c>
      <c r="CR57" s="3">
        <v>0</v>
      </c>
      <c r="CS57" s="3">
        <v>0</v>
      </c>
      <c r="CT57" s="3">
        <v>0</v>
      </c>
      <c r="CV57" s="3">
        <v>23936</v>
      </c>
      <c r="CW57" s="3">
        <f t="shared" si="4"/>
        <v>860</v>
      </c>
      <c r="CX57" s="35">
        <f t="shared" si="5"/>
        <v>0.96531698661074372</v>
      </c>
    </row>
    <row r="58" spans="1:103" outlineLevel="1" x14ac:dyDescent="0.2">
      <c r="A58" s="3" t="s">
        <v>74</v>
      </c>
      <c r="B58" s="10" t="s">
        <v>227</v>
      </c>
      <c r="C58" s="3" t="s">
        <v>228</v>
      </c>
      <c r="D58" s="3">
        <v>0</v>
      </c>
      <c r="E58" s="3">
        <v>0</v>
      </c>
      <c r="F58" s="3">
        <v>0</v>
      </c>
      <c r="G58" s="3">
        <v>108835.55</v>
      </c>
      <c r="H58" s="3">
        <v>108835.55</v>
      </c>
      <c r="J58" s="3">
        <v>0</v>
      </c>
      <c r="K58" s="3">
        <v>0</v>
      </c>
      <c r="L58" s="3">
        <v>0</v>
      </c>
      <c r="N58" s="3">
        <v>108835.55</v>
      </c>
      <c r="P58" s="29">
        <v>0</v>
      </c>
      <c r="Q58" s="3">
        <v>0</v>
      </c>
      <c r="R58" s="29">
        <v>0</v>
      </c>
      <c r="S58" s="31"/>
      <c r="T58" s="29"/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142503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29">
        <v>142503</v>
      </c>
      <c r="CK58" s="3">
        <v>0</v>
      </c>
      <c r="CL58" s="3">
        <v>0</v>
      </c>
      <c r="CM58" s="3">
        <v>0</v>
      </c>
      <c r="CN58" s="3">
        <v>128670.3</v>
      </c>
      <c r="CO58" s="3">
        <v>0</v>
      </c>
      <c r="CP58" s="3">
        <v>128670.3</v>
      </c>
      <c r="CR58" s="3">
        <v>0</v>
      </c>
      <c r="CS58" s="3">
        <v>0</v>
      </c>
      <c r="CT58" s="3">
        <v>0</v>
      </c>
      <c r="CV58" s="3">
        <v>128670.3</v>
      </c>
      <c r="CW58" s="3">
        <f t="shared" si="4"/>
        <v>13832.699999999997</v>
      </c>
      <c r="CX58" s="35">
        <f t="shared" si="5"/>
        <v>0.90293046462179749</v>
      </c>
    </row>
    <row r="59" spans="1:103" outlineLevel="1" x14ac:dyDescent="0.2">
      <c r="A59" s="3" t="s">
        <v>75</v>
      </c>
      <c r="B59" s="10" t="s">
        <v>229</v>
      </c>
      <c r="C59" s="3" t="s">
        <v>230</v>
      </c>
      <c r="D59" s="3">
        <v>0</v>
      </c>
      <c r="E59" s="3">
        <v>490</v>
      </c>
      <c r="F59" s="3">
        <v>0</v>
      </c>
      <c r="G59" s="3">
        <v>14701.630000000001</v>
      </c>
      <c r="H59" s="3">
        <v>15191.630000000001</v>
      </c>
      <c r="J59" s="3">
        <v>0</v>
      </c>
      <c r="K59" s="3">
        <v>0</v>
      </c>
      <c r="L59" s="3">
        <v>0</v>
      </c>
      <c r="N59" s="3">
        <v>15191.630000000001</v>
      </c>
      <c r="P59" s="29">
        <v>0</v>
      </c>
      <c r="Q59" s="3">
        <v>0</v>
      </c>
      <c r="R59" s="29">
        <v>0</v>
      </c>
      <c r="S59" s="31"/>
      <c r="T59" s="29"/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22000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29">
        <v>22000</v>
      </c>
      <c r="CK59" s="3">
        <v>0</v>
      </c>
      <c r="CL59" s="3">
        <v>403.25</v>
      </c>
      <c r="CM59" s="3">
        <v>0</v>
      </c>
      <c r="CN59" s="3">
        <v>15725.15</v>
      </c>
      <c r="CO59" s="3">
        <v>0</v>
      </c>
      <c r="CP59" s="3">
        <v>16128.4</v>
      </c>
      <c r="CR59" s="3">
        <v>0</v>
      </c>
      <c r="CS59" s="3">
        <v>0</v>
      </c>
      <c r="CT59" s="3">
        <v>0</v>
      </c>
      <c r="CV59" s="3">
        <v>16128.4</v>
      </c>
      <c r="CW59" s="3">
        <f t="shared" si="4"/>
        <v>5871.6</v>
      </c>
      <c r="CX59" s="35">
        <f t="shared" si="5"/>
        <v>0.73310909090909093</v>
      </c>
    </row>
    <row r="60" spans="1:103" outlineLevel="1" x14ac:dyDescent="0.2">
      <c r="A60" s="3" t="s">
        <v>76</v>
      </c>
      <c r="B60" s="10" t="s">
        <v>231</v>
      </c>
      <c r="C60" s="3" t="s">
        <v>232</v>
      </c>
      <c r="D60" s="3">
        <v>4900</v>
      </c>
      <c r="E60" s="3">
        <v>500</v>
      </c>
      <c r="F60" s="3">
        <v>0</v>
      </c>
      <c r="G60" s="3">
        <v>8283.7199999999993</v>
      </c>
      <c r="H60" s="3">
        <v>13683.72</v>
      </c>
      <c r="J60" s="3">
        <v>0</v>
      </c>
      <c r="K60" s="3">
        <v>0</v>
      </c>
      <c r="L60" s="3">
        <v>0</v>
      </c>
      <c r="N60" s="3">
        <v>13683.720000000001</v>
      </c>
      <c r="P60" s="29">
        <v>0</v>
      </c>
      <c r="Q60" s="3">
        <v>0</v>
      </c>
      <c r="R60" s="29">
        <v>0</v>
      </c>
      <c r="S60" s="31"/>
      <c r="T60" s="29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15000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29">
        <v>15000</v>
      </c>
      <c r="CK60" s="3">
        <v>6882</v>
      </c>
      <c r="CL60" s="3">
        <v>500</v>
      </c>
      <c r="CM60" s="3">
        <v>0</v>
      </c>
      <c r="CN60" s="3">
        <v>3453.28</v>
      </c>
      <c r="CO60" s="3">
        <v>0</v>
      </c>
      <c r="CP60" s="3">
        <v>10835.28</v>
      </c>
      <c r="CR60" s="3">
        <v>0</v>
      </c>
      <c r="CS60" s="3">
        <v>0</v>
      </c>
      <c r="CT60" s="3">
        <v>0</v>
      </c>
      <c r="CV60" s="3">
        <v>10835.28</v>
      </c>
      <c r="CW60" s="3">
        <f t="shared" si="4"/>
        <v>4164.7199999999993</v>
      </c>
      <c r="CX60" s="35">
        <f t="shared" si="5"/>
        <v>0.72235199999999999</v>
      </c>
    </row>
    <row r="61" spans="1:103" outlineLevel="1" x14ac:dyDescent="0.2">
      <c r="A61" s="3" t="s">
        <v>77</v>
      </c>
      <c r="B61" s="10" t="s">
        <v>233</v>
      </c>
      <c r="C61" s="3" t="s">
        <v>234</v>
      </c>
      <c r="D61" s="3">
        <v>50</v>
      </c>
      <c r="E61" s="3">
        <v>0</v>
      </c>
      <c r="F61" s="3">
        <v>0</v>
      </c>
      <c r="G61" s="3">
        <v>271.68</v>
      </c>
      <c r="H61" s="3">
        <v>321.68</v>
      </c>
      <c r="J61" s="3">
        <v>0</v>
      </c>
      <c r="K61" s="3">
        <v>0</v>
      </c>
      <c r="L61" s="3">
        <v>0</v>
      </c>
      <c r="N61" s="3">
        <v>321.68</v>
      </c>
      <c r="P61" s="29">
        <v>0</v>
      </c>
      <c r="Q61" s="3">
        <v>0</v>
      </c>
      <c r="R61" s="29">
        <v>0</v>
      </c>
      <c r="S61" s="31"/>
      <c r="T61" s="29"/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1750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29">
        <v>1750</v>
      </c>
      <c r="CK61" s="3">
        <v>1000</v>
      </c>
      <c r="CL61" s="3">
        <v>0</v>
      </c>
      <c r="CM61" s="3">
        <v>0</v>
      </c>
      <c r="CN61" s="3">
        <v>273.68</v>
      </c>
      <c r="CO61" s="3">
        <v>0</v>
      </c>
      <c r="CP61" s="3">
        <v>1273.68</v>
      </c>
      <c r="CR61" s="3">
        <v>0</v>
      </c>
      <c r="CS61" s="3">
        <v>0</v>
      </c>
      <c r="CT61" s="3">
        <v>0</v>
      </c>
      <c r="CV61" s="3">
        <v>1273.68</v>
      </c>
      <c r="CW61" s="3">
        <f t="shared" si="4"/>
        <v>476.31999999999994</v>
      </c>
      <c r="CX61" s="35">
        <f t="shared" si="5"/>
        <v>0.72781714285714294</v>
      </c>
    </row>
    <row r="62" spans="1:103" outlineLevel="1" x14ac:dyDescent="0.2">
      <c r="A62" s="3" t="s">
        <v>78</v>
      </c>
      <c r="B62" s="10" t="s">
        <v>235</v>
      </c>
      <c r="C62" s="3" t="s">
        <v>236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J62" s="3">
        <v>0</v>
      </c>
      <c r="K62" s="3">
        <v>0</v>
      </c>
      <c r="L62" s="3">
        <v>0</v>
      </c>
      <c r="N62" s="3">
        <v>0</v>
      </c>
      <c r="P62" s="29">
        <v>0</v>
      </c>
      <c r="Q62" s="3">
        <v>0</v>
      </c>
      <c r="R62" s="29">
        <v>0</v>
      </c>
      <c r="S62" s="31"/>
      <c r="T62" s="29"/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1750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29">
        <v>1750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R62" s="3">
        <v>0</v>
      </c>
      <c r="CS62" s="3">
        <v>0</v>
      </c>
      <c r="CT62" s="3">
        <v>0</v>
      </c>
      <c r="CV62" s="3">
        <v>0</v>
      </c>
      <c r="CW62" s="3">
        <f t="shared" si="4"/>
        <v>1750</v>
      </c>
      <c r="CX62" s="35">
        <f t="shared" si="5"/>
        <v>0</v>
      </c>
    </row>
    <row r="63" spans="1:103" s="4" customFormat="1" x14ac:dyDescent="0.2">
      <c r="A63" s="6" t="s">
        <v>19</v>
      </c>
      <c r="B63" s="11"/>
      <c r="C63" s="2" t="s">
        <v>12</v>
      </c>
      <c r="D63" s="6">
        <v>4950</v>
      </c>
      <c r="E63" s="6">
        <v>72422.98000000001</v>
      </c>
      <c r="F63" s="6">
        <v>0</v>
      </c>
      <c r="G63" s="6">
        <v>2862893.66</v>
      </c>
      <c r="H63" s="6">
        <v>2940266.6399999997</v>
      </c>
      <c r="I63" s="7"/>
      <c r="J63" s="6">
        <v>0</v>
      </c>
      <c r="K63" s="6">
        <v>0</v>
      </c>
      <c r="L63" s="6">
        <v>0</v>
      </c>
      <c r="M63" s="7"/>
      <c r="N63" s="6">
        <v>2940266.64</v>
      </c>
      <c r="O63" s="6"/>
      <c r="P63" s="6">
        <v>0</v>
      </c>
      <c r="Q63" s="6">
        <v>0</v>
      </c>
      <c r="R63" s="6">
        <v>0</v>
      </c>
      <c r="S63" s="6"/>
      <c r="T63" s="7"/>
      <c r="U63" s="6">
        <v>88674</v>
      </c>
      <c r="V63" s="6">
        <v>148319</v>
      </c>
      <c r="W63" s="6">
        <v>1922443</v>
      </c>
      <c r="X63" s="6">
        <v>32200</v>
      </c>
      <c r="Y63" s="6">
        <v>45961</v>
      </c>
      <c r="Z63" s="6">
        <v>56000</v>
      </c>
      <c r="AA63" s="6">
        <v>72748</v>
      </c>
      <c r="AB63" s="6">
        <v>34292</v>
      </c>
      <c r="AC63" s="6">
        <v>28437</v>
      </c>
      <c r="AD63" s="6">
        <v>30326</v>
      </c>
      <c r="AE63" s="6">
        <v>52271</v>
      </c>
      <c r="AF63" s="6">
        <v>57428</v>
      </c>
      <c r="AG63" s="6">
        <v>144292</v>
      </c>
      <c r="AH63" s="6">
        <v>347011</v>
      </c>
      <c r="AI63" s="6">
        <v>24796</v>
      </c>
      <c r="AJ63" s="6">
        <v>142503</v>
      </c>
      <c r="AK63" s="6">
        <v>22000</v>
      </c>
      <c r="AL63" s="6">
        <v>15000</v>
      </c>
      <c r="AM63" s="6">
        <v>1750</v>
      </c>
      <c r="AN63" s="6">
        <v>1750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3268201</v>
      </c>
      <c r="CJ63" s="7"/>
      <c r="CK63" s="6">
        <v>7882</v>
      </c>
      <c r="CL63" s="6">
        <v>66730.880000000005</v>
      </c>
      <c r="CM63" s="6">
        <v>0</v>
      </c>
      <c r="CN63" s="6">
        <v>3174826.9799999995</v>
      </c>
      <c r="CO63" s="6">
        <v>0</v>
      </c>
      <c r="CP63" s="6">
        <v>3249439.8599999994</v>
      </c>
      <c r="CQ63" s="2"/>
      <c r="CR63" s="6">
        <v>0</v>
      </c>
      <c r="CS63" s="6">
        <v>0</v>
      </c>
      <c r="CT63" s="6">
        <v>0</v>
      </c>
      <c r="CV63" s="6">
        <v>3249439.8599999994</v>
      </c>
      <c r="CW63" s="6">
        <f>CI63-CV63</f>
        <v>18761.140000000596</v>
      </c>
      <c r="CX63" s="40">
        <f>IF(CI63=0,"n/a",CV63/(CI63))</f>
        <v>0.9942594901598768</v>
      </c>
      <c r="CY63" s="38"/>
    </row>
    <row r="64" spans="1:103" s="4" customFormat="1" x14ac:dyDescent="0.2">
      <c r="B64" s="11"/>
      <c r="H64" s="7"/>
      <c r="I64" s="7"/>
      <c r="L64" s="7"/>
      <c r="M64" s="7"/>
      <c r="N64" s="7"/>
      <c r="O64" s="7"/>
      <c r="P64" s="7"/>
      <c r="R64" s="7"/>
      <c r="S64" s="7"/>
      <c r="T64" s="7"/>
      <c r="CI64" s="7"/>
      <c r="CJ64" s="7"/>
      <c r="CP64" s="7"/>
      <c r="CT64" s="7"/>
      <c r="CX64" s="39"/>
      <c r="CY64" s="39"/>
    </row>
    <row r="65" spans="1:103" outlineLevel="1" x14ac:dyDescent="0.2">
      <c r="A65" s="3" t="s">
        <v>79</v>
      </c>
      <c r="B65" s="10" t="s">
        <v>237</v>
      </c>
      <c r="C65" s="3" t="s">
        <v>238</v>
      </c>
      <c r="D65" s="3">
        <v>1149.42</v>
      </c>
      <c r="E65" s="3">
        <v>15941.37</v>
      </c>
      <c r="F65" s="3">
        <v>0</v>
      </c>
      <c r="G65" s="3">
        <v>658972.96</v>
      </c>
      <c r="H65" s="3">
        <v>676063.75</v>
      </c>
      <c r="J65" s="3">
        <v>0</v>
      </c>
      <c r="K65" s="3">
        <v>0</v>
      </c>
      <c r="L65" s="3">
        <v>0</v>
      </c>
      <c r="N65" s="3">
        <v>676063.75</v>
      </c>
      <c r="P65" s="29">
        <v>0</v>
      </c>
      <c r="Q65" s="3">
        <v>0</v>
      </c>
      <c r="R65" s="29">
        <v>0</v>
      </c>
      <c r="S65" s="31"/>
      <c r="T65" s="29"/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764308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29">
        <v>764308</v>
      </c>
      <c r="CK65" s="3">
        <v>1911.16</v>
      </c>
      <c r="CL65" s="3">
        <v>15733.68</v>
      </c>
      <c r="CM65" s="3">
        <v>0</v>
      </c>
      <c r="CN65" s="3">
        <v>741833.70000000007</v>
      </c>
      <c r="CO65" s="3">
        <v>0</v>
      </c>
      <c r="CP65" s="3">
        <v>759478.54</v>
      </c>
      <c r="CR65" s="3">
        <v>0</v>
      </c>
      <c r="CS65" s="3">
        <v>0</v>
      </c>
      <c r="CT65" s="3">
        <v>0</v>
      </c>
      <c r="CV65" s="3">
        <v>759478.54</v>
      </c>
      <c r="CW65" s="3">
        <f>CI65-CV65</f>
        <v>4829.4599999999627</v>
      </c>
      <c r="CX65" s="35">
        <f>IF(CI65=0,"n/a",CV65/(CI65))</f>
        <v>0.99368126462106909</v>
      </c>
    </row>
    <row r="66" spans="1:103" s="4" customFormat="1" x14ac:dyDescent="0.2">
      <c r="A66" s="6" t="s">
        <v>23</v>
      </c>
      <c r="B66" s="11"/>
      <c r="C66" s="2" t="s">
        <v>21</v>
      </c>
      <c r="D66" s="6">
        <v>1149.42</v>
      </c>
      <c r="E66" s="6">
        <v>15941.37</v>
      </c>
      <c r="F66" s="6">
        <v>0</v>
      </c>
      <c r="G66" s="6">
        <v>658972.96</v>
      </c>
      <c r="H66" s="6">
        <v>676063.75</v>
      </c>
      <c r="I66" s="7"/>
      <c r="J66" s="6">
        <v>0</v>
      </c>
      <c r="K66" s="6">
        <v>0</v>
      </c>
      <c r="L66" s="6">
        <v>0</v>
      </c>
      <c r="M66" s="7"/>
      <c r="N66" s="6">
        <v>676063.75</v>
      </c>
      <c r="O66" s="6"/>
      <c r="P66" s="6">
        <v>0</v>
      </c>
      <c r="Q66" s="6">
        <v>0</v>
      </c>
      <c r="R66" s="6">
        <v>0</v>
      </c>
      <c r="S66" s="6"/>
      <c r="T66" s="7"/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764308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764308</v>
      </c>
      <c r="CJ66" s="7"/>
      <c r="CK66" s="6">
        <v>1911.16</v>
      </c>
      <c r="CL66" s="6">
        <v>15733.68</v>
      </c>
      <c r="CM66" s="6">
        <v>0</v>
      </c>
      <c r="CN66" s="6">
        <v>741833.70000000007</v>
      </c>
      <c r="CO66" s="6">
        <v>0</v>
      </c>
      <c r="CP66" s="6">
        <v>759478.54</v>
      </c>
      <c r="CQ66" s="2"/>
      <c r="CR66" s="6">
        <v>0</v>
      </c>
      <c r="CS66" s="6">
        <v>0</v>
      </c>
      <c r="CT66" s="6">
        <v>0</v>
      </c>
      <c r="CV66" s="6">
        <v>759478.54</v>
      </c>
      <c r="CW66" s="6">
        <f>CI66-CV66</f>
        <v>4829.4599999999627</v>
      </c>
      <c r="CX66" s="40">
        <f>IF(CI66=0,"n/a",CV66/(CI66))</f>
        <v>0.99368126462106909</v>
      </c>
      <c r="CY66" s="38"/>
    </row>
    <row r="67" spans="1:103" s="4" customFormat="1" x14ac:dyDescent="0.2">
      <c r="B67" s="11"/>
      <c r="H67" s="7"/>
      <c r="I67" s="7"/>
      <c r="L67" s="7"/>
      <c r="M67" s="7"/>
      <c r="N67" s="7"/>
      <c r="O67" s="7"/>
      <c r="P67" s="7"/>
      <c r="R67" s="7"/>
      <c r="S67" s="7"/>
      <c r="T67" s="7"/>
      <c r="CI67" s="7"/>
      <c r="CJ67" s="7"/>
      <c r="CP67" s="7"/>
      <c r="CT67" s="7"/>
      <c r="CX67" s="39"/>
      <c r="CY67" s="39"/>
    </row>
    <row r="68" spans="1:103" s="4" customFormat="1" x14ac:dyDescent="0.2">
      <c r="A68" s="5" t="s">
        <v>2</v>
      </c>
      <c r="B68" s="11"/>
      <c r="C68" s="2" t="s">
        <v>22</v>
      </c>
      <c r="D68" s="5">
        <f t="shared" ref="D68:G68" si="6">D63+D66</f>
        <v>6099.42</v>
      </c>
      <c r="E68" s="5">
        <f t="shared" si="6"/>
        <v>88364.35</v>
      </c>
      <c r="F68" s="5">
        <f t="shared" si="6"/>
        <v>0</v>
      </c>
      <c r="G68" s="5">
        <f t="shared" si="6"/>
        <v>3521866.62</v>
      </c>
      <c r="H68" s="5">
        <f>H63+H66</f>
        <v>3616330.3899999997</v>
      </c>
      <c r="I68" s="7"/>
      <c r="J68" s="5">
        <f t="shared" ref="J68:K68" si="7">J63+J66</f>
        <v>0</v>
      </c>
      <c r="K68" s="5">
        <f t="shared" si="7"/>
        <v>0</v>
      </c>
      <c r="L68" s="5">
        <f>L63+L66</f>
        <v>0</v>
      </c>
      <c r="M68" s="7"/>
      <c r="N68" s="5">
        <f>N63+N66</f>
        <v>3616330.39</v>
      </c>
      <c r="O68" s="5"/>
      <c r="P68" s="5"/>
      <c r="Q68" s="5"/>
      <c r="R68" s="5"/>
      <c r="S68" s="5"/>
      <c r="T68" s="7"/>
      <c r="U68" s="5">
        <f t="shared" ref="U68:AZ68" si="8">U63+U66</f>
        <v>88674</v>
      </c>
      <c r="V68" s="5">
        <f t="shared" si="8"/>
        <v>148319</v>
      </c>
      <c r="W68" s="5">
        <f t="shared" si="8"/>
        <v>1922443</v>
      </c>
      <c r="X68" s="5">
        <f t="shared" si="8"/>
        <v>32200</v>
      </c>
      <c r="Y68" s="5">
        <f t="shared" si="8"/>
        <v>45961</v>
      </c>
      <c r="Z68" s="5">
        <f t="shared" si="8"/>
        <v>56000</v>
      </c>
      <c r="AA68" s="5">
        <f t="shared" si="8"/>
        <v>72748</v>
      </c>
      <c r="AB68" s="5">
        <f t="shared" si="8"/>
        <v>34292</v>
      </c>
      <c r="AC68" s="5">
        <f t="shared" si="8"/>
        <v>28437</v>
      </c>
      <c r="AD68" s="5">
        <f t="shared" si="8"/>
        <v>30326</v>
      </c>
      <c r="AE68" s="5">
        <f t="shared" si="8"/>
        <v>52271</v>
      </c>
      <c r="AF68" s="5">
        <f t="shared" si="8"/>
        <v>57428</v>
      </c>
      <c r="AG68" s="5">
        <f t="shared" si="8"/>
        <v>144292</v>
      </c>
      <c r="AH68" s="5">
        <f t="shared" si="8"/>
        <v>347011</v>
      </c>
      <c r="AI68" s="5">
        <f t="shared" si="8"/>
        <v>24796</v>
      </c>
      <c r="AJ68" s="5">
        <f t="shared" si="8"/>
        <v>142503</v>
      </c>
      <c r="AK68" s="5">
        <f t="shared" si="8"/>
        <v>22000</v>
      </c>
      <c r="AL68" s="5">
        <f t="shared" si="8"/>
        <v>15000</v>
      </c>
      <c r="AM68" s="5">
        <f t="shared" si="8"/>
        <v>1750</v>
      </c>
      <c r="AN68" s="5">
        <f t="shared" si="8"/>
        <v>1750</v>
      </c>
      <c r="AO68" s="5">
        <f t="shared" si="8"/>
        <v>764308</v>
      </c>
      <c r="AP68" s="5">
        <f t="shared" si="8"/>
        <v>0</v>
      </c>
      <c r="AQ68" s="5">
        <f t="shared" si="8"/>
        <v>0</v>
      </c>
      <c r="AR68" s="5">
        <f t="shared" si="8"/>
        <v>0</v>
      </c>
      <c r="AS68" s="5">
        <f t="shared" si="8"/>
        <v>0</v>
      </c>
      <c r="AT68" s="5">
        <f t="shared" si="8"/>
        <v>0</v>
      </c>
      <c r="AU68" s="5">
        <f t="shared" si="8"/>
        <v>0</v>
      </c>
      <c r="AV68" s="5">
        <f t="shared" si="8"/>
        <v>0</v>
      </c>
      <c r="AW68" s="5">
        <f t="shared" si="8"/>
        <v>0</v>
      </c>
      <c r="AX68" s="5">
        <f t="shared" si="8"/>
        <v>0</v>
      </c>
      <c r="AY68" s="5">
        <f t="shared" si="8"/>
        <v>0</v>
      </c>
      <c r="AZ68" s="5">
        <f t="shared" si="8"/>
        <v>0</v>
      </c>
      <c r="BA68" s="5">
        <f t="shared" ref="BA68:CH68" si="9">BA63+BA66</f>
        <v>0</v>
      </c>
      <c r="BB68" s="5">
        <f t="shared" si="9"/>
        <v>0</v>
      </c>
      <c r="BC68" s="5">
        <f t="shared" si="9"/>
        <v>0</v>
      </c>
      <c r="BD68" s="5">
        <f t="shared" si="9"/>
        <v>0</v>
      </c>
      <c r="BE68" s="5">
        <f t="shared" si="9"/>
        <v>0</v>
      </c>
      <c r="BF68" s="5">
        <f t="shared" si="9"/>
        <v>0</v>
      </c>
      <c r="BG68" s="5">
        <f t="shared" si="9"/>
        <v>0</v>
      </c>
      <c r="BH68" s="5">
        <f t="shared" si="9"/>
        <v>0</v>
      </c>
      <c r="BI68" s="5">
        <f t="shared" si="9"/>
        <v>0</v>
      </c>
      <c r="BJ68" s="5">
        <f t="shared" si="9"/>
        <v>0</v>
      </c>
      <c r="BK68" s="5">
        <f t="shared" si="9"/>
        <v>0</v>
      </c>
      <c r="BL68" s="5">
        <f t="shared" si="9"/>
        <v>0</v>
      </c>
      <c r="BM68" s="5">
        <f t="shared" si="9"/>
        <v>0</v>
      </c>
      <c r="BN68" s="5">
        <f t="shared" si="9"/>
        <v>0</v>
      </c>
      <c r="BO68" s="5">
        <f t="shared" si="9"/>
        <v>0</v>
      </c>
      <c r="BP68" s="5">
        <f t="shared" si="9"/>
        <v>0</v>
      </c>
      <c r="BQ68" s="5">
        <f t="shared" si="9"/>
        <v>0</v>
      </c>
      <c r="BR68" s="5">
        <f t="shared" si="9"/>
        <v>0</v>
      </c>
      <c r="BS68" s="5">
        <f t="shared" si="9"/>
        <v>0</v>
      </c>
      <c r="BT68" s="5">
        <f t="shared" si="9"/>
        <v>0</v>
      </c>
      <c r="BU68" s="5">
        <f t="shared" si="9"/>
        <v>0</v>
      </c>
      <c r="BV68" s="5">
        <f t="shared" si="9"/>
        <v>0</v>
      </c>
      <c r="BW68" s="5">
        <f t="shared" si="9"/>
        <v>0</v>
      </c>
      <c r="BX68" s="5">
        <f t="shared" si="9"/>
        <v>0</v>
      </c>
      <c r="BY68" s="5">
        <f t="shared" si="9"/>
        <v>0</v>
      </c>
      <c r="BZ68" s="5">
        <f t="shared" si="9"/>
        <v>0</v>
      </c>
      <c r="CA68" s="5">
        <f t="shared" si="9"/>
        <v>0</v>
      </c>
      <c r="CB68" s="5">
        <f t="shared" si="9"/>
        <v>0</v>
      </c>
      <c r="CC68" s="5">
        <f t="shared" si="9"/>
        <v>0</v>
      </c>
      <c r="CD68" s="5">
        <f t="shared" si="9"/>
        <v>0</v>
      </c>
      <c r="CE68" s="5">
        <f t="shared" si="9"/>
        <v>0</v>
      </c>
      <c r="CF68" s="5">
        <f t="shared" si="9"/>
        <v>0</v>
      </c>
      <c r="CG68" s="5">
        <f t="shared" si="9"/>
        <v>0</v>
      </c>
      <c r="CH68" s="5">
        <f t="shared" si="9"/>
        <v>0</v>
      </c>
      <c r="CI68" s="5">
        <f>CI63+CI66</f>
        <v>4032509</v>
      </c>
      <c r="CJ68" s="7"/>
      <c r="CK68" s="5">
        <f t="shared" ref="CK68:CO68" si="10">CK63+CK66</f>
        <v>9793.16</v>
      </c>
      <c r="CL68" s="5">
        <f t="shared" si="10"/>
        <v>82464.56</v>
      </c>
      <c r="CM68" s="5">
        <f t="shared" si="10"/>
        <v>0</v>
      </c>
      <c r="CN68" s="5">
        <f t="shared" si="10"/>
        <v>3916660.6799999997</v>
      </c>
      <c r="CO68" s="5">
        <f t="shared" si="10"/>
        <v>0</v>
      </c>
      <c r="CP68" s="5">
        <f>CP63+CP66</f>
        <v>4008918.3999999994</v>
      </c>
      <c r="CQ68" s="2"/>
      <c r="CR68" s="5">
        <f t="shared" ref="CR68:CS68" si="11">CR63+CR66</f>
        <v>0</v>
      </c>
      <c r="CS68" s="5">
        <f t="shared" si="11"/>
        <v>0</v>
      </c>
      <c r="CT68" s="5">
        <f>CT63+CT66</f>
        <v>0</v>
      </c>
      <c r="CV68" s="5">
        <f>CV63+CV66</f>
        <v>4008918.3999999994</v>
      </c>
      <c r="CW68" s="5">
        <f>CW63+CW66</f>
        <v>23590.600000000559</v>
      </c>
      <c r="CX68" s="41">
        <f>IF(CI68=0,"n/a",CV68/(CI68))</f>
        <v>0.99414989526371778</v>
      </c>
      <c r="CY68" s="38"/>
    </row>
    <row r="69" spans="1:103" s="4" customFormat="1" x14ac:dyDescent="0.2">
      <c r="B69" s="11"/>
      <c r="H69" s="7"/>
      <c r="I69" s="7"/>
      <c r="L69" s="7"/>
      <c r="M69" s="7"/>
      <c r="N69" s="7"/>
      <c r="O69" s="7"/>
      <c r="P69" s="7"/>
      <c r="R69" s="7"/>
      <c r="S69" s="7"/>
      <c r="T69" s="7"/>
      <c r="CI69" s="7"/>
      <c r="CJ69" s="7"/>
      <c r="CP69" s="7"/>
      <c r="CT69" s="7"/>
      <c r="CX69" s="39"/>
      <c r="CY69" s="39"/>
    </row>
    <row r="70" spans="1:103" outlineLevel="1" x14ac:dyDescent="0.2">
      <c r="A70" s="3" t="s">
        <v>80</v>
      </c>
      <c r="B70" s="10" t="s">
        <v>239</v>
      </c>
      <c r="C70" s="3" t="s">
        <v>240</v>
      </c>
      <c r="D70" s="3">
        <v>0</v>
      </c>
      <c r="E70" s="3">
        <v>0</v>
      </c>
      <c r="F70" s="3">
        <v>0</v>
      </c>
      <c r="G70" s="3">
        <v>1204.57</v>
      </c>
      <c r="H70" s="3">
        <v>1204.57</v>
      </c>
      <c r="J70" s="3">
        <v>0</v>
      </c>
      <c r="K70" s="3">
        <v>0</v>
      </c>
      <c r="L70" s="3">
        <v>0</v>
      </c>
      <c r="N70" s="3">
        <v>1204.57</v>
      </c>
      <c r="P70" s="29">
        <v>0</v>
      </c>
      <c r="Q70" s="3">
        <v>0</v>
      </c>
      <c r="R70" s="29">
        <v>0</v>
      </c>
      <c r="S70" s="31"/>
      <c r="T70" s="29"/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1400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29">
        <v>1400</v>
      </c>
      <c r="CK70" s="3">
        <v>0</v>
      </c>
      <c r="CL70" s="3">
        <v>0</v>
      </c>
      <c r="CM70" s="3">
        <v>0</v>
      </c>
      <c r="CN70" s="3">
        <v>573.52</v>
      </c>
      <c r="CO70" s="3">
        <v>0</v>
      </c>
      <c r="CP70" s="3">
        <v>573.52</v>
      </c>
      <c r="CR70" s="3">
        <v>0</v>
      </c>
      <c r="CS70" s="3">
        <v>0</v>
      </c>
      <c r="CT70" s="3">
        <v>0</v>
      </c>
      <c r="CV70" s="3">
        <v>573.52</v>
      </c>
      <c r="CW70" s="3">
        <f t="shared" ref="CW70:CW100" si="12">CI70-CV70</f>
        <v>826.48</v>
      </c>
      <c r="CX70" s="35">
        <f t="shared" ref="CX70:CX100" si="13">IF(CI70=0,"n/a",CV70/(CI70))</f>
        <v>0.40965714285714283</v>
      </c>
    </row>
    <row r="71" spans="1:103" outlineLevel="1" x14ac:dyDescent="0.2">
      <c r="A71" s="3" t="s">
        <v>81</v>
      </c>
      <c r="B71" s="10" t="s">
        <v>241</v>
      </c>
      <c r="C71" s="3" t="s">
        <v>242</v>
      </c>
      <c r="D71" s="3">
        <v>0</v>
      </c>
      <c r="E71" s="3">
        <v>166.5</v>
      </c>
      <c r="F71" s="3">
        <v>0</v>
      </c>
      <c r="G71" s="3">
        <v>15562.68</v>
      </c>
      <c r="H71" s="3">
        <v>15729.18</v>
      </c>
      <c r="J71" s="3">
        <v>0</v>
      </c>
      <c r="K71" s="3">
        <v>0</v>
      </c>
      <c r="L71" s="3">
        <v>0</v>
      </c>
      <c r="N71" s="3">
        <v>15729.18</v>
      </c>
      <c r="P71" s="29">
        <v>0</v>
      </c>
      <c r="Q71" s="3">
        <v>0</v>
      </c>
      <c r="R71" s="29">
        <v>0</v>
      </c>
      <c r="S71" s="31"/>
      <c r="T71" s="29"/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20585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29">
        <v>20585</v>
      </c>
      <c r="CK71" s="3">
        <v>0</v>
      </c>
      <c r="CL71" s="3">
        <v>84.99</v>
      </c>
      <c r="CM71" s="3">
        <v>0</v>
      </c>
      <c r="CN71" s="3">
        <v>19399.45</v>
      </c>
      <c r="CO71" s="3">
        <v>0</v>
      </c>
      <c r="CP71" s="3">
        <v>19484.440000000002</v>
      </c>
      <c r="CR71" s="3">
        <v>0</v>
      </c>
      <c r="CS71" s="3">
        <v>0</v>
      </c>
      <c r="CT71" s="3">
        <v>0</v>
      </c>
      <c r="CV71" s="3">
        <v>19484.439999999999</v>
      </c>
      <c r="CW71" s="3">
        <f t="shared" si="12"/>
        <v>1100.5600000000013</v>
      </c>
      <c r="CX71" s="35">
        <f t="shared" si="13"/>
        <v>0.94653582705853767</v>
      </c>
    </row>
    <row r="72" spans="1:103" hidden="1" outlineLevel="1" x14ac:dyDescent="0.2">
      <c r="A72" s="3" t="s">
        <v>243</v>
      </c>
      <c r="B72" s="10" t="s">
        <v>244</v>
      </c>
      <c r="C72" s="3" t="s">
        <v>245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J72" s="3">
        <v>0</v>
      </c>
      <c r="K72" s="3">
        <v>0</v>
      </c>
      <c r="L72" s="3">
        <v>0</v>
      </c>
      <c r="N72" s="3">
        <v>0</v>
      </c>
      <c r="P72" s="29">
        <v>0</v>
      </c>
      <c r="Q72" s="3">
        <v>0</v>
      </c>
      <c r="R72" s="29">
        <v>0</v>
      </c>
      <c r="S72" s="31"/>
      <c r="T72" s="29"/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29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R72" s="3">
        <v>0</v>
      </c>
      <c r="CS72" s="3">
        <v>0</v>
      </c>
      <c r="CT72" s="3">
        <v>0</v>
      </c>
      <c r="CV72" s="3">
        <v>0</v>
      </c>
      <c r="CW72" s="3">
        <f t="shared" si="12"/>
        <v>0</v>
      </c>
      <c r="CX72" s="35" t="str">
        <f t="shared" si="13"/>
        <v>n/a</v>
      </c>
    </row>
    <row r="73" spans="1:103" outlineLevel="1" x14ac:dyDescent="0.2">
      <c r="A73" s="3" t="s">
        <v>82</v>
      </c>
      <c r="B73" s="10" t="s">
        <v>246</v>
      </c>
      <c r="C73" s="3" t="s">
        <v>247</v>
      </c>
      <c r="D73" s="3">
        <v>17</v>
      </c>
      <c r="E73" s="3">
        <v>54.5</v>
      </c>
      <c r="F73" s="3">
        <v>0</v>
      </c>
      <c r="G73" s="3">
        <v>1309.5</v>
      </c>
      <c r="H73" s="3">
        <v>1381</v>
      </c>
      <c r="J73" s="3">
        <v>0</v>
      </c>
      <c r="K73" s="3">
        <v>0</v>
      </c>
      <c r="L73" s="3">
        <v>0</v>
      </c>
      <c r="N73" s="3">
        <v>1381</v>
      </c>
      <c r="P73" s="29">
        <v>0</v>
      </c>
      <c r="Q73" s="3">
        <v>0</v>
      </c>
      <c r="R73" s="29">
        <v>0</v>
      </c>
      <c r="S73" s="31"/>
      <c r="T73" s="29"/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1025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29">
        <v>1025</v>
      </c>
      <c r="CK73" s="3">
        <v>0</v>
      </c>
      <c r="CL73" s="3">
        <v>67.5</v>
      </c>
      <c r="CM73" s="3">
        <v>0</v>
      </c>
      <c r="CN73" s="3">
        <v>978</v>
      </c>
      <c r="CO73" s="3">
        <v>0</v>
      </c>
      <c r="CP73" s="3">
        <v>1045.5</v>
      </c>
      <c r="CR73" s="3">
        <v>0</v>
      </c>
      <c r="CS73" s="3">
        <v>0</v>
      </c>
      <c r="CT73" s="3">
        <v>0</v>
      </c>
      <c r="CV73" s="3">
        <v>1045.5</v>
      </c>
      <c r="CW73" s="3">
        <f t="shared" si="12"/>
        <v>-20.5</v>
      </c>
      <c r="CX73" s="35">
        <f t="shared" si="13"/>
        <v>1.02</v>
      </c>
    </row>
    <row r="74" spans="1:103" outlineLevel="1" x14ac:dyDescent="0.2">
      <c r="A74" s="3" t="s">
        <v>83</v>
      </c>
      <c r="B74" s="10" t="s">
        <v>248</v>
      </c>
      <c r="C74" s="3" t="s">
        <v>249</v>
      </c>
      <c r="D74" s="3">
        <v>5606.27</v>
      </c>
      <c r="E74" s="3">
        <v>262.92</v>
      </c>
      <c r="F74" s="3">
        <v>0</v>
      </c>
      <c r="G74" s="3">
        <v>435.86</v>
      </c>
      <c r="H74" s="3">
        <v>6305.05</v>
      </c>
      <c r="J74" s="3">
        <v>0</v>
      </c>
      <c r="K74" s="3">
        <v>0</v>
      </c>
      <c r="L74" s="3">
        <v>0</v>
      </c>
      <c r="N74" s="3">
        <v>6305.05</v>
      </c>
      <c r="P74" s="29">
        <v>0</v>
      </c>
      <c r="Q74" s="3">
        <v>0</v>
      </c>
      <c r="R74" s="29">
        <v>0</v>
      </c>
      <c r="S74" s="31"/>
      <c r="T74" s="29"/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7040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29">
        <v>7040</v>
      </c>
      <c r="CK74" s="3">
        <v>5378.54</v>
      </c>
      <c r="CL74" s="3">
        <v>366.67</v>
      </c>
      <c r="CM74" s="3">
        <v>0</v>
      </c>
      <c r="CN74" s="3">
        <v>440.77</v>
      </c>
      <c r="CO74" s="3">
        <v>0</v>
      </c>
      <c r="CP74" s="3">
        <v>6185.98</v>
      </c>
      <c r="CR74" s="3">
        <v>0</v>
      </c>
      <c r="CS74" s="3">
        <v>0</v>
      </c>
      <c r="CT74" s="3">
        <v>0</v>
      </c>
      <c r="CV74" s="3">
        <v>6185.9800000000005</v>
      </c>
      <c r="CW74" s="3">
        <f t="shared" si="12"/>
        <v>854.01999999999953</v>
      </c>
      <c r="CX74" s="35">
        <f t="shared" si="13"/>
        <v>0.87869034090909093</v>
      </c>
    </row>
    <row r="75" spans="1:103" outlineLevel="1" x14ac:dyDescent="0.2">
      <c r="A75" s="3" t="s">
        <v>84</v>
      </c>
      <c r="B75" s="10" t="s">
        <v>250</v>
      </c>
      <c r="C75" s="3" t="s">
        <v>251</v>
      </c>
      <c r="D75" s="3">
        <v>8750.1200000000008</v>
      </c>
      <c r="E75" s="3">
        <v>0</v>
      </c>
      <c r="F75" s="3">
        <v>0</v>
      </c>
      <c r="G75" s="3">
        <v>181.55</v>
      </c>
      <c r="H75" s="3">
        <v>8931.67</v>
      </c>
      <c r="J75" s="3">
        <v>0</v>
      </c>
      <c r="K75" s="3">
        <v>0</v>
      </c>
      <c r="L75" s="3">
        <v>0</v>
      </c>
      <c r="N75" s="3">
        <v>8931.67</v>
      </c>
      <c r="P75" s="29">
        <v>0</v>
      </c>
      <c r="Q75" s="3">
        <v>0</v>
      </c>
      <c r="R75" s="29">
        <v>0</v>
      </c>
      <c r="S75" s="31"/>
      <c r="T75" s="29"/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8280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29">
        <v>8280</v>
      </c>
      <c r="CK75" s="3">
        <v>8541.4600000000009</v>
      </c>
      <c r="CL75" s="3">
        <v>0</v>
      </c>
      <c r="CM75" s="3">
        <v>0</v>
      </c>
      <c r="CN75" s="3">
        <v>0</v>
      </c>
      <c r="CO75" s="3">
        <v>0</v>
      </c>
      <c r="CP75" s="3">
        <v>8541.4600000000009</v>
      </c>
      <c r="CR75" s="3">
        <v>0</v>
      </c>
      <c r="CS75" s="3">
        <v>0</v>
      </c>
      <c r="CT75" s="3">
        <v>0</v>
      </c>
      <c r="CV75" s="3">
        <v>8541.4600000000009</v>
      </c>
      <c r="CW75" s="3">
        <f t="shared" si="12"/>
        <v>-261.46000000000095</v>
      </c>
      <c r="CX75" s="35">
        <f t="shared" si="13"/>
        <v>1.0315772946859905</v>
      </c>
    </row>
    <row r="76" spans="1:103" outlineLevel="1" x14ac:dyDescent="0.2">
      <c r="A76" s="3" t="s">
        <v>85</v>
      </c>
      <c r="B76" s="10" t="s">
        <v>252</v>
      </c>
      <c r="C76" s="3" t="s">
        <v>253</v>
      </c>
      <c r="D76" s="3">
        <v>30688.77</v>
      </c>
      <c r="E76" s="3">
        <v>375</v>
      </c>
      <c r="F76" s="3">
        <v>0</v>
      </c>
      <c r="G76" s="3">
        <v>0</v>
      </c>
      <c r="H76" s="3">
        <v>31063.77</v>
      </c>
      <c r="J76" s="3">
        <v>0</v>
      </c>
      <c r="K76" s="3">
        <v>0</v>
      </c>
      <c r="L76" s="3">
        <v>0</v>
      </c>
      <c r="N76" s="3">
        <v>31063.77</v>
      </c>
      <c r="P76" s="29">
        <v>0</v>
      </c>
      <c r="Q76" s="3">
        <v>0</v>
      </c>
      <c r="R76" s="29">
        <v>0</v>
      </c>
      <c r="S76" s="31"/>
      <c r="T76" s="29"/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33205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29">
        <v>33205</v>
      </c>
      <c r="CK76" s="3">
        <v>33091.64</v>
      </c>
      <c r="CL76" s="3">
        <v>400</v>
      </c>
      <c r="CM76" s="3">
        <v>0</v>
      </c>
      <c r="CN76" s="3">
        <v>1151</v>
      </c>
      <c r="CO76" s="3">
        <v>0</v>
      </c>
      <c r="CP76" s="3">
        <v>34642.639999999999</v>
      </c>
      <c r="CR76" s="3">
        <v>0</v>
      </c>
      <c r="CS76" s="3">
        <v>0</v>
      </c>
      <c r="CT76" s="3">
        <v>0</v>
      </c>
      <c r="CV76" s="3">
        <v>34642.639999999999</v>
      </c>
      <c r="CW76" s="3">
        <f t="shared" si="12"/>
        <v>-1437.6399999999994</v>
      </c>
      <c r="CX76" s="35">
        <f t="shared" si="13"/>
        <v>1.0432958891733173</v>
      </c>
    </row>
    <row r="77" spans="1:103" outlineLevel="1" x14ac:dyDescent="0.2">
      <c r="A77" s="3" t="s">
        <v>86</v>
      </c>
      <c r="B77" s="10" t="s">
        <v>254</v>
      </c>
      <c r="C77" s="3" t="s">
        <v>255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J77" s="3">
        <v>0</v>
      </c>
      <c r="K77" s="3">
        <v>0</v>
      </c>
      <c r="L77" s="3">
        <v>0</v>
      </c>
      <c r="N77" s="3">
        <v>0</v>
      </c>
      <c r="P77" s="29">
        <v>0</v>
      </c>
      <c r="Q77" s="3">
        <v>0</v>
      </c>
      <c r="R77" s="29">
        <v>0</v>
      </c>
      <c r="S77" s="31"/>
      <c r="T77" s="29"/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5000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29">
        <v>5000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R77" s="3">
        <v>0</v>
      </c>
      <c r="CS77" s="3">
        <v>0</v>
      </c>
      <c r="CT77" s="3">
        <v>0</v>
      </c>
      <c r="CV77" s="3">
        <v>0</v>
      </c>
      <c r="CW77" s="3">
        <f t="shared" si="12"/>
        <v>5000</v>
      </c>
      <c r="CX77" s="35">
        <f t="shared" si="13"/>
        <v>0</v>
      </c>
    </row>
    <row r="78" spans="1:103" outlineLevel="1" x14ac:dyDescent="0.2">
      <c r="A78" s="3" t="s">
        <v>87</v>
      </c>
      <c r="B78" s="10" t="s">
        <v>256</v>
      </c>
      <c r="C78" s="3" t="s">
        <v>257</v>
      </c>
      <c r="D78" s="3">
        <v>0</v>
      </c>
      <c r="E78" s="3">
        <v>0</v>
      </c>
      <c r="F78" s="3">
        <v>0</v>
      </c>
      <c r="G78" s="3">
        <v>927.80000000000007</v>
      </c>
      <c r="H78" s="3">
        <v>927.80000000000007</v>
      </c>
      <c r="J78" s="3">
        <v>0</v>
      </c>
      <c r="K78" s="3">
        <v>0</v>
      </c>
      <c r="L78" s="3">
        <v>0</v>
      </c>
      <c r="N78" s="3">
        <v>927.80000000000007</v>
      </c>
      <c r="P78" s="29">
        <v>0</v>
      </c>
      <c r="Q78" s="3">
        <v>0</v>
      </c>
      <c r="R78" s="29">
        <v>0</v>
      </c>
      <c r="S78" s="31"/>
      <c r="T78" s="29"/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1200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29">
        <v>1200</v>
      </c>
      <c r="CK78" s="3">
        <v>0</v>
      </c>
      <c r="CL78" s="3">
        <v>0</v>
      </c>
      <c r="CM78" s="3">
        <v>0</v>
      </c>
      <c r="CN78" s="3">
        <v>1050</v>
      </c>
      <c r="CO78" s="3">
        <v>0</v>
      </c>
      <c r="CP78" s="3">
        <v>1050</v>
      </c>
      <c r="CR78" s="3">
        <v>0</v>
      </c>
      <c r="CS78" s="3">
        <v>0</v>
      </c>
      <c r="CT78" s="3">
        <v>0</v>
      </c>
      <c r="CV78" s="3">
        <v>1050</v>
      </c>
      <c r="CW78" s="3">
        <f t="shared" si="12"/>
        <v>150</v>
      </c>
      <c r="CX78" s="35">
        <f t="shared" si="13"/>
        <v>0.875</v>
      </c>
    </row>
    <row r="79" spans="1:103" outlineLevel="1" x14ac:dyDescent="0.2">
      <c r="A79" s="3" t="s">
        <v>88</v>
      </c>
      <c r="B79" s="10" t="s">
        <v>258</v>
      </c>
      <c r="C79" s="3" t="s">
        <v>259</v>
      </c>
      <c r="D79" s="3">
        <v>2139</v>
      </c>
      <c r="E79" s="3">
        <v>0</v>
      </c>
      <c r="F79" s="3">
        <v>0</v>
      </c>
      <c r="G79" s="3">
        <v>97026.040000000008</v>
      </c>
      <c r="H79" s="3">
        <v>99165.040000000008</v>
      </c>
      <c r="J79" s="3">
        <v>0</v>
      </c>
      <c r="K79" s="3">
        <v>0</v>
      </c>
      <c r="L79" s="3">
        <v>0</v>
      </c>
      <c r="N79" s="3">
        <v>99165.040000000008</v>
      </c>
      <c r="P79" s="29">
        <v>0</v>
      </c>
      <c r="Q79" s="3">
        <v>0</v>
      </c>
      <c r="R79" s="29">
        <v>0</v>
      </c>
      <c r="S79" s="31"/>
      <c r="T79" s="29"/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180852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29">
        <v>180852</v>
      </c>
      <c r="CK79" s="3">
        <v>748</v>
      </c>
      <c r="CL79" s="3">
        <v>0</v>
      </c>
      <c r="CM79" s="3">
        <v>0</v>
      </c>
      <c r="CN79" s="3">
        <v>100381.89</v>
      </c>
      <c r="CO79" s="3">
        <v>0</v>
      </c>
      <c r="CP79" s="3">
        <v>101129.89</v>
      </c>
      <c r="CR79" s="3">
        <v>0</v>
      </c>
      <c r="CS79" s="3">
        <v>0</v>
      </c>
      <c r="CT79" s="3">
        <v>0</v>
      </c>
      <c r="CV79" s="3">
        <v>101129.89</v>
      </c>
      <c r="CW79" s="3">
        <f t="shared" si="12"/>
        <v>79722.11</v>
      </c>
      <c r="CX79" s="35">
        <f t="shared" si="13"/>
        <v>0.55918590892000086</v>
      </c>
    </row>
    <row r="80" spans="1:103" hidden="1" outlineLevel="1" x14ac:dyDescent="0.2">
      <c r="A80" s="3" t="s">
        <v>260</v>
      </c>
      <c r="B80" s="10" t="s">
        <v>261</v>
      </c>
      <c r="C80" s="3" t="s">
        <v>262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J80" s="3">
        <v>0</v>
      </c>
      <c r="K80" s="3">
        <v>0</v>
      </c>
      <c r="L80" s="3">
        <v>0</v>
      </c>
      <c r="N80" s="3">
        <v>0</v>
      </c>
      <c r="P80" s="29">
        <v>0</v>
      </c>
      <c r="Q80" s="3">
        <v>0</v>
      </c>
      <c r="R80" s="29">
        <v>0</v>
      </c>
      <c r="S80" s="31"/>
      <c r="T80" s="29"/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29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R80" s="3">
        <v>0</v>
      </c>
      <c r="CS80" s="3">
        <v>0</v>
      </c>
      <c r="CT80" s="3">
        <v>0</v>
      </c>
      <c r="CV80" s="3">
        <v>0</v>
      </c>
      <c r="CW80" s="3">
        <f t="shared" si="12"/>
        <v>0</v>
      </c>
      <c r="CX80" s="35" t="str">
        <f t="shared" si="13"/>
        <v>n/a</v>
      </c>
    </row>
    <row r="81" spans="1:102" outlineLevel="1" x14ac:dyDescent="0.2">
      <c r="A81" s="3" t="s">
        <v>89</v>
      </c>
      <c r="B81" s="10" t="s">
        <v>263</v>
      </c>
      <c r="C81" s="3" t="s">
        <v>264</v>
      </c>
      <c r="D81" s="3">
        <v>0</v>
      </c>
      <c r="E81" s="3">
        <v>0</v>
      </c>
      <c r="F81" s="3">
        <v>0</v>
      </c>
      <c r="G81" s="3">
        <v>1111.6400000000001</v>
      </c>
      <c r="H81" s="3">
        <v>1111.6400000000001</v>
      </c>
      <c r="J81" s="3">
        <v>0</v>
      </c>
      <c r="K81" s="3">
        <v>0</v>
      </c>
      <c r="L81" s="3">
        <v>0</v>
      </c>
      <c r="N81" s="3">
        <v>1111.6400000000001</v>
      </c>
      <c r="P81" s="29">
        <v>0</v>
      </c>
      <c r="Q81" s="3">
        <v>0</v>
      </c>
      <c r="R81" s="29">
        <v>0</v>
      </c>
      <c r="S81" s="31"/>
      <c r="T81" s="29"/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1550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29">
        <v>1550</v>
      </c>
      <c r="CK81" s="3">
        <v>30.400000000000002</v>
      </c>
      <c r="CL81" s="3">
        <v>0</v>
      </c>
      <c r="CM81" s="3">
        <v>0</v>
      </c>
      <c r="CN81" s="3">
        <v>1128.69</v>
      </c>
      <c r="CO81" s="3">
        <v>0</v>
      </c>
      <c r="CP81" s="3">
        <v>1159.0900000000001</v>
      </c>
      <c r="CR81" s="3">
        <v>0</v>
      </c>
      <c r="CS81" s="3">
        <v>0</v>
      </c>
      <c r="CT81" s="3">
        <v>0</v>
      </c>
      <c r="CV81" s="3">
        <v>1159.0899999999999</v>
      </c>
      <c r="CW81" s="3">
        <f t="shared" si="12"/>
        <v>390.91000000000008</v>
      </c>
      <c r="CX81" s="35">
        <f t="shared" si="13"/>
        <v>0.74779999999999991</v>
      </c>
    </row>
    <row r="82" spans="1:102" outlineLevel="1" x14ac:dyDescent="0.2">
      <c r="A82" s="3" t="s">
        <v>90</v>
      </c>
      <c r="B82" s="10" t="s">
        <v>265</v>
      </c>
      <c r="C82" s="3" t="s">
        <v>266</v>
      </c>
      <c r="D82" s="3">
        <v>0</v>
      </c>
      <c r="E82" s="3">
        <v>0</v>
      </c>
      <c r="F82" s="3">
        <v>657.92</v>
      </c>
      <c r="G82" s="3">
        <v>5469.58</v>
      </c>
      <c r="H82" s="3">
        <v>6127.5</v>
      </c>
      <c r="J82" s="3">
        <v>0</v>
      </c>
      <c r="K82" s="3">
        <v>0</v>
      </c>
      <c r="L82" s="3">
        <v>0</v>
      </c>
      <c r="N82" s="3">
        <v>6127.5</v>
      </c>
      <c r="P82" s="29">
        <v>0</v>
      </c>
      <c r="Q82" s="3">
        <v>0</v>
      </c>
      <c r="R82" s="29">
        <v>0</v>
      </c>
      <c r="S82" s="31"/>
      <c r="T82" s="29"/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7800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29">
        <v>7800</v>
      </c>
      <c r="CK82" s="3">
        <v>0</v>
      </c>
      <c r="CL82" s="3">
        <v>0</v>
      </c>
      <c r="CM82" s="3">
        <v>689.37</v>
      </c>
      <c r="CN82" s="3">
        <v>8732.14</v>
      </c>
      <c r="CO82" s="3">
        <v>0</v>
      </c>
      <c r="CP82" s="3">
        <v>9421.51</v>
      </c>
      <c r="CR82" s="3">
        <v>0</v>
      </c>
      <c r="CS82" s="3">
        <v>0</v>
      </c>
      <c r="CT82" s="3">
        <v>0</v>
      </c>
      <c r="CV82" s="3">
        <v>9421.51</v>
      </c>
      <c r="CW82" s="3">
        <f t="shared" si="12"/>
        <v>-1621.5100000000002</v>
      </c>
      <c r="CX82" s="35">
        <f t="shared" si="13"/>
        <v>1.2078858974358975</v>
      </c>
    </row>
    <row r="83" spans="1:102" outlineLevel="1" x14ac:dyDescent="0.2">
      <c r="A83" s="3" t="s">
        <v>91</v>
      </c>
      <c r="B83" s="10" t="s">
        <v>267</v>
      </c>
      <c r="C83" s="3" t="s">
        <v>268</v>
      </c>
      <c r="D83" s="3">
        <v>0</v>
      </c>
      <c r="E83" s="3">
        <v>0</v>
      </c>
      <c r="F83" s="3">
        <v>0</v>
      </c>
      <c r="G83" s="3">
        <v>15610.75</v>
      </c>
      <c r="H83" s="3">
        <v>15610.75</v>
      </c>
      <c r="J83" s="3">
        <v>0</v>
      </c>
      <c r="K83" s="3">
        <v>0</v>
      </c>
      <c r="L83" s="3">
        <v>0</v>
      </c>
      <c r="N83" s="3">
        <v>15610.75</v>
      </c>
      <c r="P83" s="29">
        <v>0</v>
      </c>
      <c r="Q83" s="3">
        <v>0</v>
      </c>
      <c r="R83" s="29">
        <v>0</v>
      </c>
      <c r="S83" s="31"/>
      <c r="T83" s="29"/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19614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29">
        <v>19614</v>
      </c>
      <c r="CK83" s="3">
        <v>0</v>
      </c>
      <c r="CL83" s="3">
        <v>199</v>
      </c>
      <c r="CM83" s="3">
        <v>0</v>
      </c>
      <c r="CN83" s="3">
        <v>21553.63</v>
      </c>
      <c r="CO83" s="3">
        <v>0</v>
      </c>
      <c r="CP83" s="3">
        <v>21752.63</v>
      </c>
      <c r="CR83" s="3">
        <v>0</v>
      </c>
      <c r="CS83" s="3">
        <v>0</v>
      </c>
      <c r="CT83" s="3">
        <v>0</v>
      </c>
      <c r="CV83" s="3">
        <v>21752.63</v>
      </c>
      <c r="CW83" s="3">
        <f t="shared" si="12"/>
        <v>-2138.630000000001</v>
      </c>
      <c r="CX83" s="35">
        <f t="shared" si="13"/>
        <v>1.1090358927296828</v>
      </c>
    </row>
    <row r="84" spans="1:102" outlineLevel="1" x14ac:dyDescent="0.2">
      <c r="A84" s="3" t="s">
        <v>92</v>
      </c>
      <c r="B84" s="10" t="s">
        <v>269</v>
      </c>
      <c r="C84" s="3" t="s">
        <v>270</v>
      </c>
      <c r="D84" s="3">
        <v>0</v>
      </c>
      <c r="E84" s="3">
        <v>0</v>
      </c>
      <c r="F84" s="3">
        <v>0</v>
      </c>
      <c r="G84" s="3">
        <v>58303.93</v>
      </c>
      <c r="H84" s="3">
        <v>58303.93</v>
      </c>
      <c r="J84" s="3">
        <v>0</v>
      </c>
      <c r="K84" s="3">
        <v>0</v>
      </c>
      <c r="L84" s="3">
        <v>0</v>
      </c>
      <c r="N84" s="3">
        <v>58303.93</v>
      </c>
      <c r="P84" s="29">
        <v>0</v>
      </c>
      <c r="Q84" s="3">
        <v>0</v>
      </c>
      <c r="R84" s="29">
        <v>0</v>
      </c>
      <c r="S84" s="31"/>
      <c r="T84" s="29"/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80611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29">
        <v>80611</v>
      </c>
      <c r="CK84" s="3">
        <v>0</v>
      </c>
      <c r="CL84" s="3">
        <v>0</v>
      </c>
      <c r="CM84" s="3">
        <v>0</v>
      </c>
      <c r="CN84" s="3">
        <v>57669.03</v>
      </c>
      <c r="CO84" s="3">
        <v>0</v>
      </c>
      <c r="CP84" s="3">
        <v>57669.03</v>
      </c>
      <c r="CR84" s="3">
        <v>0</v>
      </c>
      <c r="CS84" s="3">
        <v>0</v>
      </c>
      <c r="CT84" s="3">
        <v>0</v>
      </c>
      <c r="CV84" s="3">
        <v>57669.03</v>
      </c>
      <c r="CW84" s="3">
        <f t="shared" si="12"/>
        <v>22941.97</v>
      </c>
      <c r="CX84" s="35">
        <f t="shared" si="13"/>
        <v>0.7153990150227636</v>
      </c>
    </row>
    <row r="85" spans="1:102" outlineLevel="1" x14ac:dyDescent="0.2">
      <c r="A85" s="3" t="s">
        <v>93</v>
      </c>
      <c r="B85" s="10" t="s">
        <v>271</v>
      </c>
      <c r="C85" s="3" t="s">
        <v>272</v>
      </c>
      <c r="D85" s="3">
        <v>0</v>
      </c>
      <c r="E85" s="3">
        <v>69.95</v>
      </c>
      <c r="F85" s="3">
        <v>0</v>
      </c>
      <c r="G85" s="3">
        <v>5423</v>
      </c>
      <c r="H85" s="3">
        <v>5492.95</v>
      </c>
      <c r="J85" s="3">
        <v>0</v>
      </c>
      <c r="K85" s="3">
        <v>0</v>
      </c>
      <c r="L85" s="3">
        <v>0</v>
      </c>
      <c r="N85" s="3">
        <v>5492.95</v>
      </c>
      <c r="P85" s="29">
        <v>0</v>
      </c>
      <c r="Q85" s="3">
        <v>0</v>
      </c>
      <c r="R85" s="29">
        <v>0</v>
      </c>
      <c r="S85" s="31"/>
      <c r="T85" s="29"/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5965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29">
        <v>5965</v>
      </c>
      <c r="CK85" s="3">
        <v>0</v>
      </c>
      <c r="CL85" s="3">
        <v>0</v>
      </c>
      <c r="CM85" s="3">
        <v>0</v>
      </c>
      <c r="CN85" s="3">
        <v>4717.5</v>
      </c>
      <c r="CO85" s="3">
        <v>0</v>
      </c>
      <c r="CP85" s="3">
        <v>4717.5</v>
      </c>
      <c r="CR85" s="3">
        <v>0</v>
      </c>
      <c r="CS85" s="3">
        <v>0</v>
      </c>
      <c r="CT85" s="3">
        <v>0</v>
      </c>
      <c r="CV85" s="3">
        <v>4717.5</v>
      </c>
      <c r="CW85" s="3">
        <f t="shared" si="12"/>
        <v>1247.5</v>
      </c>
      <c r="CX85" s="35">
        <f t="shared" si="13"/>
        <v>0.79086336965632853</v>
      </c>
    </row>
    <row r="86" spans="1:102" outlineLevel="1" x14ac:dyDescent="0.2">
      <c r="A86" s="3" t="s">
        <v>94</v>
      </c>
      <c r="B86" s="10" t="s">
        <v>273</v>
      </c>
      <c r="C86" s="3" t="s">
        <v>274</v>
      </c>
      <c r="D86" s="3">
        <v>0</v>
      </c>
      <c r="E86" s="3">
        <v>0</v>
      </c>
      <c r="F86" s="3">
        <v>0</v>
      </c>
      <c r="G86" s="3">
        <v>375</v>
      </c>
      <c r="H86" s="3">
        <v>375</v>
      </c>
      <c r="J86" s="3">
        <v>0</v>
      </c>
      <c r="K86" s="3">
        <v>0</v>
      </c>
      <c r="L86" s="3">
        <v>0</v>
      </c>
      <c r="N86" s="3">
        <v>375</v>
      </c>
      <c r="P86" s="29">
        <v>0</v>
      </c>
      <c r="Q86" s="3">
        <v>0</v>
      </c>
      <c r="R86" s="29">
        <v>0</v>
      </c>
      <c r="S86" s="31"/>
      <c r="T86" s="29"/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1000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29">
        <v>1000</v>
      </c>
      <c r="CK86" s="3">
        <v>0</v>
      </c>
      <c r="CL86" s="3">
        <v>0</v>
      </c>
      <c r="CM86" s="3">
        <v>0</v>
      </c>
      <c r="CN86" s="3">
        <v>390</v>
      </c>
      <c r="CO86" s="3">
        <v>0</v>
      </c>
      <c r="CP86" s="3">
        <v>390</v>
      </c>
      <c r="CR86" s="3">
        <v>0</v>
      </c>
      <c r="CS86" s="3">
        <v>0</v>
      </c>
      <c r="CT86" s="3">
        <v>0</v>
      </c>
      <c r="CV86" s="3">
        <v>390</v>
      </c>
      <c r="CW86" s="3">
        <f t="shared" si="12"/>
        <v>610</v>
      </c>
      <c r="CX86" s="35">
        <f t="shared" si="13"/>
        <v>0.39</v>
      </c>
    </row>
    <row r="87" spans="1:102" outlineLevel="1" x14ac:dyDescent="0.2">
      <c r="A87" s="3" t="s">
        <v>95</v>
      </c>
      <c r="B87" s="10" t="s">
        <v>275</v>
      </c>
      <c r="C87" s="3" t="s">
        <v>276</v>
      </c>
      <c r="D87" s="3">
        <v>0</v>
      </c>
      <c r="E87" s="3">
        <v>0</v>
      </c>
      <c r="F87" s="3">
        <v>0</v>
      </c>
      <c r="G87" s="3">
        <v>12919.66</v>
      </c>
      <c r="H87" s="3">
        <v>12919.66</v>
      </c>
      <c r="J87" s="3">
        <v>0</v>
      </c>
      <c r="K87" s="3">
        <v>0</v>
      </c>
      <c r="L87" s="3">
        <v>0</v>
      </c>
      <c r="N87" s="3">
        <v>12919.66</v>
      </c>
      <c r="P87" s="29">
        <v>0</v>
      </c>
      <c r="Q87" s="3">
        <v>0</v>
      </c>
      <c r="R87" s="29">
        <v>0</v>
      </c>
      <c r="S87" s="31"/>
      <c r="T87" s="29"/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21000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29">
        <v>21000</v>
      </c>
      <c r="CK87" s="3">
        <v>0</v>
      </c>
      <c r="CL87" s="3">
        <v>0</v>
      </c>
      <c r="CM87" s="3">
        <v>0</v>
      </c>
      <c r="CN87" s="3">
        <v>15546.5</v>
      </c>
      <c r="CO87" s="3">
        <v>0</v>
      </c>
      <c r="CP87" s="3">
        <v>15546.5</v>
      </c>
      <c r="CR87" s="3">
        <v>0</v>
      </c>
      <c r="CS87" s="3">
        <v>0</v>
      </c>
      <c r="CT87" s="3">
        <v>0</v>
      </c>
      <c r="CV87" s="3">
        <v>15546.5</v>
      </c>
      <c r="CW87" s="3">
        <f t="shared" si="12"/>
        <v>5453.5</v>
      </c>
      <c r="CX87" s="35">
        <f t="shared" si="13"/>
        <v>0.74030952380952386</v>
      </c>
    </row>
    <row r="88" spans="1:102" outlineLevel="1" x14ac:dyDescent="0.2">
      <c r="A88" s="3" t="s">
        <v>96</v>
      </c>
      <c r="B88" s="10" t="s">
        <v>277</v>
      </c>
      <c r="C88" s="3" t="s">
        <v>278</v>
      </c>
      <c r="D88" s="3">
        <v>0</v>
      </c>
      <c r="E88" s="3">
        <v>0</v>
      </c>
      <c r="F88" s="3">
        <v>0</v>
      </c>
      <c r="G88" s="3">
        <v>39836.47</v>
      </c>
      <c r="H88" s="3">
        <v>39836.47</v>
      </c>
      <c r="J88" s="3">
        <v>0</v>
      </c>
      <c r="K88" s="3">
        <v>0</v>
      </c>
      <c r="L88" s="3">
        <v>0</v>
      </c>
      <c r="N88" s="3">
        <v>39836.47</v>
      </c>
      <c r="P88" s="29">
        <v>0</v>
      </c>
      <c r="Q88" s="3">
        <v>0</v>
      </c>
      <c r="R88" s="29">
        <v>0</v>
      </c>
      <c r="S88" s="31"/>
      <c r="T88" s="29"/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44880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29">
        <v>44880</v>
      </c>
      <c r="CK88" s="3">
        <v>0</v>
      </c>
      <c r="CL88" s="3">
        <v>0</v>
      </c>
      <c r="CM88" s="3">
        <v>0</v>
      </c>
      <c r="CN88" s="3">
        <v>47167.72</v>
      </c>
      <c r="CO88" s="3">
        <v>0</v>
      </c>
      <c r="CP88" s="3">
        <v>47167.72</v>
      </c>
      <c r="CR88" s="3">
        <v>0</v>
      </c>
      <c r="CS88" s="3">
        <v>0</v>
      </c>
      <c r="CT88" s="3">
        <v>0</v>
      </c>
      <c r="CV88" s="3">
        <v>47167.72</v>
      </c>
      <c r="CW88" s="3">
        <f t="shared" si="12"/>
        <v>-2287.7200000000012</v>
      </c>
      <c r="CX88" s="35">
        <f t="shared" si="13"/>
        <v>1.0509741532976828</v>
      </c>
    </row>
    <row r="89" spans="1:102" outlineLevel="1" x14ac:dyDescent="0.2">
      <c r="A89" s="3" t="s">
        <v>97</v>
      </c>
      <c r="B89" s="10" t="s">
        <v>279</v>
      </c>
      <c r="C89" s="3" t="s">
        <v>280</v>
      </c>
      <c r="D89" s="3">
        <v>0</v>
      </c>
      <c r="E89" s="3">
        <v>0</v>
      </c>
      <c r="F89" s="3">
        <v>0</v>
      </c>
      <c r="G89" s="3">
        <v>10703.77</v>
      </c>
      <c r="H89" s="3">
        <v>10703.77</v>
      </c>
      <c r="J89" s="3">
        <v>0</v>
      </c>
      <c r="K89" s="3">
        <v>0</v>
      </c>
      <c r="L89" s="3">
        <v>0</v>
      </c>
      <c r="N89" s="3">
        <v>10703.77</v>
      </c>
      <c r="P89" s="29">
        <v>0</v>
      </c>
      <c r="Q89" s="3">
        <v>0</v>
      </c>
      <c r="R89" s="29">
        <v>0</v>
      </c>
      <c r="S89" s="31"/>
      <c r="T89" s="29"/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11860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29">
        <v>11860</v>
      </c>
      <c r="CK89" s="3">
        <v>0</v>
      </c>
      <c r="CL89" s="3">
        <v>0</v>
      </c>
      <c r="CM89" s="3">
        <v>0</v>
      </c>
      <c r="CN89" s="3">
        <v>10885.37</v>
      </c>
      <c r="CO89" s="3">
        <v>0</v>
      </c>
      <c r="CP89" s="3">
        <v>10885.37</v>
      </c>
      <c r="CR89" s="3">
        <v>0</v>
      </c>
      <c r="CS89" s="3">
        <v>0</v>
      </c>
      <c r="CT89" s="3">
        <v>0</v>
      </c>
      <c r="CV89" s="3">
        <v>10885.37</v>
      </c>
      <c r="CW89" s="3">
        <f t="shared" si="12"/>
        <v>974.6299999999992</v>
      </c>
      <c r="CX89" s="35">
        <f t="shared" si="13"/>
        <v>0.91782209106239465</v>
      </c>
    </row>
    <row r="90" spans="1:102" outlineLevel="1" x14ac:dyDescent="0.2">
      <c r="A90" s="3" t="s">
        <v>98</v>
      </c>
      <c r="B90" s="10" t="s">
        <v>281</v>
      </c>
      <c r="C90" s="3" t="s">
        <v>282</v>
      </c>
      <c r="D90" s="3">
        <v>0</v>
      </c>
      <c r="E90" s="3">
        <v>0</v>
      </c>
      <c r="F90" s="3">
        <v>0</v>
      </c>
      <c r="G90" s="3">
        <v>14843.99</v>
      </c>
      <c r="H90" s="3">
        <v>14843.99</v>
      </c>
      <c r="J90" s="3">
        <v>0</v>
      </c>
      <c r="K90" s="3">
        <v>0</v>
      </c>
      <c r="L90" s="3">
        <v>0</v>
      </c>
      <c r="N90" s="3">
        <v>14843.99</v>
      </c>
      <c r="P90" s="29">
        <v>0</v>
      </c>
      <c r="Q90" s="3">
        <v>0</v>
      </c>
      <c r="R90" s="29">
        <v>0</v>
      </c>
      <c r="S90" s="31"/>
      <c r="T90" s="29"/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16775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29">
        <v>16775</v>
      </c>
      <c r="CK90" s="3">
        <v>0</v>
      </c>
      <c r="CL90" s="3">
        <v>0</v>
      </c>
      <c r="CM90" s="3">
        <v>0</v>
      </c>
      <c r="CN90" s="3">
        <v>18325.420000000002</v>
      </c>
      <c r="CO90" s="3">
        <v>0</v>
      </c>
      <c r="CP90" s="3">
        <v>18325.420000000002</v>
      </c>
      <c r="CR90" s="3">
        <v>0</v>
      </c>
      <c r="CS90" s="3">
        <v>0</v>
      </c>
      <c r="CT90" s="3">
        <v>0</v>
      </c>
      <c r="CV90" s="3">
        <v>18325.420000000002</v>
      </c>
      <c r="CW90" s="3">
        <f t="shared" si="12"/>
        <v>-1550.4200000000019</v>
      </c>
      <c r="CX90" s="35">
        <f t="shared" si="13"/>
        <v>1.092424441132638</v>
      </c>
    </row>
    <row r="91" spans="1:102" outlineLevel="1" x14ac:dyDescent="0.2">
      <c r="A91" s="3" t="s">
        <v>99</v>
      </c>
      <c r="B91" s="10" t="s">
        <v>283</v>
      </c>
      <c r="C91" s="3" t="s">
        <v>284</v>
      </c>
      <c r="D91" s="3">
        <v>0</v>
      </c>
      <c r="E91" s="3">
        <v>0</v>
      </c>
      <c r="F91" s="3">
        <v>0</v>
      </c>
      <c r="G91" s="3">
        <v>441.94</v>
      </c>
      <c r="H91" s="3">
        <v>441.94</v>
      </c>
      <c r="J91" s="3">
        <v>0</v>
      </c>
      <c r="K91" s="3">
        <v>0</v>
      </c>
      <c r="L91" s="3">
        <v>0</v>
      </c>
      <c r="N91" s="3">
        <v>441.94</v>
      </c>
      <c r="P91" s="29">
        <v>0</v>
      </c>
      <c r="Q91" s="3">
        <v>0</v>
      </c>
      <c r="R91" s="29">
        <v>0</v>
      </c>
      <c r="S91" s="31"/>
      <c r="T91" s="29"/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510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29">
        <v>510</v>
      </c>
      <c r="CK91" s="3">
        <v>0</v>
      </c>
      <c r="CL91" s="3">
        <v>0</v>
      </c>
      <c r="CM91" s="3">
        <v>0</v>
      </c>
      <c r="CN91" s="3">
        <v>306.78000000000003</v>
      </c>
      <c r="CO91" s="3">
        <v>0</v>
      </c>
      <c r="CP91" s="3">
        <v>306.78000000000003</v>
      </c>
      <c r="CR91" s="3">
        <v>0</v>
      </c>
      <c r="CS91" s="3">
        <v>0</v>
      </c>
      <c r="CT91" s="3">
        <v>0</v>
      </c>
      <c r="CV91" s="3">
        <v>306.78000000000003</v>
      </c>
      <c r="CW91" s="3">
        <f t="shared" si="12"/>
        <v>203.21999999999997</v>
      </c>
      <c r="CX91" s="35">
        <f t="shared" si="13"/>
        <v>0.60152941176470598</v>
      </c>
    </row>
    <row r="92" spans="1:102" outlineLevel="1" x14ac:dyDescent="0.2">
      <c r="A92" s="3" t="s">
        <v>100</v>
      </c>
      <c r="B92" s="10" t="s">
        <v>285</v>
      </c>
      <c r="C92" s="3" t="s">
        <v>286</v>
      </c>
      <c r="D92" s="3">
        <v>2479.1</v>
      </c>
      <c r="E92" s="3">
        <v>184</v>
      </c>
      <c r="F92" s="3">
        <v>0</v>
      </c>
      <c r="G92" s="3">
        <v>29600.77</v>
      </c>
      <c r="H92" s="3">
        <v>32263.87</v>
      </c>
      <c r="J92" s="3">
        <v>0</v>
      </c>
      <c r="K92" s="3">
        <v>0</v>
      </c>
      <c r="L92" s="3">
        <v>0</v>
      </c>
      <c r="N92" s="3">
        <v>32263.87</v>
      </c>
      <c r="P92" s="29">
        <v>0</v>
      </c>
      <c r="Q92" s="3">
        <v>0</v>
      </c>
      <c r="R92" s="29">
        <v>0</v>
      </c>
      <c r="S92" s="31"/>
      <c r="T92" s="29"/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156820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29">
        <v>156820</v>
      </c>
      <c r="CK92" s="3">
        <v>2977.5</v>
      </c>
      <c r="CL92" s="3">
        <v>184</v>
      </c>
      <c r="CM92" s="3">
        <v>0</v>
      </c>
      <c r="CN92" s="3">
        <v>48327.200000000004</v>
      </c>
      <c r="CO92" s="3">
        <v>0</v>
      </c>
      <c r="CP92" s="3">
        <v>51488.700000000004</v>
      </c>
      <c r="CR92" s="3">
        <v>80279.540000000008</v>
      </c>
      <c r="CS92" s="3">
        <v>0</v>
      </c>
      <c r="CT92" s="3">
        <v>80279.540000000008</v>
      </c>
      <c r="CV92" s="3">
        <v>131768.24</v>
      </c>
      <c r="CW92" s="3">
        <f t="shared" si="12"/>
        <v>25051.760000000009</v>
      </c>
      <c r="CX92" s="35">
        <f t="shared" si="13"/>
        <v>0.84025149853335024</v>
      </c>
    </row>
    <row r="93" spans="1:102" outlineLevel="1" x14ac:dyDescent="0.2">
      <c r="A93" s="3" t="s">
        <v>101</v>
      </c>
      <c r="B93" s="10" t="s">
        <v>287</v>
      </c>
      <c r="C93" s="3" t="s">
        <v>288</v>
      </c>
      <c r="D93" s="3">
        <v>0</v>
      </c>
      <c r="E93" s="3">
        <v>496.04</v>
      </c>
      <c r="F93" s="3">
        <v>0</v>
      </c>
      <c r="G93" s="3">
        <v>14801.960000000001</v>
      </c>
      <c r="H93" s="3">
        <v>15298.000000000002</v>
      </c>
      <c r="J93" s="3">
        <v>0</v>
      </c>
      <c r="K93" s="3">
        <v>0</v>
      </c>
      <c r="L93" s="3">
        <v>0</v>
      </c>
      <c r="N93" s="3">
        <v>15298</v>
      </c>
      <c r="P93" s="29">
        <v>0</v>
      </c>
      <c r="Q93" s="3">
        <v>0</v>
      </c>
      <c r="R93" s="29">
        <v>0</v>
      </c>
      <c r="S93" s="31"/>
      <c r="T93" s="29"/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21500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29">
        <v>21500</v>
      </c>
      <c r="CK93" s="3">
        <v>0</v>
      </c>
      <c r="CL93" s="3">
        <v>457.3</v>
      </c>
      <c r="CM93" s="3">
        <v>0</v>
      </c>
      <c r="CN93" s="3">
        <v>18958.189999999999</v>
      </c>
      <c r="CO93" s="3">
        <v>0</v>
      </c>
      <c r="CP93" s="3">
        <v>19415.489999999998</v>
      </c>
      <c r="CR93" s="3">
        <v>0</v>
      </c>
      <c r="CS93" s="3">
        <v>0</v>
      </c>
      <c r="CT93" s="3">
        <v>0</v>
      </c>
      <c r="CV93" s="3">
        <v>19415.490000000002</v>
      </c>
      <c r="CW93" s="3">
        <f t="shared" si="12"/>
        <v>2084.5099999999984</v>
      </c>
      <c r="CX93" s="35">
        <f t="shared" si="13"/>
        <v>0.90304604651162801</v>
      </c>
    </row>
    <row r="94" spans="1:102" outlineLevel="1" x14ac:dyDescent="0.2">
      <c r="A94" s="3" t="s">
        <v>102</v>
      </c>
      <c r="B94" s="10" t="s">
        <v>289</v>
      </c>
      <c r="C94" s="3" t="s">
        <v>290</v>
      </c>
      <c r="D94" s="3">
        <v>0</v>
      </c>
      <c r="E94" s="3">
        <v>190.20000000000002</v>
      </c>
      <c r="F94" s="3">
        <v>0</v>
      </c>
      <c r="G94" s="3">
        <v>8205.74</v>
      </c>
      <c r="H94" s="3">
        <v>8395.94</v>
      </c>
      <c r="J94" s="3">
        <v>0</v>
      </c>
      <c r="K94" s="3">
        <v>0</v>
      </c>
      <c r="L94" s="3">
        <v>0</v>
      </c>
      <c r="N94" s="3">
        <v>8395.94</v>
      </c>
      <c r="P94" s="29">
        <v>0</v>
      </c>
      <c r="Q94" s="3">
        <v>0</v>
      </c>
      <c r="R94" s="29">
        <v>0</v>
      </c>
      <c r="S94" s="31"/>
      <c r="T94" s="29"/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8350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29">
        <v>8350</v>
      </c>
      <c r="CK94" s="3">
        <v>0</v>
      </c>
      <c r="CL94" s="3">
        <v>169.37</v>
      </c>
      <c r="CM94" s="3">
        <v>0</v>
      </c>
      <c r="CN94" s="3">
        <v>9106.6</v>
      </c>
      <c r="CO94" s="3">
        <v>0</v>
      </c>
      <c r="CP94" s="3">
        <v>9275.9700000000012</v>
      </c>
      <c r="CR94" s="3">
        <v>0</v>
      </c>
      <c r="CS94" s="3">
        <v>0</v>
      </c>
      <c r="CT94" s="3">
        <v>0</v>
      </c>
      <c r="CV94" s="3">
        <v>9275.9699999999993</v>
      </c>
      <c r="CW94" s="3">
        <f t="shared" si="12"/>
        <v>-925.96999999999935</v>
      </c>
      <c r="CX94" s="35">
        <f t="shared" si="13"/>
        <v>1.110894610778443</v>
      </c>
    </row>
    <row r="95" spans="1:102" outlineLevel="1" x14ac:dyDescent="0.2">
      <c r="A95" s="3" t="s">
        <v>103</v>
      </c>
      <c r="B95" s="10" t="s">
        <v>291</v>
      </c>
      <c r="C95" s="3" t="s">
        <v>292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J95" s="3">
        <v>0</v>
      </c>
      <c r="K95" s="3">
        <v>0</v>
      </c>
      <c r="L95" s="3">
        <v>0</v>
      </c>
      <c r="N95" s="3">
        <v>0</v>
      </c>
      <c r="P95" s="29">
        <v>0</v>
      </c>
      <c r="Q95" s="3">
        <v>0</v>
      </c>
      <c r="R95" s="29">
        <v>0</v>
      </c>
      <c r="S95" s="31"/>
      <c r="T95" s="29"/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500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29">
        <v>500</v>
      </c>
      <c r="CK95" s="3">
        <v>0</v>
      </c>
      <c r="CL95" s="3">
        <v>0</v>
      </c>
      <c r="CM95" s="3">
        <v>0</v>
      </c>
      <c r="CN95" s="3">
        <v>0</v>
      </c>
      <c r="CO95" s="3">
        <v>0</v>
      </c>
      <c r="CP95" s="3">
        <v>0</v>
      </c>
      <c r="CR95" s="3">
        <v>0</v>
      </c>
      <c r="CS95" s="3">
        <v>0</v>
      </c>
      <c r="CT95" s="3">
        <v>0</v>
      </c>
      <c r="CV95" s="3">
        <v>0</v>
      </c>
      <c r="CW95" s="3">
        <f t="shared" si="12"/>
        <v>500</v>
      </c>
      <c r="CX95" s="35">
        <f t="shared" si="13"/>
        <v>0</v>
      </c>
    </row>
    <row r="96" spans="1:102" outlineLevel="1" x14ac:dyDescent="0.2">
      <c r="A96" s="3" t="s">
        <v>104</v>
      </c>
      <c r="B96" s="10" t="s">
        <v>293</v>
      </c>
      <c r="C96" s="3" t="s">
        <v>356</v>
      </c>
      <c r="D96" s="3">
        <v>0</v>
      </c>
      <c r="E96" s="3">
        <v>0</v>
      </c>
      <c r="F96" s="3">
        <v>0</v>
      </c>
      <c r="G96" s="3">
        <v>31000</v>
      </c>
      <c r="H96" s="3">
        <v>31000</v>
      </c>
      <c r="J96" s="3">
        <v>0</v>
      </c>
      <c r="K96" s="3">
        <v>140000</v>
      </c>
      <c r="L96" s="3">
        <v>140000</v>
      </c>
      <c r="N96" s="3">
        <v>140000</v>
      </c>
      <c r="P96" s="29">
        <v>0</v>
      </c>
      <c r="Q96" s="3">
        <v>0</v>
      </c>
      <c r="R96" s="29">
        <v>0</v>
      </c>
      <c r="S96" s="31"/>
      <c r="T96" s="29"/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411939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29">
        <v>145000</v>
      </c>
      <c r="CK96" s="3">
        <v>0</v>
      </c>
      <c r="CL96" s="3">
        <v>0</v>
      </c>
      <c r="CM96" s="3">
        <v>0</v>
      </c>
      <c r="CN96" s="3">
        <v>264718.40000000002</v>
      </c>
      <c r="CO96" s="3">
        <v>0</v>
      </c>
      <c r="CP96" s="3">
        <v>0</v>
      </c>
      <c r="CR96" s="3">
        <v>0</v>
      </c>
      <c r="CS96" s="3">
        <v>145000</v>
      </c>
      <c r="CT96" s="3">
        <v>145000</v>
      </c>
      <c r="CV96" s="3">
        <v>145000</v>
      </c>
      <c r="CW96" s="3">
        <f t="shared" si="12"/>
        <v>0</v>
      </c>
      <c r="CX96" s="35">
        <f t="shared" si="13"/>
        <v>1</v>
      </c>
    </row>
    <row r="97" spans="1:103" outlineLevel="1" x14ac:dyDescent="0.2">
      <c r="B97" s="10" t="s">
        <v>293</v>
      </c>
      <c r="C97" s="3" t="s">
        <v>357</v>
      </c>
      <c r="N97" s="3">
        <v>31000</v>
      </c>
      <c r="P97" s="29"/>
      <c r="R97" s="29"/>
      <c r="S97" s="31"/>
      <c r="T97" s="29"/>
      <c r="CI97" s="29">
        <v>266939</v>
      </c>
      <c r="CP97" s="3">
        <v>264718.40000000002</v>
      </c>
      <c r="CR97" s="3">
        <v>0</v>
      </c>
      <c r="CS97" s="3">
        <v>0</v>
      </c>
      <c r="CT97" s="3">
        <v>0</v>
      </c>
      <c r="CV97" s="3">
        <v>264718.40000000002</v>
      </c>
      <c r="CW97" s="3">
        <f t="shared" si="12"/>
        <v>2220.5999999999767</v>
      </c>
      <c r="CX97" s="35">
        <f t="shared" si="13"/>
        <v>0.99168124552800463</v>
      </c>
    </row>
    <row r="98" spans="1:103" outlineLevel="1" x14ac:dyDescent="0.2">
      <c r="A98" s="3" t="s">
        <v>105</v>
      </c>
      <c r="B98" s="10" t="s">
        <v>295</v>
      </c>
      <c r="C98" s="3" t="s">
        <v>358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J98" s="3">
        <v>0</v>
      </c>
      <c r="K98" s="3">
        <v>322170</v>
      </c>
      <c r="L98" s="3">
        <v>322170</v>
      </c>
      <c r="N98" s="3">
        <v>322170</v>
      </c>
      <c r="P98" s="29">
        <v>0</v>
      </c>
      <c r="Q98" s="3">
        <v>0</v>
      </c>
      <c r="R98" s="29">
        <v>0</v>
      </c>
      <c r="S98" s="31"/>
      <c r="T98" s="29"/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361401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29">
        <v>318901</v>
      </c>
      <c r="CK98" s="3">
        <v>0</v>
      </c>
      <c r="CL98" s="3">
        <v>0</v>
      </c>
      <c r="CM98" s="3">
        <v>0</v>
      </c>
      <c r="CN98" s="3">
        <v>33851.49</v>
      </c>
      <c r="CO98" s="3">
        <v>0</v>
      </c>
      <c r="CP98" s="3">
        <v>0</v>
      </c>
      <c r="CR98" s="3">
        <v>0</v>
      </c>
      <c r="CS98" s="3">
        <v>318901</v>
      </c>
      <c r="CT98" s="3">
        <v>318901</v>
      </c>
      <c r="CV98" s="3">
        <v>318901</v>
      </c>
      <c r="CW98" s="3">
        <f t="shared" si="12"/>
        <v>0</v>
      </c>
      <c r="CX98" s="35">
        <f t="shared" si="13"/>
        <v>1</v>
      </c>
    </row>
    <row r="99" spans="1:103" outlineLevel="1" x14ac:dyDescent="0.2">
      <c r="B99" s="10" t="s">
        <v>295</v>
      </c>
      <c r="C99" s="3" t="s">
        <v>359</v>
      </c>
      <c r="N99" s="3">
        <v>0</v>
      </c>
      <c r="P99" s="29"/>
      <c r="R99" s="29"/>
      <c r="S99" s="31"/>
      <c r="T99" s="29"/>
      <c r="CI99" s="29">
        <v>42500</v>
      </c>
      <c r="CP99" s="3">
        <v>33851.49</v>
      </c>
      <c r="CR99" s="3">
        <v>0</v>
      </c>
      <c r="CS99" s="3">
        <v>0</v>
      </c>
      <c r="CT99" s="3">
        <v>0</v>
      </c>
      <c r="CV99" s="3">
        <v>33851.49</v>
      </c>
      <c r="CW99" s="3">
        <f t="shared" si="12"/>
        <v>8648.510000000002</v>
      </c>
      <c r="CX99" s="35">
        <f t="shared" si="13"/>
        <v>0.79650564705882343</v>
      </c>
    </row>
    <row r="100" spans="1:103" outlineLevel="1" x14ac:dyDescent="0.2">
      <c r="A100" s="3" t="s">
        <v>124</v>
      </c>
      <c r="B100" s="10" t="s">
        <v>297</v>
      </c>
      <c r="C100" s="3" t="s">
        <v>360</v>
      </c>
      <c r="D100" s="3">
        <v>0</v>
      </c>
      <c r="E100" s="3">
        <v>0</v>
      </c>
      <c r="F100" s="3">
        <v>0</v>
      </c>
      <c r="G100" s="3">
        <v>588251.91</v>
      </c>
      <c r="H100" s="3">
        <v>588251.91</v>
      </c>
      <c r="J100" s="3">
        <v>0</v>
      </c>
      <c r="K100" s="3">
        <v>0</v>
      </c>
      <c r="L100" s="3">
        <v>0</v>
      </c>
      <c r="N100" s="3">
        <v>588251.91</v>
      </c>
      <c r="P100" s="29">
        <v>0</v>
      </c>
      <c r="Q100" s="3">
        <v>0</v>
      </c>
      <c r="R100" s="29">
        <v>0</v>
      </c>
      <c r="S100" s="31"/>
      <c r="T100" s="29"/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628511</v>
      </c>
      <c r="CI100" s="29">
        <v>628511</v>
      </c>
      <c r="CK100" s="3">
        <v>0</v>
      </c>
      <c r="CL100" s="3">
        <v>0</v>
      </c>
      <c r="CM100" s="3">
        <v>0</v>
      </c>
      <c r="CN100" s="3">
        <v>628510.26</v>
      </c>
      <c r="CO100" s="3">
        <v>0</v>
      </c>
      <c r="CP100" s="3">
        <v>628510.26</v>
      </c>
      <c r="CR100" s="3">
        <v>0</v>
      </c>
      <c r="CS100" s="3">
        <v>0</v>
      </c>
      <c r="CT100" s="3">
        <v>0</v>
      </c>
      <c r="CV100" s="3">
        <v>628510.26</v>
      </c>
      <c r="CW100" s="3">
        <f t="shared" si="12"/>
        <v>0.73999999999068677</v>
      </c>
      <c r="CX100" s="35">
        <f t="shared" si="13"/>
        <v>0.99999882261408313</v>
      </c>
    </row>
    <row r="101" spans="1:103" s="4" customFormat="1" x14ac:dyDescent="0.2">
      <c r="A101" s="5" t="s">
        <v>20</v>
      </c>
      <c r="B101" s="11"/>
      <c r="C101" s="2" t="s">
        <v>13</v>
      </c>
      <c r="D101" s="5">
        <v>49680.26</v>
      </c>
      <c r="E101" s="5">
        <v>1799.1100000000001</v>
      </c>
      <c r="F101" s="5">
        <v>657.92</v>
      </c>
      <c r="G101" s="5">
        <v>953548.1100000001</v>
      </c>
      <c r="H101" s="5">
        <v>1005685.4</v>
      </c>
      <c r="I101" s="7"/>
      <c r="J101" s="5">
        <v>0</v>
      </c>
      <c r="K101" s="5">
        <v>462170</v>
      </c>
      <c r="L101" s="5">
        <v>462170</v>
      </c>
      <c r="M101" s="7"/>
      <c r="N101" s="5">
        <v>1467855.4</v>
      </c>
      <c r="O101" s="5"/>
      <c r="P101" s="5">
        <v>0</v>
      </c>
      <c r="Q101" s="5">
        <v>0</v>
      </c>
      <c r="R101" s="5">
        <v>0</v>
      </c>
      <c r="S101" s="5"/>
      <c r="T101" s="7"/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1400</v>
      </c>
      <c r="AQ101" s="5">
        <v>20585</v>
      </c>
      <c r="AR101" s="5">
        <v>1025</v>
      </c>
      <c r="AS101" s="5">
        <v>7040</v>
      </c>
      <c r="AT101" s="5">
        <v>8280</v>
      </c>
      <c r="AU101" s="5">
        <v>33205</v>
      </c>
      <c r="AV101" s="5">
        <v>5000</v>
      </c>
      <c r="AW101" s="5">
        <v>1200</v>
      </c>
      <c r="AX101" s="5">
        <v>180852</v>
      </c>
      <c r="AY101" s="5">
        <v>1550</v>
      </c>
      <c r="AZ101" s="5">
        <v>7800</v>
      </c>
      <c r="BA101" s="5">
        <v>19614</v>
      </c>
      <c r="BB101" s="5">
        <v>80611</v>
      </c>
      <c r="BC101" s="5">
        <v>5965</v>
      </c>
      <c r="BD101" s="5">
        <v>1000</v>
      </c>
      <c r="BE101" s="5">
        <v>21000</v>
      </c>
      <c r="BF101" s="5">
        <v>44880</v>
      </c>
      <c r="BG101" s="5">
        <v>11860</v>
      </c>
      <c r="BH101" s="5">
        <v>16775</v>
      </c>
      <c r="BI101" s="5">
        <v>510</v>
      </c>
      <c r="BJ101" s="5">
        <v>156820</v>
      </c>
      <c r="BK101" s="5">
        <v>21500</v>
      </c>
      <c r="BL101" s="5">
        <v>8350</v>
      </c>
      <c r="BM101" s="5">
        <v>500</v>
      </c>
      <c r="BN101" s="5">
        <v>411939</v>
      </c>
      <c r="BO101" s="5">
        <v>361401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628511</v>
      </c>
      <c r="CI101" s="5">
        <v>2059173</v>
      </c>
      <c r="CJ101" s="7"/>
      <c r="CK101" s="5">
        <v>50767.54</v>
      </c>
      <c r="CL101" s="5">
        <v>1928.83</v>
      </c>
      <c r="CM101" s="5">
        <v>689.37</v>
      </c>
      <c r="CN101" s="5">
        <v>1313869.55</v>
      </c>
      <c r="CO101" s="5">
        <v>0</v>
      </c>
      <c r="CP101" s="5">
        <v>1367255.29</v>
      </c>
      <c r="CQ101" s="2"/>
      <c r="CR101" s="5">
        <v>80279.540000000008</v>
      </c>
      <c r="CS101" s="5">
        <v>463901</v>
      </c>
      <c r="CT101" s="5">
        <v>544180.54</v>
      </c>
      <c r="CV101" s="5">
        <v>1911435.8299999996</v>
      </c>
      <c r="CW101" s="5">
        <f>CI101-CV101</f>
        <v>147737.17000000039</v>
      </c>
      <c r="CX101" s="41">
        <f>IF(CI101=0,"n/a",CV101/(CI101))</f>
        <v>0.92825412434992083</v>
      </c>
      <c r="CY101" s="38"/>
    </row>
    <row r="102" spans="1:103" x14ac:dyDescent="0.2">
      <c r="H102" s="7"/>
      <c r="I102" s="7"/>
      <c r="L102" s="7"/>
      <c r="M102" s="7"/>
      <c r="N102" s="7"/>
      <c r="O102" s="7"/>
      <c r="P102" s="7"/>
      <c r="R102" s="7"/>
      <c r="S102" s="7"/>
      <c r="T102" s="7"/>
      <c r="CI102" s="7"/>
      <c r="CJ102" s="7"/>
      <c r="CP102" s="7"/>
      <c r="CT102" s="7"/>
    </row>
    <row r="103" spans="1:103" s="4" customFormat="1" outlineLevel="1" x14ac:dyDescent="0.2">
      <c r="A103" s="4" t="s">
        <v>106</v>
      </c>
      <c r="B103" s="11" t="s">
        <v>298</v>
      </c>
      <c r="C103" s="4" t="s">
        <v>299</v>
      </c>
      <c r="D103" s="4">
        <v>1505.63</v>
      </c>
      <c r="E103" s="4">
        <v>0</v>
      </c>
      <c r="F103" s="4">
        <v>0</v>
      </c>
      <c r="G103" s="4">
        <v>0</v>
      </c>
      <c r="H103" s="4">
        <v>1505.63</v>
      </c>
      <c r="J103" s="4">
        <v>0</v>
      </c>
      <c r="K103" s="4">
        <v>0</v>
      </c>
      <c r="L103" s="4">
        <v>0</v>
      </c>
      <c r="N103" s="4">
        <v>1505.63</v>
      </c>
      <c r="P103" s="29">
        <v>0</v>
      </c>
      <c r="Q103" s="4">
        <v>0</v>
      </c>
      <c r="R103" s="29">
        <v>0</v>
      </c>
      <c r="S103" s="31"/>
      <c r="T103" s="29"/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1500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29">
        <v>1500</v>
      </c>
      <c r="CK103" s="4">
        <v>0</v>
      </c>
      <c r="CL103" s="4">
        <v>0</v>
      </c>
      <c r="CM103" s="4">
        <v>0</v>
      </c>
      <c r="CN103" s="4">
        <v>0</v>
      </c>
      <c r="CO103" s="4">
        <v>0</v>
      </c>
      <c r="CP103" s="4">
        <v>0</v>
      </c>
      <c r="CR103" s="4">
        <v>0</v>
      </c>
      <c r="CS103" s="4">
        <v>0</v>
      </c>
      <c r="CT103" s="4">
        <v>0</v>
      </c>
      <c r="CV103" s="4">
        <v>0</v>
      </c>
      <c r="CW103" s="4">
        <f t="shared" ref="CW103:CW120" si="14">CI103-CV103</f>
        <v>1500</v>
      </c>
      <c r="CX103" s="39">
        <f t="shared" ref="CX103:CX120" si="15">IF(CI103=0,"n/a",CV103/(CI103))</f>
        <v>0</v>
      </c>
      <c r="CY103" s="39"/>
    </row>
    <row r="104" spans="1:103" s="4" customFormat="1" outlineLevel="1" x14ac:dyDescent="0.2">
      <c r="A104" s="4" t="s">
        <v>107</v>
      </c>
      <c r="B104" s="11" t="s">
        <v>300</v>
      </c>
      <c r="C104" s="4" t="s">
        <v>301</v>
      </c>
      <c r="D104" s="4">
        <v>3611.2400000000002</v>
      </c>
      <c r="E104" s="4">
        <v>0</v>
      </c>
      <c r="F104" s="4">
        <v>0</v>
      </c>
      <c r="G104" s="4">
        <v>6223.21</v>
      </c>
      <c r="H104" s="4">
        <v>9834.4500000000007</v>
      </c>
      <c r="J104" s="4">
        <v>0</v>
      </c>
      <c r="K104" s="4">
        <v>0</v>
      </c>
      <c r="L104" s="4">
        <v>0</v>
      </c>
      <c r="N104" s="4">
        <v>9834.4500000000007</v>
      </c>
      <c r="P104" s="29">
        <v>0</v>
      </c>
      <c r="Q104" s="4">
        <v>0</v>
      </c>
      <c r="R104" s="29">
        <v>0</v>
      </c>
      <c r="S104" s="31"/>
      <c r="T104" s="29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13500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29">
        <v>13500</v>
      </c>
      <c r="CK104" s="4">
        <v>3443.62</v>
      </c>
      <c r="CL104" s="4">
        <v>0</v>
      </c>
      <c r="CM104" s="4">
        <v>0</v>
      </c>
      <c r="CN104" s="4">
        <v>7847.82</v>
      </c>
      <c r="CO104" s="4">
        <v>0</v>
      </c>
      <c r="CP104" s="4">
        <v>11291.439999999999</v>
      </c>
      <c r="CR104" s="4">
        <v>0</v>
      </c>
      <c r="CS104" s="4">
        <v>0</v>
      </c>
      <c r="CT104" s="4">
        <v>0</v>
      </c>
      <c r="CV104" s="4">
        <v>11291.44</v>
      </c>
      <c r="CW104" s="4">
        <f t="shared" si="14"/>
        <v>2208.5599999999995</v>
      </c>
      <c r="CX104" s="39">
        <f t="shared" si="15"/>
        <v>0.83640296296296301</v>
      </c>
      <c r="CY104" s="39"/>
    </row>
    <row r="105" spans="1:103" s="4" customFormat="1" outlineLevel="1" x14ac:dyDescent="0.2">
      <c r="A105" s="4" t="s">
        <v>108</v>
      </c>
      <c r="B105" s="11" t="s">
        <v>302</v>
      </c>
      <c r="C105" s="4" t="s">
        <v>303</v>
      </c>
      <c r="D105" s="4">
        <v>17704.04</v>
      </c>
      <c r="E105" s="4">
        <v>0</v>
      </c>
      <c r="F105" s="4">
        <v>0</v>
      </c>
      <c r="G105" s="4">
        <v>0</v>
      </c>
      <c r="H105" s="4">
        <v>17704.04</v>
      </c>
      <c r="J105" s="4">
        <v>0</v>
      </c>
      <c r="K105" s="4">
        <v>0</v>
      </c>
      <c r="L105" s="4">
        <v>0</v>
      </c>
      <c r="N105" s="4">
        <v>17704.04</v>
      </c>
      <c r="P105" s="29">
        <v>0</v>
      </c>
      <c r="Q105" s="4">
        <v>0</v>
      </c>
      <c r="R105" s="29">
        <v>0</v>
      </c>
      <c r="S105" s="31"/>
      <c r="T105" s="29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18000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29">
        <v>18000</v>
      </c>
      <c r="CK105" s="4">
        <v>11414.16</v>
      </c>
      <c r="CL105" s="4">
        <v>0</v>
      </c>
      <c r="CM105" s="4">
        <v>0</v>
      </c>
      <c r="CN105" s="4">
        <v>0</v>
      </c>
      <c r="CO105" s="4">
        <v>0</v>
      </c>
      <c r="CP105" s="4">
        <v>11414.16</v>
      </c>
      <c r="CR105" s="4">
        <v>0</v>
      </c>
      <c r="CS105" s="4">
        <v>0</v>
      </c>
      <c r="CT105" s="4">
        <v>0</v>
      </c>
      <c r="CV105" s="4">
        <v>11414.16</v>
      </c>
      <c r="CW105" s="4">
        <f t="shared" si="14"/>
        <v>6585.84</v>
      </c>
      <c r="CX105" s="39">
        <f t="shared" si="15"/>
        <v>0.63412000000000002</v>
      </c>
      <c r="CY105" s="39"/>
    </row>
    <row r="106" spans="1:103" s="4" customFormat="1" outlineLevel="1" x14ac:dyDescent="0.2">
      <c r="A106" s="4" t="s">
        <v>109</v>
      </c>
      <c r="B106" s="11" t="s">
        <v>304</v>
      </c>
      <c r="C106" s="4" t="s">
        <v>305</v>
      </c>
      <c r="D106" s="4">
        <v>0</v>
      </c>
      <c r="E106" s="4">
        <v>0</v>
      </c>
      <c r="F106" s="4">
        <v>0</v>
      </c>
      <c r="G106" s="4">
        <v>1367.39</v>
      </c>
      <c r="H106" s="4">
        <v>1367.39</v>
      </c>
      <c r="J106" s="4">
        <v>0</v>
      </c>
      <c r="K106" s="4">
        <v>0</v>
      </c>
      <c r="L106" s="4">
        <v>0</v>
      </c>
      <c r="N106" s="4">
        <v>1367.39</v>
      </c>
      <c r="P106" s="29">
        <v>0</v>
      </c>
      <c r="Q106" s="4">
        <v>0</v>
      </c>
      <c r="R106" s="29">
        <v>0</v>
      </c>
      <c r="S106" s="31"/>
      <c r="T106" s="29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3060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29">
        <v>3060</v>
      </c>
      <c r="CK106" s="4">
        <v>0</v>
      </c>
      <c r="CL106" s="4">
        <v>0</v>
      </c>
      <c r="CM106" s="4">
        <v>0</v>
      </c>
      <c r="CN106" s="4">
        <v>1401.22</v>
      </c>
      <c r="CO106" s="4">
        <v>0</v>
      </c>
      <c r="CP106" s="4">
        <v>1401.22</v>
      </c>
      <c r="CR106" s="4">
        <v>0</v>
      </c>
      <c r="CS106" s="4">
        <v>0</v>
      </c>
      <c r="CT106" s="4">
        <v>0</v>
      </c>
      <c r="CV106" s="4">
        <v>1401.22</v>
      </c>
      <c r="CW106" s="4">
        <f t="shared" si="14"/>
        <v>1658.78</v>
      </c>
      <c r="CX106" s="39">
        <f t="shared" si="15"/>
        <v>0.4579150326797386</v>
      </c>
      <c r="CY106" s="39"/>
    </row>
    <row r="107" spans="1:103" s="4" customFormat="1" outlineLevel="1" x14ac:dyDescent="0.2">
      <c r="A107" s="4" t="s">
        <v>110</v>
      </c>
      <c r="B107" s="11" t="s">
        <v>306</v>
      </c>
      <c r="C107" s="4" t="s">
        <v>307</v>
      </c>
      <c r="D107" s="4">
        <v>0</v>
      </c>
      <c r="E107" s="4">
        <v>275</v>
      </c>
      <c r="F107" s="4">
        <v>0</v>
      </c>
      <c r="G107" s="4">
        <v>4086</v>
      </c>
      <c r="H107" s="4">
        <v>4361</v>
      </c>
      <c r="J107" s="4">
        <v>0</v>
      </c>
      <c r="K107" s="4">
        <v>0</v>
      </c>
      <c r="L107" s="4">
        <v>0</v>
      </c>
      <c r="N107" s="4">
        <v>4361</v>
      </c>
      <c r="P107" s="29">
        <v>0</v>
      </c>
      <c r="Q107" s="4">
        <v>0</v>
      </c>
      <c r="R107" s="29">
        <v>0</v>
      </c>
      <c r="S107" s="31"/>
      <c r="T107" s="29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9650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29">
        <v>9650</v>
      </c>
      <c r="CK107" s="4">
        <v>0</v>
      </c>
      <c r="CL107" s="4">
        <v>0</v>
      </c>
      <c r="CM107" s="4">
        <v>0</v>
      </c>
      <c r="CN107" s="4">
        <v>11719.51</v>
      </c>
      <c r="CO107" s="4">
        <v>0</v>
      </c>
      <c r="CP107" s="4">
        <v>11719.51</v>
      </c>
      <c r="CR107" s="4">
        <v>0</v>
      </c>
      <c r="CS107" s="4">
        <v>0</v>
      </c>
      <c r="CT107" s="4">
        <v>0</v>
      </c>
      <c r="CV107" s="4">
        <v>11719.51</v>
      </c>
      <c r="CW107" s="4">
        <f t="shared" si="14"/>
        <v>-2069.5100000000002</v>
      </c>
      <c r="CX107" s="39">
        <f t="shared" si="15"/>
        <v>1.2144569948186528</v>
      </c>
      <c r="CY107" s="39"/>
    </row>
    <row r="108" spans="1:103" s="4" customFormat="1" outlineLevel="1" x14ac:dyDescent="0.2">
      <c r="B108" s="57">
        <v>811000</v>
      </c>
      <c r="C108" s="4" t="s">
        <v>363</v>
      </c>
      <c r="N108" s="4">
        <v>0</v>
      </c>
      <c r="P108" s="29"/>
      <c r="R108" s="29"/>
      <c r="S108" s="31">
        <v>0</v>
      </c>
      <c r="T108" s="29"/>
      <c r="CI108" s="29">
        <v>0</v>
      </c>
      <c r="CP108" s="4">
        <v>143.13</v>
      </c>
      <c r="CT108" s="4">
        <v>0</v>
      </c>
      <c r="CV108" s="4">
        <v>143.13</v>
      </c>
      <c r="CW108" s="4">
        <f t="shared" si="14"/>
        <v>-143.13</v>
      </c>
      <c r="CX108" s="39" t="str">
        <f t="shared" si="15"/>
        <v>n/a</v>
      </c>
      <c r="CY108" s="39"/>
    </row>
    <row r="109" spans="1:103" s="4" customFormat="1" outlineLevel="1" x14ac:dyDescent="0.2">
      <c r="A109" s="4" t="s">
        <v>111</v>
      </c>
      <c r="B109" s="11" t="s">
        <v>308</v>
      </c>
      <c r="C109" s="4" t="s">
        <v>309</v>
      </c>
      <c r="D109" s="4">
        <v>0</v>
      </c>
      <c r="E109" s="4">
        <v>0</v>
      </c>
      <c r="F109" s="4">
        <v>0</v>
      </c>
      <c r="G109" s="4">
        <v>1208.9000000000001</v>
      </c>
      <c r="H109" s="4">
        <v>1208.9000000000001</v>
      </c>
      <c r="J109" s="4">
        <v>0</v>
      </c>
      <c r="K109" s="4">
        <v>0</v>
      </c>
      <c r="L109" s="4">
        <v>0</v>
      </c>
      <c r="N109" s="4">
        <v>1208.9000000000001</v>
      </c>
      <c r="P109" s="29">
        <v>0</v>
      </c>
      <c r="Q109" s="4">
        <v>0</v>
      </c>
      <c r="R109" s="29">
        <v>0</v>
      </c>
      <c r="S109" s="31"/>
      <c r="T109" s="29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1125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29">
        <v>1125</v>
      </c>
      <c r="CK109" s="4">
        <v>0</v>
      </c>
      <c r="CL109" s="4">
        <v>0</v>
      </c>
      <c r="CM109" s="4">
        <v>0</v>
      </c>
      <c r="CN109" s="4">
        <v>781.89</v>
      </c>
      <c r="CO109" s="4">
        <v>0</v>
      </c>
      <c r="CP109" s="4">
        <v>781.89</v>
      </c>
      <c r="CR109" s="4">
        <v>0</v>
      </c>
      <c r="CS109" s="4">
        <v>0</v>
      </c>
      <c r="CT109" s="4">
        <v>0</v>
      </c>
      <c r="CV109" s="4">
        <v>781.89</v>
      </c>
      <c r="CW109" s="4">
        <f t="shared" si="14"/>
        <v>343.11</v>
      </c>
      <c r="CX109" s="39">
        <f t="shared" si="15"/>
        <v>0.69501333333333337</v>
      </c>
      <c r="CY109" s="39"/>
    </row>
    <row r="110" spans="1:103" s="4" customFormat="1" outlineLevel="1" x14ac:dyDescent="0.2">
      <c r="A110" s="4" t="s">
        <v>112</v>
      </c>
      <c r="B110" s="11" t="s">
        <v>310</v>
      </c>
      <c r="C110" s="4" t="s">
        <v>311</v>
      </c>
      <c r="D110" s="4">
        <v>0</v>
      </c>
      <c r="E110" s="4">
        <v>0</v>
      </c>
      <c r="F110" s="4">
        <v>0</v>
      </c>
      <c r="G110" s="4">
        <v>18498.34</v>
      </c>
      <c r="H110" s="4">
        <v>18498.34</v>
      </c>
      <c r="J110" s="4">
        <v>0</v>
      </c>
      <c r="K110" s="4">
        <v>0</v>
      </c>
      <c r="L110" s="4">
        <v>0</v>
      </c>
      <c r="N110" s="4">
        <v>18498.34</v>
      </c>
      <c r="P110" s="29">
        <v>0</v>
      </c>
      <c r="Q110" s="4">
        <v>0</v>
      </c>
      <c r="R110" s="29">
        <v>0</v>
      </c>
      <c r="S110" s="31"/>
      <c r="T110" s="29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20000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29">
        <v>20000</v>
      </c>
      <c r="CK110" s="4">
        <v>0</v>
      </c>
      <c r="CL110" s="4">
        <v>0</v>
      </c>
      <c r="CM110" s="4">
        <v>0</v>
      </c>
      <c r="CN110" s="4">
        <v>16990.189999999999</v>
      </c>
      <c r="CO110" s="4">
        <v>0</v>
      </c>
      <c r="CP110" s="4">
        <v>16990.189999999999</v>
      </c>
      <c r="CR110" s="4">
        <v>0</v>
      </c>
      <c r="CS110" s="4">
        <v>0</v>
      </c>
      <c r="CT110" s="4">
        <v>0</v>
      </c>
      <c r="CV110" s="4">
        <v>16990.189999999999</v>
      </c>
      <c r="CW110" s="4">
        <f t="shared" si="14"/>
        <v>3009.8100000000013</v>
      </c>
      <c r="CX110" s="39">
        <f t="shared" si="15"/>
        <v>0.84950949999999992</v>
      </c>
      <c r="CY110" s="39"/>
    </row>
    <row r="111" spans="1:103" s="4" customFormat="1" outlineLevel="1" x14ac:dyDescent="0.2">
      <c r="A111" s="4" t="s">
        <v>113</v>
      </c>
      <c r="B111" s="11" t="s">
        <v>312</v>
      </c>
      <c r="C111" s="4" t="s">
        <v>313</v>
      </c>
      <c r="D111" s="4">
        <v>1581.02</v>
      </c>
      <c r="E111" s="4">
        <v>1007.4</v>
      </c>
      <c r="F111" s="4">
        <v>0</v>
      </c>
      <c r="G111" s="4">
        <v>69003.360000000001</v>
      </c>
      <c r="H111" s="4">
        <v>71591.78</v>
      </c>
      <c r="J111" s="4">
        <v>0</v>
      </c>
      <c r="K111" s="4">
        <v>0</v>
      </c>
      <c r="L111" s="4">
        <v>0</v>
      </c>
      <c r="N111" s="4">
        <v>71591.78</v>
      </c>
      <c r="P111" s="29">
        <v>0</v>
      </c>
      <c r="Q111" s="4">
        <v>0</v>
      </c>
      <c r="R111" s="29">
        <v>0</v>
      </c>
      <c r="S111" s="31"/>
      <c r="T111" s="29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110110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29">
        <v>110110</v>
      </c>
      <c r="CK111" s="4">
        <v>861.65</v>
      </c>
      <c r="CL111" s="4">
        <v>1202.06</v>
      </c>
      <c r="CM111" s="4">
        <v>0</v>
      </c>
      <c r="CN111" s="4">
        <v>77830.720000000001</v>
      </c>
      <c r="CO111" s="4">
        <v>472.05</v>
      </c>
      <c r="CP111" s="4">
        <v>82194.87</v>
      </c>
      <c r="CR111" s="4">
        <v>0</v>
      </c>
      <c r="CS111" s="4">
        <v>0</v>
      </c>
      <c r="CT111" s="4">
        <v>0</v>
      </c>
      <c r="CV111" s="4">
        <v>82194.87</v>
      </c>
      <c r="CW111" s="4">
        <f t="shared" si="14"/>
        <v>27915.130000000005</v>
      </c>
      <c r="CX111" s="39">
        <f t="shared" si="15"/>
        <v>0.74647961129779306</v>
      </c>
      <c r="CY111" s="39"/>
    </row>
    <row r="112" spans="1:103" s="4" customFormat="1" outlineLevel="1" x14ac:dyDescent="0.2">
      <c r="A112" s="4" t="s">
        <v>114</v>
      </c>
      <c r="B112" s="11" t="s">
        <v>314</v>
      </c>
      <c r="C112" s="4" t="s">
        <v>315</v>
      </c>
      <c r="D112" s="4">
        <v>0</v>
      </c>
      <c r="E112" s="4">
        <v>470.21000000000004</v>
      </c>
      <c r="F112" s="4">
        <v>0</v>
      </c>
      <c r="G112" s="4">
        <v>42185.99</v>
      </c>
      <c r="H112" s="4">
        <v>42656.2</v>
      </c>
      <c r="J112" s="4">
        <v>0</v>
      </c>
      <c r="K112" s="4">
        <v>0</v>
      </c>
      <c r="L112" s="4">
        <v>0</v>
      </c>
      <c r="N112" s="4">
        <v>42656.200000000004</v>
      </c>
      <c r="P112" s="29">
        <v>0</v>
      </c>
      <c r="Q112" s="4">
        <v>0</v>
      </c>
      <c r="R112" s="29">
        <v>0</v>
      </c>
      <c r="S112" s="31"/>
      <c r="T112" s="29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65507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29">
        <v>65507</v>
      </c>
      <c r="CK112" s="4">
        <v>0</v>
      </c>
      <c r="CL112" s="4">
        <v>0</v>
      </c>
      <c r="CM112" s="4">
        <v>0</v>
      </c>
      <c r="CN112" s="4">
        <v>63781.270000000004</v>
      </c>
      <c r="CO112" s="4">
        <v>0</v>
      </c>
      <c r="CP112" s="4">
        <v>63781.270000000004</v>
      </c>
      <c r="CR112" s="4">
        <v>0</v>
      </c>
      <c r="CS112" s="4">
        <v>0</v>
      </c>
      <c r="CT112" s="4">
        <v>0</v>
      </c>
      <c r="CV112" s="4">
        <v>63781.270000000004</v>
      </c>
      <c r="CW112" s="4">
        <f t="shared" si="14"/>
        <v>1725.7299999999959</v>
      </c>
      <c r="CX112" s="39">
        <f t="shared" si="15"/>
        <v>0.97365579251072409</v>
      </c>
      <c r="CY112" s="39"/>
    </row>
    <row r="113" spans="1:103" s="4" customFormat="1" outlineLevel="1" x14ac:dyDescent="0.2">
      <c r="A113" s="4" t="s">
        <v>115</v>
      </c>
      <c r="B113" s="11" t="s">
        <v>316</v>
      </c>
      <c r="C113" s="4" t="s">
        <v>317</v>
      </c>
      <c r="D113" s="4">
        <v>0</v>
      </c>
      <c r="E113" s="4">
        <v>26.1</v>
      </c>
      <c r="F113" s="4">
        <v>0</v>
      </c>
      <c r="G113" s="4">
        <v>9507.61</v>
      </c>
      <c r="H113" s="4">
        <v>9533.7100000000009</v>
      </c>
      <c r="J113" s="4">
        <v>0</v>
      </c>
      <c r="K113" s="4">
        <v>0</v>
      </c>
      <c r="L113" s="4">
        <v>0</v>
      </c>
      <c r="N113" s="4">
        <v>9533.7100000000009</v>
      </c>
      <c r="P113" s="29">
        <v>0</v>
      </c>
      <c r="Q113" s="4">
        <v>0</v>
      </c>
      <c r="R113" s="29">
        <v>0</v>
      </c>
      <c r="S113" s="31"/>
      <c r="T113" s="29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12923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29">
        <v>12923</v>
      </c>
      <c r="CK113" s="4">
        <v>0</v>
      </c>
      <c r="CL113" s="4">
        <v>0</v>
      </c>
      <c r="CM113" s="4">
        <v>0</v>
      </c>
      <c r="CN113" s="4">
        <v>35678.22</v>
      </c>
      <c r="CO113" s="4">
        <v>27.95</v>
      </c>
      <c r="CP113" s="4">
        <v>36108.25</v>
      </c>
      <c r="CR113" s="4">
        <v>0</v>
      </c>
      <c r="CS113" s="4">
        <v>0</v>
      </c>
      <c r="CT113" s="4">
        <v>0</v>
      </c>
      <c r="CV113" s="4">
        <v>36108.25</v>
      </c>
      <c r="CW113" s="4">
        <f t="shared" si="14"/>
        <v>-23185.25</v>
      </c>
      <c r="CX113" s="39">
        <f t="shared" si="15"/>
        <v>2.7941074054012227</v>
      </c>
      <c r="CY113" s="39"/>
    </row>
    <row r="114" spans="1:103" s="4" customFormat="1" outlineLevel="1" x14ac:dyDescent="0.2">
      <c r="A114" s="4" t="s">
        <v>116</v>
      </c>
      <c r="B114" s="11" t="s">
        <v>318</v>
      </c>
      <c r="C114" s="4" t="s">
        <v>319</v>
      </c>
      <c r="D114" s="4">
        <v>0</v>
      </c>
      <c r="E114" s="4">
        <v>0</v>
      </c>
      <c r="F114" s="4">
        <v>0</v>
      </c>
      <c r="G114" s="4">
        <v>21566.05</v>
      </c>
      <c r="H114" s="4">
        <v>21566.05</v>
      </c>
      <c r="J114" s="4">
        <v>0</v>
      </c>
      <c r="K114" s="4">
        <v>0</v>
      </c>
      <c r="L114" s="4">
        <v>0</v>
      </c>
      <c r="N114" s="4">
        <v>21566.05</v>
      </c>
      <c r="P114" s="29">
        <v>0</v>
      </c>
      <c r="Q114" s="4">
        <v>0</v>
      </c>
      <c r="R114" s="29">
        <v>0</v>
      </c>
      <c r="S114" s="31"/>
      <c r="T114" s="29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28500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29">
        <v>28500</v>
      </c>
      <c r="CK114" s="4">
        <v>0</v>
      </c>
      <c r="CL114" s="4">
        <v>0</v>
      </c>
      <c r="CM114" s="4">
        <v>0</v>
      </c>
      <c r="CN114" s="4">
        <v>21965.29</v>
      </c>
      <c r="CO114" s="4">
        <v>0</v>
      </c>
      <c r="CP114" s="4">
        <v>21965.29</v>
      </c>
      <c r="CR114" s="4">
        <v>0</v>
      </c>
      <c r="CS114" s="4">
        <v>0</v>
      </c>
      <c r="CT114" s="4">
        <v>0</v>
      </c>
      <c r="CV114" s="4">
        <v>21965.29</v>
      </c>
      <c r="CW114" s="4">
        <f t="shared" si="14"/>
        <v>6534.7099999999991</v>
      </c>
      <c r="CX114" s="39">
        <f t="shared" si="15"/>
        <v>0.77071192982456138</v>
      </c>
      <c r="CY114" s="39"/>
    </row>
    <row r="115" spans="1:103" s="4" customFormat="1" outlineLevel="1" x14ac:dyDescent="0.2">
      <c r="A115" s="4" t="s">
        <v>117</v>
      </c>
      <c r="B115" s="11" t="s">
        <v>320</v>
      </c>
      <c r="C115" s="4" t="s">
        <v>321</v>
      </c>
      <c r="D115" s="4">
        <v>0</v>
      </c>
      <c r="E115" s="4">
        <v>0</v>
      </c>
      <c r="F115" s="4">
        <v>0</v>
      </c>
      <c r="G115" s="4">
        <v>1349.68</v>
      </c>
      <c r="H115" s="4">
        <v>1349.68</v>
      </c>
      <c r="J115" s="4">
        <v>0</v>
      </c>
      <c r="K115" s="4">
        <v>0</v>
      </c>
      <c r="L115" s="4">
        <v>0</v>
      </c>
      <c r="N115" s="4">
        <v>1349.68</v>
      </c>
      <c r="P115" s="29">
        <v>0</v>
      </c>
      <c r="Q115" s="4">
        <v>0</v>
      </c>
      <c r="R115" s="29">
        <v>0</v>
      </c>
      <c r="S115" s="31"/>
      <c r="T115" s="29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3225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29">
        <v>3225</v>
      </c>
      <c r="CK115" s="4">
        <v>0</v>
      </c>
      <c r="CL115" s="4">
        <v>0</v>
      </c>
      <c r="CM115" s="4">
        <v>0</v>
      </c>
      <c r="CN115" s="4">
        <v>3395.9900000000002</v>
      </c>
      <c r="CO115" s="4">
        <v>0</v>
      </c>
      <c r="CP115" s="4">
        <v>3395.9900000000002</v>
      </c>
      <c r="CR115" s="4">
        <v>0</v>
      </c>
      <c r="CS115" s="4">
        <v>0</v>
      </c>
      <c r="CT115" s="4">
        <v>0</v>
      </c>
      <c r="CV115" s="4">
        <v>3395.9900000000002</v>
      </c>
      <c r="CW115" s="4">
        <f t="shared" si="14"/>
        <v>-170.99000000000024</v>
      </c>
      <c r="CX115" s="39">
        <f t="shared" si="15"/>
        <v>1.0530201550387597</v>
      </c>
      <c r="CY115" s="39"/>
    </row>
    <row r="116" spans="1:103" s="4" customFormat="1" outlineLevel="1" x14ac:dyDescent="0.2">
      <c r="A116" s="4" t="s">
        <v>118</v>
      </c>
      <c r="B116" s="11" t="s">
        <v>322</v>
      </c>
      <c r="C116" s="4" t="s">
        <v>323</v>
      </c>
      <c r="D116" s="4">
        <v>0</v>
      </c>
      <c r="E116" s="4">
        <v>0</v>
      </c>
      <c r="F116" s="4">
        <v>0</v>
      </c>
      <c r="G116" s="4">
        <v>69.77</v>
      </c>
      <c r="H116" s="4">
        <v>69.77</v>
      </c>
      <c r="J116" s="4">
        <v>0</v>
      </c>
      <c r="K116" s="4">
        <v>0</v>
      </c>
      <c r="L116" s="4">
        <v>0</v>
      </c>
      <c r="N116" s="4">
        <v>69.77</v>
      </c>
      <c r="P116" s="29">
        <v>0</v>
      </c>
      <c r="Q116" s="4">
        <v>0</v>
      </c>
      <c r="R116" s="29">
        <v>0</v>
      </c>
      <c r="S116" s="31"/>
      <c r="T116" s="29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500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29">
        <v>500</v>
      </c>
      <c r="CK116" s="4">
        <v>0</v>
      </c>
      <c r="CL116" s="4">
        <v>0</v>
      </c>
      <c r="CM116" s="4">
        <v>0</v>
      </c>
      <c r="CN116" s="4">
        <v>55.61</v>
      </c>
      <c r="CO116" s="4">
        <v>0</v>
      </c>
      <c r="CP116" s="4">
        <v>55.61</v>
      </c>
      <c r="CR116" s="4">
        <v>0</v>
      </c>
      <c r="CS116" s="4">
        <v>0</v>
      </c>
      <c r="CT116" s="4">
        <v>0</v>
      </c>
      <c r="CV116" s="4">
        <v>55.61</v>
      </c>
      <c r="CW116" s="4">
        <f t="shared" si="14"/>
        <v>444.39</v>
      </c>
      <c r="CX116" s="39">
        <f t="shared" si="15"/>
        <v>0.11122</v>
      </c>
      <c r="CY116" s="39"/>
    </row>
    <row r="117" spans="1:103" s="4" customFormat="1" outlineLevel="1" x14ac:dyDescent="0.2">
      <c r="A117" s="4" t="s">
        <v>119</v>
      </c>
      <c r="B117" s="11" t="s">
        <v>324</v>
      </c>
      <c r="C117" s="4" t="s">
        <v>325</v>
      </c>
      <c r="D117" s="4">
        <v>302.45</v>
      </c>
      <c r="E117" s="4">
        <v>0</v>
      </c>
      <c r="F117" s="4">
        <v>104.31</v>
      </c>
      <c r="G117" s="4">
        <v>21585.69</v>
      </c>
      <c r="H117" s="4">
        <v>21992.449999999997</v>
      </c>
      <c r="J117" s="4">
        <v>0</v>
      </c>
      <c r="K117" s="4">
        <v>0</v>
      </c>
      <c r="L117" s="4">
        <v>0</v>
      </c>
      <c r="N117" s="4">
        <v>21992.45</v>
      </c>
      <c r="P117" s="29">
        <v>0</v>
      </c>
      <c r="Q117" s="4">
        <v>0</v>
      </c>
      <c r="R117" s="29">
        <v>0</v>
      </c>
      <c r="S117" s="31"/>
      <c r="T117" s="29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21800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29">
        <v>21800</v>
      </c>
      <c r="CK117" s="4">
        <v>1016.16</v>
      </c>
      <c r="CL117" s="4">
        <v>0</v>
      </c>
      <c r="CM117" s="4">
        <v>0</v>
      </c>
      <c r="CN117" s="4">
        <v>18382.760000000002</v>
      </c>
      <c r="CO117" s="4">
        <v>0</v>
      </c>
      <c r="CP117" s="4">
        <v>19398.920000000002</v>
      </c>
      <c r="CR117" s="4">
        <v>0</v>
      </c>
      <c r="CS117" s="4">
        <v>0</v>
      </c>
      <c r="CT117" s="4">
        <v>0</v>
      </c>
      <c r="CV117" s="4">
        <v>19398.920000000002</v>
      </c>
      <c r="CW117" s="4">
        <f t="shared" si="14"/>
        <v>2401.0799999999981</v>
      </c>
      <c r="CX117" s="39">
        <f t="shared" si="15"/>
        <v>0.88985871559633034</v>
      </c>
      <c r="CY117" s="39"/>
    </row>
    <row r="118" spans="1:103" s="4" customFormat="1" outlineLevel="1" x14ac:dyDescent="0.2">
      <c r="A118" s="4" t="s">
        <v>120</v>
      </c>
      <c r="B118" s="11" t="s">
        <v>326</v>
      </c>
      <c r="C118" s="4" t="s">
        <v>327</v>
      </c>
      <c r="D118" s="4">
        <v>0</v>
      </c>
      <c r="E118" s="4">
        <v>0</v>
      </c>
      <c r="F118" s="4">
        <v>0</v>
      </c>
      <c r="G118" s="4">
        <v>2165.7200000000003</v>
      </c>
      <c r="H118" s="4">
        <v>2165.7200000000003</v>
      </c>
      <c r="J118" s="4">
        <v>0</v>
      </c>
      <c r="K118" s="4">
        <v>0</v>
      </c>
      <c r="L118" s="4">
        <v>0</v>
      </c>
      <c r="N118" s="4">
        <v>2165.7200000000003</v>
      </c>
      <c r="P118" s="29">
        <v>0</v>
      </c>
      <c r="Q118" s="4">
        <v>0</v>
      </c>
      <c r="R118" s="29">
        <v>0</v>
      </c>
      <c r="S118" s="31"/>
      <c r="T118" s="29"/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2500</v>
      </c>
      <c r="CE118" s="4">
        <v>0</v>
      </c>
      <c r="CF118" s="4">
        <v>0</v>
      </c>
      <c r="CG118" s="4">
        <v>0</v>
      </c>
      <c r="CH118" s="4">
        <v>0</v>
      </c>
      <c r="CI118" s="29">
        <v>2500</v>
      </c>
      <c r="CK118" s="4">
        <v>0</v>
      </c>
      <c r="CL118" s="4">
        <v>0</v>
      </c>
      <c r="CM118" s="4">
        <v>0</v>
      </c>
      <c r="CN118" s="4">
        <v>2523.9299999999998</v>
      </c>
      <c r="CO118" s="4">
        <v>0</v>
      </c>
      <c r="CP118" s="4">
        <v>2523.9299999999998</v>
      </c>
      <c r="CR118" s="4">
        <v>0</v>
      </c>
      <c r="CS118" s="4">
        <v>0</v>
      </c>
      <c r="CT118" s="4">
        <v>0</v>
      </c>
      <c r="CV118" s="4">
        <v>2523.9299999999998</v>
      </c>
      <c r="CW118" s="4">
        <f t="shared" si="14"/>
        <v>-23.929999999999836</v>
      </c>
      <c r="CX118" s="39">
        <f t="shared" si="15"/>
        <v>1.0095719999999999</v>
      </c>
      <c r="CY118" s="39"/>
    </row>
    <row r="119" spans="1:103" s="4" customFormat="1" outlineLevel="1" x14ac:dyDescent="0.2">
      <c r="A119" s="4" t="s">
        <v>121</v>
      </c>
      <c r="B119" s="11" t="s">
        <v>328</v>
      </c>
      <c r="C119" s="4" t="s">
        <v>329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J119" s="4">
        <v>0</v>
      </c>
      <c r="K119" s="4">
        <v>0</v>
      </c>
      <c r="L119" s="4">
        <v>0</v>
      </c>
      <c r="N119" s="4">
        <v>0</v>
      </c>
      <c r="P119" s="29">
        <v>0</v>
      </c>
      <c r="Q119" s="4">
        <v>0</v>
      </c>
      <c r="R119" s="29">
        <v>0</v>
      </c>
      <c r="S119" s="31"/>
      <c r="T119" s="29"/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500</v>
      </c>
      <c r="CF119" s="4">
        <v>0</v>
      </c>
      <c r="CG119" s="4">
        <v>0</v>
      </c>
      <c r="CH119" s="4">
        <v>0</v>
      </c>
      <c r="CI119" s="29">
        <v>500</v>
      </c>
      <c r="CK119" s="4">
        <v>0</v>
      </c>
      <c r="CL119" s="4">
        <v>0</v>
      </c>
      <c r="CM119" s="4">
        <v>0</v>
      </c>
      <c r="CN119" s="4">
        <v>0</v>
      </c>
      <c r="CO119" s="4">
        <v>0</v>
      </c>
      <c r="CP119" s="4">
        <v>0</v>
      </c>
      <c r="CR119" s="4">
        <v>0</v>
      </c>
      <c r="CS119" s="4">
        <v>0</v>
      </c>
      <c r="CT119" s="4">
        <v>0</v>
      </c>
      <c r="CV119" s="4">
        <v>0</v>
      </c>
      <c r="CW119" s="4">
        <f t="shared" si="14"/>
        <v>500</v>
      </c>
      <c r="CX119" s="39">
        <f t="shared" si="15"/>
        <v>0</v>
      </c>
      <c r="CY119" s="39"/>
    </row>
    <row r="120" spans="1:103" s="4" customFormat="1" outlineLevel="1" x14ac:dyDescent="0.2">
      <c r="A120" s="4" t="s">
        <v>122</v>
      </c>
      <c r="B120" s="11" t="s">
        <v>330</v>
      </c>
      <c r="C120" s="4" t="s">
        <v>331</v>
      </c>
      <c r="D120" s="4">
        <v>13.8</v>
      </c>
      <c r="E120" s="4">
        <v>0</v>
      </c>
      <c r="F120" s="4">
        <v>0</v>
      </c>
      <c r="G120" s="4">
        <v>86.67</v>
      </c>
      <c r="H120" s="4">
        <v>100.47</v>
      </c>
      <c r="J120" s="4">
        <v>0</v>
      </c>
      <c r="K120" s="4">
        <v>0</v>
      </c>
      <c r="L120" s="4">
        <v>0</v>
      </c>
      <c r="N120" s="4">
        <v>100.47</v>
      </c>
      <c r="P120" s="29">
        <v>0</v>
      </c>
      <c r="Q120" s="4">
        <v>0</v>
      </c>
      <c r="R120" s="29">
        <v>0</v>
      </c>
      <c r="S120" s="31"/>
      <c r="T120" s="29"/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0</v>
      </c>
      <c r="CA120" s="4">
        <v>0</v>
      </c>
      <c r="CB120" s="4">
        <v>0</v>
      </c>
      <c r="CC120" s="4">
        <v>0</v>
      </c>
      <c r="CD120" s="4">
        <v>0</v>
      </c>
      <c r="CE120" s="4">
        <v>0</v>
      </c>
      <c r="CF120" s="4">
        <v>500</v>
      </c>
      <c r="CG120" s="4">
        <v>0</v>
      </c>
      <c r="CH120" s="4">
        <v>0</v>
      </c>
      <c r="CI120" s="29">
        <v>500</v>
      </c>
      <c r="CK120" s="4">
        <v>0</v>
      </c>
      <c r="CL120" s="4">
        <v>0</v>
      </c>
      <c r="CM120" s="4">
        <v>0</v>
      </c>
      <c r="CN120" s="4">
        <v>29.72</v>
      </c>
      <c r="CO120" s="4">
        <v>0</v>
      </c>
      <c r="CP120" s="4">
        <v>29.72</v>
      </c>
      <c r="CR120" s="4">
        <v>0</v>
      </c>
      <c r="CS120" s="4">
        <v>0</v>
      </c>
      <c r="CT120" s="4">
        <v>0</v>
      </c>
      <c r="CV120" s="4">
        <v>29.72</v>
      </c>
      <c r="CW120" s="4">
        <f t="shared" si="14"/>
        <v>470.28</v>
      </c>
      <c r="CX120" s="39">
        <f t="shared" si="15"/>
        <v>5.944E-2</v>
      </c>
      <c r="CY120" s="39"/>
    </row>
    <row r="121" spans="1:103" s="4" customFormat="1" x14ac:dyDescent="0.2">
      <c r="A121" s="5" t="s">
        <v>24</v>
      </c>
      <c r="B121" s="11"/>
      <c r="C121" s="2" t="s">
        <v>14</v>
      </c>
      <c r="D121" s="5">
        <v>24718.180000000004</v>
      </c>
      <c r="E121" s="5">
        <v>1778.71</v>
      </c>
      <c r="F121" s="5">
        <v>104.31</v>
      </c>
      <c r="G121" s="5">
        <v>198904.37999999998</v>
      </c>
      <c r="H121" s="5">
        <v>225505.58</v>
      </c>
      <c r="I121" s="7"/>
      <c r="J121" s="5">
        <v>0</v>
      </c>
      <c r="K121" s="5">
        <v>0</v>
      </c>
      <c r="L121" s="5">
        <v>0</v>
      </c>
      <c r="M121" s="7"/>
      <c r="N121" s="5">
        <v>225505.58000000005</v>
      </c>
      <c r="O121" s="5"/>
      <c r="P121" s="5">
        <v>0</v>
      </c>
      <c r="Q121" s="5">
        <v>0</v>
      </c>
      <c r="R121" s="5">
        <v>0</v>
      </c>
      <c r="S121" s="5"/>
      <c r="T121" s="7"/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1500</v>
      </c>
      <c r="BQ121" s="5">
        <v>13500</v>
      </c>
      <c r="BR121" s="5">
        <v>18000</v>
      </c>
      <c r="BS121" s="5">
        <v>3060</v>
      </c>
      <c r="BT121" s="5">
        <v>9650</v>
      </c>
      <c r="BU121" s="5">
        <v>1125</v>
      </c>
      <c r="BV121" s="5">
        <v>20000</v>
      </c>
      <c r="BW121" s="5">
        <v>110110</v>
      </c>
      <c r="BX121" s="5">
        <v>65507</v>
      </c>
      <c r="BY121" s="5">
        <v>12923</v>
      </c>
      <c r="BZ121" s="5">
        <v>28500</v>
      </c>
      <c r="CA121" s="5">
        <v>3225</v>
      </c>
      <c r="CB121" s="5">
        <v>500</v>
      </c>
      <c r="CC121" s="5">
        <v>21800</v>
      </c>
      <c r="CD121" s="5">
        <v>2500</v>
      </c>
      <c r="CE121" s="5">
        <v>500</v>
      </c>
      <c r="CF121" s="5">
        <v>500</v>
      </c>
      <c r="CG121" s="5">
        <v>0</v>
      </c>
      <c r="CH121" s="5">
        <v>0</v>
      </c>
      <c r="CI121" s="5">
        <v>312900</v>
      </c>
      <c r="CJ121" s="7"/>
      <c r="CK121" s="5">
        <v>16735.59</v>
      </c>
      <c r="CL121" s="5">
        <v>1202.06</v>
      </c>
      <c r="CM121" s="5">
        <v>0</v>
      </c>
      <c r="CN121" s="5">
        <v>262384.13999999996</v>
      </c>
      <c r="CO121" s="5">
        <v>500</v>
      </c>
      <c r="CP121" s="5">
        <v>280821.78999999998</v>
      </c>
      <c r="CQ121" s="2"/>
      <c r="CR121" s="5">
        <v>0</v>
      </c>
      <c r="CS121" s="5">
        <v>0</v>
      </c>
      <c r="CT121" s="5">
        <v>0</v>
      </c>
      <c r="CV121" s="5">
        <v>283195.39</v>
      </c>
      <c r="CW121" s="5">
        <f>CI121-CV121</f>
        <v>29704.609999999986</v>
      </c>
      <c r="CX121" s="41">
        <f>IF(CI121=0,"n/a",CV121/(CI121))</f>
        <v>0.9050667625439438</v>
      </c>
      <c r="CY121" s="38"/>
    </row>
    <row r="122" spans="1:103" s="4" customFormat="1" x14ac:dyDescent="0.2">
      <c r="B122" s="11"/>
      <c r="H122" s="7"/>
      <c r="I122" s="7"/>
      <c r="L122" s="7"/>
      <c r="M122" s="7"/>
      <c r="N122" s="7"/>
      <c r="O122" s="7"/>
      <c r="P122" s="7"/>
      <c r="R122" s="7"/>
      <c r="S122" s="7"/>
      <c r="T122" s="7"/>
      <c r="CI122" s="7"/>
      <c r="CJ122" s="7"/>
      <c r="CP122" s="7"/>
      <c r="CT122" s="7"/>
      <c r="CX122" s="39"/>
      <c r="CY122" s="39"/>
    </row>
    <row r="123" spans="1:103" outlineLevel="1" x14ac:dyDescent="0.2">
      <c r="A123" s="3" t="s">
        <v>123</v>
      </c>
      <c r="B123" s="10" t="s">
        <v>332</v>
      </c>
      <c r="C123" s="3" t="s">
        <v>333</v>
      </c>
      <c r="D123" s="3">
        <v>0</v>
      </c>
      <c r="E123" s="3">
        <v>0</v>
      </c>
      <c r="F123" s="3">
        <v>0</v>
      </c>
      <c r="G123" s="3">
        <v>66495</v>
      </c>
      <c r="H123" s="3">
        <v>66495</v>
      </c>
      <c r="J123" s="3">
        <v>0</v>
      </c>
      <c r="K123" s="3">
        <v>0</v>
      </c>
      <c r="L123" s="3">
        <v>0</v>
      </c>
      <c r="N123" s="3">
        <v>66495</v>
      </c>
      <c r="P123" s="29">
        <v>0</v>
      </c>
      <c r="Q123" s="3">
        <v>0</v>
      </c>
      <c r="R123" s="29">
        <v>0</v>
      </c>
      <c r="S123" s="31"/>
      <c r="T123" s="29"/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1766357</v>
      </c>
      <c r="CH123" s="3">
        <v>0</v>
      </c>
      <c r="CI123" s="29">
        <v>1766357</v>
      </c>
      <c r="CK123" s="3">
        <v>0</v>
      </c>
      <c r="CL123" s="3">
        <v>0</v>
      </c>
      <c r="CM123" s="3">
        <v>0</v>
      </c>
      <c r="CN123" s="3">
        <v>461102.5</v>
      </c>
      <c r="CO123" s="3">
        <v>0</v>
      </c>
      <c r="CP123" s="3">
        <v>461102.5</v>
      </c>
      <c r="CR123" s="3">
        <v>1253281.46</v>
      </c>
      <c r="CS123" s="3">
        <v>0</v>
      </c>
      <c r="CT123" s="3">
        <v>1253281.46</v>
      </c>
      <c r="CV123" s="3">
        <v>1714383.96</v>
      </c>
      <c r="CW123" s="3">
        <f>CI123-CV123</f>
        <v>51973.040000000037</v>
      </c>
      <c r="CX123" s="35">
        <f>IF(CI123=0,"n/a",CV123/(CI123))</f>
        <v>0.97057614061030695</v>
      </c>
    </row>
    <row r="124" spans="1:103" s="4" customFormat="1" x14ac:dyDescent="0.2">
      <c r="A124" s="5" t="s">
        <v>25</v>
      </c>
      <c r="B124" s="11"/>
      <c r="C124" s="2" t="s">
        <v>15</v>
      </c>
      <c r="D124" s="5">
        <v>0</v>
      </c>
      <c r="E124" s="5">
        <v>0</v>
      </c>
      <c r="F124" s="5">
        <v>0</v>
      </c>
      <c r="G124" s="5">
        <v>66495</v>
      </c>
      <c r="H124" s="5">
        <v>66495</v>
      </c>
      <c r="I124" s="7"/>
      <c r="J124" s="5">
        <v>0</v>
      </c>
      <c r="K124" s="5">
        <v>0</v>
      </c>
      <c r="L124" s="5">
        <v>0</v>
      </c>
      <c r="M124" s="7"/>
      <c r="N124" s="5">
        <v>66495</v>
      </c>
      <c r="O124" s="5"/>
      <c r="P124" s="5">
        <v>0</v>
      </c>
      <c r="Q124" s="5">
        <v>0</v>
      </c>
      <c r="R124" s="5">
        <v>0</v>
      </c>
      <c r="S124" s="5"/>
      <c r="T124" s="7"/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1766357</v>
      </c>
      <c r="CH124" s="5">
        <v>0</v>
      </c>
      <c r="CI124" s="5">
        <v>1766357</v>
      </c>
      <c r="CJ124" s="7"/>
      <c r="CK124" s="5">
        <v>0</v>
      </c>
      <c r="CL124" s="5">
        <v>0</v>
      </c>
      <c r="CM124" s="5">
        <v>0</v>
      </c>
      <c r="CN124" s="5">
        <v>461102.5</v>
      </c>
      <c r="CO124" s="5">
        <v>0</v>
      </c>
      <c r="CP124" s="5">
        <v>461102.5</v>
      </c>
      <c r="CQ124" s="2"/>
      <c r="CR124" s="5">
        <v>1253281.46</v>
      </c>
      <c r="CS124" s="5">
        <v>0</v>
      </c>
      <c r="CT124" s="5">
        <v>1253281.46</v>
      </c>
      <c r="CV124" s="5">
        <v>1714383.96</v>
      </c>
      <c r="CW124" s="5">
        <f>CI124-CV124</f>
        <v>51973.040000000037</v>
      </c>
      <c r="CX124" s="41">
        <f>IF(CI124=0,"n/a",CV124/(CI124))</f>
        <v>0.97057614061030695</v>
      </c>
      <c r="CY124" s="38"/>
    </row>
    <row r="125" spans="1:103" x14ac:dyDescent="0.2">
      <c r="H125" s="9"/>
      <c r="I125" s="7"/>
      <c r="L125" s="9"/>
      <c r="M125" s="7"/>
      <c r="N125" s="7"/>
      <c r="O125" s="7"/>
      <c r="P125" s="7"/>
      <c r="R125" s="7"/>
      <c r="S125" s="7"/>
      <c r="T125" s="7"/>
      <c r="CI125" s="7"/>
      <c r="CJ125" s="7"/>
      <c r="CP125" s="9"/>
      <c r="CT125" s="9"/>
    </row>
    <row r="126" spans="1:103" x14ac:dyDescent="0.2">
      <c r="A126" s="5" t="s">
        <v>2</v>
      </c>
      <c r="C126" s="1" t="s">
        <v>16</v>
      </c>
      <c r="D126" s="5">
        <f>D68+D101+D121+D124</f>
        <v>80497.86</v>
      </c>
      <c r="E126" s="5">
        <f>E68+E101+E121+E124</f>
        <v>91942.170000000013</v>
      </c>
      <c r="F126" s="5">
        <f>F68+F101+F121+F124</f>
        <v>762.23</v>
      </c>
      <c r="G126" s="5">
        <f>G68+G101+G121+G124</f>
        <v>4740814.1100000003</v>
      </c>
      <c r="H126" s="5">
        <f>H68+H101+H121+H124</f>
        <v>4914016.37</v>
      </c>
      <c r="I126" s="7"/>
      <c r="J126" s="5">
        <f>J68+J101+J121+J124</f>
        <v>0</v>
      </c>
      <c r="K126" s="5">
        <f>K68+K101+K121+K124</f>
        <v>462170</v>
      </c>
      <c r="L126" s="5">
        <f>L68+L101+L121+L124</f>
        <v>462170</v>
      </c>
      <c r="M126" s="7"/>
      <c r="N126" s="5">
        <f>N68+N101+N121+N124</f>
        <v>5376186.3700000001</v>
      </c>
      <c r="O126" s="5"/>
      <c r="P126" s="5"/>
      <c r="Q126" s="5"/>
      <c r="R126" s="5"/>
      <c r="S126" s="5"/>
      <c r="T126" s="7"/>
      <c r="U126" s="5">
        <f t="shared" ref="U126:AZ126" si="16">U68+U101+U121+U124</f>
        <v>88674</v>
      </c>
      <c r="V126" s="5">
        <f t="shared" si="16"/>
        <v>148319</v>
      </c>
      <c r="W126" s="5">
        <f t="shared" si="16"/>
        <v>1922443</v>
      </c>
      <c r="X126" s="5">
        <f t="shared" si="16"/>
        <v>32200</v>
      </c>
      <c r="Y126" s="5">
        <f t="shared" si="16"/>
        <v>45961</v>
      </c>
      <c r="Z126" s="5">
        <f t="shared" si="16"/>
        <v>56000</v>
      </c>
      <c r="AA126" s="5">
        <f t="shared" si="16"/>
        <v>72748</v>
      </c>
      <c r="AB126" s="5">
        <f t="shared" si="16"/>
        <v>34292</v>
      </c>
      <c r="AC126" s="5">
        <f t="shared" si="16"/>
        <v>28437</v>
      </c>
      <c r="AD126" s="5">
        <f t="shared" si="16"/>
        <v>30326</v>
      </c>
      <c r="AE126" s="5">
        <f t="shared" si="16"/>
        <v>52271</v>
      </c>
      <c r="AF126" s="5">
        <f t="shared" si="16"/>
        <v>57428</v>
      </c>
      <c r="AG126" s="5">
        <f t="shared" si="16"/>
        <v>144292</v>
      </c>
      <c r="AH126" s="5">
        <f t="shared" si="16"/>
        <v>347011</v>
      </c>
      <c r="AI126" s="5">
        <f t="shared" si="16"/>
        <v>24796</v>
      </c>
      <c r="AJ126" s="5">
        <f t="shared" si="16"/>
        <v>142503</v>
      </c>
      <c r="AK126" s="5">
        <f t="shared" si="16"/>
        <v>22000</v>
      </c>
      <c r="AL126" s="5">
        <f t="shared" si="16"/>
        <v>15000</v>
      </c>
      <c r="AM126" s="5">
        <f t="shared" si="16"/>
        <v>1750</v>
      </c>
      <c r="AN126" s="5">
        <f t="shared" si="16"/>
        <v>1750</v>
      </c>
      <c r="AO126" s="5">
        <f t="shared" si="16"/>
        <v>764308</v>
      </c>
      <c r="AP126" s="5">
        <f t="shared" si="16"/>
        <v>1400</v>
      </c>
      <c r="AQ126" s="5">
        <f t="shared" si="16"/>
        <v>20585</v>
      </c>
      <c r="AR126" s="5">
        <f t="shared" si="16"/>
        <v>1025</v>
      </c>
      <c r="AS126" s="5">
        <f t="shared" si="16"/>
        <v>7040</v>
      </c>
      <c r="AT126" s="5">
        <f t="shared" si="16"/>
        <v>8280</v>
      </c>
      <c r="AU126" s="5">
        <f t="shared" si="16"/>
        <v>33205</v>
      </c>
      <c r="AV126" s="5">
        <f t="shared" si="16"/>
        <v>5000</v>
      </c>
      <c r="AW126" s="5">
        <f t="shared" si="16"/>
        <v>1200</v>
      </c>
      <c r="AX126" s="5">
        <f t="shared" si="16"/>
        <v>180852</v>
      </c>
      <c r="AY126" s="5">
        <f t="shared" si="16"/>
        <v>1550</v>
      </c>
      <c r="AZ126" s="5">
        <f t="shared" si="16"/>
        <v>7800</v>
      </c>
      <c r="BA126" s="5">
        <f t="shared" ref="BA126:CI126" si="17">BA68+BA101+BA121+BA124</f>
        <v>19614</v>
      </c>
      <c r="BB126" s="5">
        <f t="shared" si="17"/>
        <v>80611</v>
      </c>
      <c r="BC126" s="5">
        <f t="shared" si="17"/>
        <v>5965</v>
      </c>
      <c r="BD126" s="5">
        <f t="shared" si="17"/>
        <v>1000</v>
      </c>
      <c r="BE126" s="5">
        <f t="shared" si="17"/>
        <v>21000</v>
      </c>
      <c r="BF126" s="5">
        <f t="shared" si="17"/>
        <v>44880</v>
      </c>
      <c r="BG126" s="5">
        <f t="shared" si="17"/>
        <v>11860</v>
      </c>
      <c r="BH126" s="5">
        <f t="shared" si="17"/>
        <v>16775</v>
      </c>
      <c r="BI126" s="5">
        <f t="shared" si="17"/>
        <v>510</v>
      </c>
      <c r="BJ126" s="5">
        <f t="shared" si="17"/>
        <v>156820</v>
      </c>
      <c r="BK126" s="5">
        <f t="shared" si="17"/>
        <v>21500</v>
      </c>
      <c r="BL126" s="5">
        <f t="shared" si="17"/>
        <v>8350</v>
      </c>
      <c r="BM126" s="5">
        <f t="shared" si="17"/>
        <v>500</v>
      </c>
      <c r="BN126" s="5">
        <f t="shared" si="17"/>
        <v>411939</v>
      </c>
      <c r="BO126" s="5">
        <f t="shared" si="17"/>
        <v>361401</v>
      </c>
      <c r="BP126" s="5">
        <f t="shared" si="17"/>
        <v>1500</v>
      </c>
      <c r="BQ126" s="5">
        <f t="shared" si="17"/>
        <v>13500</v>
      </c>
      <c r="BR126" s="5">
        <f t="shared" si="17"/>
        <v>18000</v>
      </c>
      <c r="BS126" s="5">
        <f t="shared" si="17"/>
        <v>3060</v>
      </c>
      <c r="BT126" s="5">
        <f t="shared" si="17"/>
        <v>9650</v>
      </c>
      <c r="BU126" s="5">
        <f t="shared" si="17"/>
        <v>1125</v>
      </c>
      <c r="BV126" s="5">
        <f t="shared" si="17"/>
        <v>20000</v>
      </c>
      <c r="BW126" s="5">
        <f t="shared" si="17"/>
        <v>110110</v>
      </c>
      <c r="BX126" s="5">
        <f t="shared" si="17"/>
        <v>65507</v>
      </c>
      <c r="BY126" s="5">
        <f t="shared" si="17"/>
        <v>12923</v>
      </c>
      <c r="BZ126" s="5">
        <f t="shared" si="17"/>
        <v>28500</v>
      </c>
      <c r="CA126" s="5">
        <f t="shared" si="17"/>
        <v>3225</v>
      </c>
      <c r="CB126" s="5">
        <f t="shared" si="17"/>
        <v>500</v>
      </c>
      <c r="CC126" s="5">
        <f t="shared" si="17"/>
        <v>21800</v>
      </c>
      <c r="CD126" s="5">
        <f t="shared" si="17"/>
        <v>2500</v>
      </c>
      <c r="CE126" s="5">
        <f t="shared" si="17"/>
        <v>500</v>
      </c>
      <c r="CF126" s="5">
        <f t="shared" si="17"/>
        <v>500</v>
      </c>
      <c r="CG126" s="5">
        <f t="shared" si="17"/>
        <v>1766357</v>
      </c>
      <c r="CH126" s="5">
        <f t="shared" si="17"/>
        <v>628511</v>
      </c>
      <c r="CI126" s="5">
        <f t="shared" si="17"/>
        <v>8170939</v>
      </c>
      <c r="CJ126" s="7"/>
      <c r="CK126" s="5">
        <f t="shared" ref="CK126:CP126" si="18">CK68+CK101+CK121+CK124</f>
        <v>77296.289999999994</v>
      </c>
      <c r="CL126" s="5">
        <f t="shared" si="18"/>
        <v>85595.45</v>
      </c>
      <c r="CM126" s="5">
        <f t="shared" si="18"/>
        <v>689.37</v>
      </c>
      <c r="CN126" s="5">
        <f t="shared" si="18"/>
        <v>5954016.8699999992</v>
      </c>
      <c r="CO126" s="5">
        <f t="shared" si="18"/>
        <v>500</v>
      </c>
      <c r="CP126" s="5">
        <f t="shared" si="18"/>
        <v>6118097.9799999995</v>
      </c>
      <c r="CQ126" s="1"/>
      <c r="CR126" s="5">
        <f>CR68+CR101+CR121+CR124</f>
        <v>1333561</v>
      </c>
      <c r="CS126" s="5">
        <f>CS68+CS101+CS121+CS124</f>
        <v>463901</v>
      </c>
      <c r="CT126" s="5">
        <f>CT68+CT101+CT121+CT124</f>
        <v>1797462</v>
      </c>
      <c r="CV126" s="5">
        <f>CV68+CV101+CV121+CV124</f>
        <v>7917933.5799999982</v>
      </c>
      <c r="CW126" s="5"/>
      <c r="CX126" s="41"/>
      <c r="CY126" s="38"/>
    </row>
    <row r="127" spans="1:103" x14ac:dyDescent="0.2">
      <c r="H127" s="6"/>
      <c r="I127" s="7"/>
      <c r="L127" s="6"/>
      <c r="M127" s="7"/>
      <c r="N127" s="7"/>
      <c r="O127" s="7"/>
      <c r="P127" s="7"/>
      <c r="R127" s="7"/>
      <c r="S127" s="7"/>
      <c r="T127" s="7"/>
      <c r="CI127" s="7"/>
      <c r="CJ127" s="7"/>
      <c r="CP127" s="6"/>
      <c r="CT127" s="6"/>
    </row>
    <row r="128" spans="1:103" ht="13.5" thickBot="1" x14ac:dyDescent="0.25">
      <c r="A128" s="8" t="s">
        <v>2</v>
      </c>
      <c r="C128" s="1" t="s">
        <v>46</v>
      </c>
      <c r="D128" s="8">
        <f>D39-D126</f>
        <v>10256.200000000012</v>
      </c>
      <c r="E128" s="8">
        <f>E39-E126</f>
        <v>3958.679999999993</v>
      </c>
      <c r="F128" s="8">
        <f>F39-F126</f>
        <v>-762.23</v>
      </c>
      <c r="G128" s="8">
        <f>G39-G126</f>
        <v>526633.44000000041</v>
      </c>
      <c r="H128" s="5">
        <f>H39-H126</f>
        <v>2554301.9800000004</v>
      </c>
      <c r="I128" s="7"/>
      <c r="J128" s="8">
        <f>J39-J126</f>
        <v>-17191.540000000008</v>
      </c>
      <c r="K128" s="8">
        <f>K39-K126</f>
        <v>37783.150000000023</v>
      </c>
      <c r="L128" s="5">
        <f>L39-L126</f>
        <v>20591.610000000044</v>
      </c>
      <c r="M128" s="7"/>
      <c r="N128" s="5">
        <f>N39-N126</f>
        <v>2574893.5899999989</v>
      </c>
      <c r="O128"/>
      <c r="P128" s="8"/>
      <c r="Q128" s="8"/>
      <c r="R128" s="8"/>
      <c r="S128" s="5"/>
      <c r="T128" s="7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5"/>
      <c r="CJ128" s="7"/>
      <c r="CK128" s="8">
        <f t="shared" ref="CK128:CP128" si="19">CK39-CK126</f>
        <v>66708.759999999995</v>
      </c>
      <c r="CL128" s="8">
        <f t="shared" si="19"/>
        <v>83539.840000000011</v>
      </c>
      <c r="CM128" s="8">
        <f t="shared" si="19"/>
        <v>0</v>
      </c>
      <c r="CN128" s="8">
        <f t="shared" si="19"/>
        <v>1715711.5600000005</v>
      </c>
      <c r="CO128" s="8">
        <f t="shared" si="19"/>
        <v>0</v>
      </c>
      <c r="CP128" s="5">
        <f t="shared" si="19"/>
        <v>1865960.1600000011</v>
      </c>
      <c r="CQ128" s="1"/>
      <c r="CR128" s="8">
        <f>CR39-CR126</f>
        <v>0</v>
      </c>
      <c r="CS128" s="8">
        <f>CS39-CS126</f>
        <v>781817.10000000009</v>
      </c>
      <c r="CT128" s="5">
        <f>CT39-CT126</f>
        <v>781817.10000000009</v>
      </c>
      <c r="CV128" s="5">
        <f>CV39-CV126</f>
        <v>2645403.66</v>
      </c>
      <c r="CW128" s="5"/>
      <c r="CX128" s="41"/>
      <c r="CY128" s="38"/>
    </row>
    <row r="129" spans="1:102" ht="13.5" thickTop="1" x14ac:dyDescent="0.2"/>
    <row r="130" spans="1:102" outlineLevel="1" x14ac:dyDescent="0.2">
      <c r="A130" s="3" t="s">
        <v>114</v>
      </c>
      <c r="B130" s="10" t="s">
        <v>314</v>
      </c>
      <c r="C130" s="3" t="s">
        <v>315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J130" s="3">
        <v>0</v>
      </c>
      <c r="K130" s="3">
        <v>0</v>
      </c>
      <c r="L130" s="3">
        <v>0</v>
      </c>
      <c r="N130" s="3">
        <v>0</v>
      </c>
      <c r="P130" s="29">
        <v>0</v>
      </c>
      <c r="Q130" s="3">
        <v>0</v>
      </c>
      <c r="R130" s="29">
        <v>0</v>
      </c>
      <c r="S130" s="31"/>
      <c r="T130" s="29"/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29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R130" s="3">
        <v>0</v>
      </c>
      <c r="CS130" s="3">
        <v>0</v>
      </c>
      <c r="CT130" s="3">
        <v>0</v>
      </c>
      <c r="CV130" s="3">
        <v>0</v>
      </c>
    </row>
    <row r="131" spans="1:102" x14ac:dyDescent="0.2">
      <c r="A131" s="3" t="s">
        <v>48</v>
      </c>
      <c r="C131" s="1" t="s">
        <v>7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J131" s="3">
        <v>0</v>
      </c>
      <c r="K131" s="3">
        <v>0</v>
      </c>
      <c r="L131" s="3">
        <v>0</v>
      </c>
      <c r="N131" s="3">
        <v>0</v>
      </c>
      <c r="P131" s="3">
        <v>0</v>
      </c>
      <c r="Q131" s="3">
        <v>0</v>
      </c>
      <c r="R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</v>
      </c>
      <c r="CP131" s="3">
        <v>0</v>
      </c>
      <c r="CQ131" s="1"/>
      <c r="CR131" s="3">
        <v>0</v>
      </c>
      <c r="CS131" s="3">
        <v>0</v>
      </c>
      <c r="CT131" s="3">
        <v>0</v>
      </c>
      <c r="CV131" s="3">
        <v>0</v>
      </c>
    </row>
    <row r="133" spans="1:102" outlineLevel="1" x14ac:dyDescent="0.2">
      <c r="A133" s="3" t="s">
        <v>114</v>
      </c>
      <c r="B133" s="10" t="s">
        <v>314</v>
      </c>
      <c r="C133" s="3" t="s">
        <v>315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J133" s="3">
        <v>0</v>
      </c>
      <c r="K133" s="3">
        <v>0</v>
      </c>
      <c r="L133" s="3">
        <v>0</v>
      </c>
      <c r="N133" s="3">
        <v>0</v>
      </c>
      <c r="P133" s="29">
        <v>0</v>
      </c>
      <c r="Q133" s="3">
        <v>0</v>
      </c>
      <c r="R133" s="29">
        <v>0</v>
      </c>
      <c r="S133" s="31"/>
      <c r="T133" s="29"/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29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0</v>
      </c>
      <c r="CP133" s="3">
        <v>0</v>
      </c>
      <c r="CR133" s="3">
        <v>0</v>
      </c>
      <c r="CS133" s="3">
        <v>0</v>
      </c>
      <c r="CT133" s="3">
        <v>0</v>
      </c>
      <c r="CV133" s="3">
        <v>0</v>
      </c>
    </row>
    <row r="134" spans="1:102" x14ac:dyDescent="0.2">
      <c r="A134" s="3" t="s">
        <v>49</v>
      </c>
      <c r="C134" s="1" t="s">
        <v>8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J134" s="3">
        <v>0</v>
      </c>
      <c r="K134" s="3">
        <v>0</v>
      </c>
      <c r="L134" s="3">
        <v>0</v>
      </c>
      <c r="N134" s="3">
        <v>0</v>
      </c>
      <c r="P134" s="3">
        <v>0</v>
      </c>
      <c r="Q134" s="3">
        <v>0</v>
      </c>
      <c r="R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1"/>
      <c r="CR134" s="3">
        <v>0</v>
      </c>
      <c r="CS134" s="3">
        <v>0</v>
      </c>
      <c r="CT134" s="3">
        <v>0</v>
      </c>
      <c r="CV134" s="3">
        <v>0</v>
      </c>
    </row>
    <row r="136" spans="1:102" x14ac:dyDescent="0.2">
      <c r="B136" s="45"/>
      <c r="C136" s="46" t="s">
        <v>51</v>
      </c>
      <c r="H136" s="47"/>
      <c r="I136" s="47"/>
      <c r="L136" s="47"/>
      <c r="M136" s="47"/>
      <c r="N136" s="47"/>
      <c r="O136" s="47"/>
      <c r="P136" s="47"/>
      <c r="R136" s="47"/>
      <c r="S136" s="47"/>
      <c r="T136" s="47"/>
      <c r="CI136" s="47"/>
      <c r="CJ136" s="47"/>
      <c r="CP136" s="47">
        <v>173239</v>
      </c>
      <c r="CQ136" s="47"/>
      <c r="CT136" s="47"/>
      <c r="CU136" s="47"/>
      <c r="CV136" s="47"/>
      <c r="CW136" s="47"/>
      <c r="CX136" s="48"/>
    </row>
    <row r="138" spans="1:102" ht="13.5" thickBot="1" x14ac:dyDescent="0.25">
      <c r="C138" s="1" t="s">
        <v>47</v>
      </c>
      <c r="H138" s="43">
        <f>H128-H131-H134-H136</f>
        <v>2554301.9800000004</v>
      </c>
      <c r="L138" s="43">
        <f>L128-L131-L134-L136</f>
        <v>20591.610000000044</v>
      </c>
      <c r="N138" s="43">
        <f>N128-N131-N134-N136</f>
        <v>2574893.5899999989</v>
      </c>
      <c r="S138"/>
      <c r="T138"/>
      <c r="CI138"/>
      <c r="CP138" s="43">
        <f>CP128-CP131-CP134-CP136</f>
        <v>1692721.1600000011</v>
      </c>
      <c r="CT138" s="43">
        <f>CT128-CT131-CT134-CT136</f>
        <v>781817.10000000009</v>
      </c>
      <c r="CV138" s="43">
        <f>CV128-CV131-CV134-CV136</f>
        <v>2645403.66</v>
      </c>
    </row>
    <row r="139" spans="1:102" ht="13.5" thickTop="1" x14ac:dyDescent="0.2"/>
    <row r="144" spans="1:102" x14ac:dyDescent="0.2">
      <c r="CP144" s="3">
        <f>CP128-CP11</f>
        <v>75496.450000001118</v>
      </c>
      <c r="CT144" s="3" t="s">
        <v>365</v>
      </c>
    </row>
  </sheetData>
  <phoneticPr fontId="0" type="noConversion"/>
  <printOptions horizontalCentered="1" gridLines="1"/>
  <pageMargins left="0.25" right="0.25" top="0.25" bottom="0.25" header="0.3" footer="0.3"/>
  <pageSetup paperSize="5" scale="80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User</cp:lastModifiedBy>
  <cp:lastPrinted>2017-09-08T14:04:31Z</cp:lastPrinted>
  <dcterms:created xsi:type="dcterms:W3CDTF">1997-12-11T19:58:58Z</dcterms:created>
  <dcterms:modified xsi:type="dcterms:W3CDTF">2017-09-08T14:12:55Z</dcterms:modified>
</cp:coreProperties>
</file>