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60" yWindow="135" windowWidth="8460" windowHeight="4500" tabRatio="294"/>
  </bookViews>
  <sheets>
    <sheet name="Sheet1" sheetId="1" r:id="rId1"/>
  </sheets>
  <definedNames>
    <definedName name="NvsASD">"V2017-11-30"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"https://jcspa.jeffco.k12.co.us/psp/PA92PRD_newwin/EMPLOYEE/PSFT_EP/c/REPORT_BOOKS.IC_RUN_DRILLDOWN.GBL?Action=A&amp;NVS_INSTANCE=5000177_7430061"</definedName>
    <definedName name="NvsElapsedTime">0.0000115740695036948</definedName>
    <definedName name="NvsEndTime">43075.4318518518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"V2017-11-30"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Sheet1!$DA$4</definedName>
    <definedName name="_xlnm.Print_Area" localSheetId="0">Sheet1!$I$10:$CW$136</definedName>
    <definedName name="_xlnm.Print_Titles" localSheetId="0">Sheet1!$B:$C,Sheet1!$2:$9</definedName>
  </definedNames>
  <calcPr calcId="145621"/>
</workbook>
</file>

<file path=xl/calcChain.xml><?xml version="1.0" encoding="utf-8"?>
<calcChain xmlns="http://schemas.openxmlformats.org/spreadsheetml/2006/main">
  <c r="CV97" i="1" l="1"/>
  <c r="CW97" i="1"/>
  <c r="CV95" i="1"/>
  <c r="CW95" i="1"/>
  <c r="CW36" i="1"/>
  <c r="CW26" i="1"/>
  <c r="CV26" i="1"/>
  <c r="CW123" i="1" l="1"/>
  <c r="CV123" i="1"/>
  <c r="CW122" i="1"/>
  <c r="CV122" i="1"/>
  <c r="CW121" i="1"/>
  <c r="CV121" i="1"/>
  <c r="CW119" i="1"/>
  <c r="CV119" i="1"/>
  <c r="CW118" i="1"/>
  <c r="CV118" i="1"/>
  <c r="CW117" i="1"/>
  <c r="CV117" i="1"/>
  <c r="CW116" i="1"/>
  <c r="CV116" i="1"/>
  <c r="CW115" i="1"/>
  <c r="CV115" i="1"/>
  <c r="CW114" i="1"/>
  <c r="CV114" i="1"/>
  <c r="CW113" i="1"/>
  <c r="CV113" i="1"/>
  <c r="CW112" i="1"/>
  <c r="CV112" i="1"/>
  <c r="CW111" i="1"/>
  <c r="CV111" i="1"/>
  <c r="CW110" i="1"/>
  <c r="CV110" i="1"/>
  <c r="CW109" i="1"/>
  <c r="CV109" i="1"/>
  <c r="CW108" i="1"/>
  <c r="CV108" i="1"/>
  <c r="CW107" i="1"/>
  <c r="CV107" i="1"/>
  <c r="CW106" i="1"/>
  <c r="CV106" i="1"/>
  <c r="CW105" i="1"/>
  <c r="CV105" i="1"/>
  <c r="CW104" i="1"/>
  <c r="CV104" i="1"/>
  <c r="CW103" i="1"/>
  <c r="CV103" i="1"/>
  <c r="CW102" i="1"/>
  <c r="CV102" i="1"/>
  <c r="CW101" i="1"/>
  <c r="CV101" i="1"/>
  <c r="CW99" i="1"/>
  <c r="CV99" i="1"/>
  <c r="CW98" i="1"/>
  <c r="CV98" i="1"/>
  <c r="CW96" i="1"/>
  <c r="CV96" i="1"/>
  <c r="CW94" i="1"/>
  <c r="CV94" i="1"/>
  <c r="CW93" i="1"/>
  <c r="CV93" i="1"/>
  <c r="CW92" i="1"/>
  <c r="CV92" i="1"/>
  <c r="CW91" i="1"/>
  <c r="CV91" i="1"/>
  <c r="CW90" i="1"/>
  <c r="CV90" i="1"/>
  <c r="CW89" i="1"/>
  <c r="CV89" i="1"/>
  <c r="CW88" i="1"/>
  <c r="CV88" i="1"/>
  <c r="CW87" i="1"/>
  <c r="CV87" i="1"/>
  <c r="CW86" i="1"/>
  <c r="CV86" i="1"/>
  <c r="CW85" i="1"/>
  <c r="CV85" i="1"/>
  <c r="CW84" i="1"/>
  <c r="CV84" i="1"/>
  <c r="CW83" i="1"/>
  <c r="CV83" i="1"/>
  <c r="CW82" i="1"/>
  <c r="CV82" i="1"/>
  <c r="CW81" i="1"/>
  <c r="CV81" i="1"/>
  <c r="CW80" i="1"/>
  <c r="CV80" i="1"/>
  <c r="CW79" i="1"/>
  <c r="CV79" i="1"/>
  <c r="CW78" i="1"/>
  <c r="CV78" i="1"/>
  <c r="CW77" i="1"/>
  <c r="CV77" i="1"/>
  <c r="CW76" i="1"/>
  <c r="CV76" i="1"/>
  <c r="CW75" i="1"/>
  <c r="CV75" i="1"/>
  <c r="CW74" i="1"/>
  <c r="CV74" i="1"/>
  <c r="CW73" i="1"/>
  <c r="CV73" i="1"/>
  <c r="CW72" i="1"/>
  <c r="CV72" i="1"/>
  <c r="CW71" i="1"/>
  <c r="CV71" i="1"/>
  <c r="CW70" i="1"/>
  <c r="CV70" i="1"/>
  <c r="CW69" i="1"/>
  <c r="CV69" i="1"/>
  <c r="CU67" i="1"/>
  <c r="CU125" i="1" s="1"/>
  <c r="CS67" i="1"/>
  <c r="CS125" i="1" s="1"/>
  <c r="CR67" i="1"/>
  <c r="CR125" i="1" s="1"/>
  <c r="CQ67" i="1"/>
  <c r="CQ125" i="1" s="1"/>
  <c r="CO67" i="1"/>
  <c r="CO125" i="1" s="1"/>
  <c r="CN67" i="1"/>
  <c r="CN125" i="1" s="1"/>
  <c r="CM67" i="1"/>
  <c r="CM125" i="1" s="1"/>
  <c r="CL67" i="1"/>
  <c r="CL125" i="1" s="1"/>
  <c r="CK67" i="1"/>
  <c r="CK125" i="1" s="1"/>
  <c r="CI67" i="1"/>
  <c r="CI125" i="1" s="1"/>
  <c r="CH67" i="1"/>
  <c r="CH125" i="1" s="1"/>
  <c r="CG67" i="1"/>
  <c r="CG125" i="1" s="1"/>
  <c r="CF67" i="1"/>
  <c r="CF125" i="1" s="1"/>
  <c r="CE67" i="1"/>
  <c r="CE125" i="1" s="1"/>
  <c r="CD67" i="1"/>
  <c r="CD125" i="1" s="1"/>
  <c r="CC67" i="1"/>
  <c r="CC125" i="1" s="1"/>
  <c r="CB67" i="1"/>
  <c r="CB125" i="1" s="1"/>
  <c r="CA67" i="1"/>
  <c r="CA125" i="1" s="1"/>
  <c r="BZ67" i="1"/>
  <c r="BZ125" i="1" s="1"/>
  <c r="BY67" i="1"/>
  <c r="BY125" i="1" s="1"/>
  <c r="BX67" i="1"/>
  <c r="BX125" i="1" s="1"/>
  <c r="BW67" i="1"/>
  <c r="BW125" i="1" s="1"/>
  <c r="BV67" i="1"/>
  <c r="BV125" i="1" s="1"/>
  <c r="BU67" i="1"/>
  <c r="BU125" i="1" s="1"/>
  <c r="BT67" i="1"/>
  <c r="BT125" i="1" s="1"/>
  <c r="BS67" i="1"/>
  <c r="BS125" i="1" s="1"/>
  <c r="BR67" i="1"/>
  <c r="BR125" i="1" s="1"/>
  <c r="BQ67" i="1"/>
  <c r="BQ125" i="1" s="1"/>
  <c r="BP67" i="1"/>
  <c r="BP125" i="1" s="1"/>
  <c r="BO67" i="1"/>
  <c r="BO125" i="1" s="1"/>
  <c r="BN67" i="1"/>
  <c r="BN125" i="1" s="1"/>
  <c r="BM67" i="1"/>
  <c r="BM125" i="1" s="1"/>
  <c r="BL67" i="1"/>
  <c r="BL125" i="1" s="1"/>
  <c r="BK67" i="1"/>
  <c r="BK125" i="1" s="1"/>
  <c r="BJ67" i="1"/>
  <c r="BJ125" i="1" s="1"/>
  <c r="BI67" i="1"/>
  <c r="BI125" i="1" s="1"/>
  <c r="BH67" i="1"/>
  <c r="BH125" i="1" s="1"/>
  <c r="BG67" i="1"/>
  <c r="BG125" i="1" s="1"/>
  <c r="BF67" i="1"/>
  <c r="BF125" i="1" s="1"/>
  <c r="BE67" i="1"/>
  <c r="BE125" i="1" s="1"/>
  <c r="BD67" i="1"/>
  <c r="BD125" i="1" s="1"/>
  <c r="BC67" i="1"/>
  <c r="BC125" i="1" s="1"/>
  <c r="BB67" i="1"/>
  <c r="BB125" i="1" s="1"/>
  <c r="BA67" i="1"/>
  <c r="BA125" i="1" s="1"/>
  <c r="AZ67" i="1"/>
  <c r="AZ125" i="1" s="1"/>
  <c r="AY67" i="1"/>
  <c r="AY125" i="1" s="1"/>
  <c r="AX67" i="1"/>
  <c r="AX125" i="1" s="1"/>
  <c r="AW67" i="1"/>
  <c r="AW125" i="1" s="1"/>
  <c r="AV67" i="1"/>
  <c r="AV125" i="1" s="1"/>
  <c r="AU67" i="1"/>
  <c r="AU125" i="1" s="1"/>
  <c r="AT67" i="1"/>
  <c r="AT125" i="1" s="1"/>
  <c r="AS67" i="1"/>
  <c r="AS125" i="1" s="1"/>
  <c r="AR67" i="1"/>
  <c r="AR125" i="1" s="1"/>
  <c r="AQ67" i="1"/>
  <c r="AQ125" i="1" s="1"/>
  <c r="AP67" i="1"/>
  <c r="AP125" i="1" s="1"/>
  <c r="AO67" i="1"/>
  <c r="AO125" i="1" s="1"/>
  <c r="AN67" i="1"/>
  <c r="AN125" i="1" s="1"/>
  <c r="AM67" i="1"/>
  <c r="AM125" i="1" s="1"/>
  <c r="AL67" i="1"/>
  <c r="AL125" i="1" s="1"/>
  <c r="AK67" i="1"/>
  <c r="AK125" i="1" s="1"/>
  <c r="AJ67" i="1"/>
  <c r="AJ125" i="1" s="1"/>
  <c r="AI67" i="1"/>
  <c r="AI125" i="1" s="1"/>
  <c r="AH67" i="1"/>
  <c r="AH125" i="1" s="1"/>
  <c r="AG67" i="1"/>
  <c r="AG125" i="1" s="1"/>
  <c r="AF67" i="1"/>
  <c r="AF125" i="1" s="1"/>
  <c r="AE67" i="1"/>
  <c r="AE125" i="1" s="1"/>
  <c r="AD67" i="1"/>
  <c r="AD125" i="1" s="1"/>
  <c r="AC67" i="1"/>
  <c r="AC125" i="1" s="1"/>
  <c r="AB67" i="1"/>
  <c r="AB125" i="1" s="1"/>
  <c r="AA67" i="1"/>
  <c r="AA125" i="1" s="1"/>
  <c r="Z67" i="1"/>
  <c r="Z125" i="1" s="1"/>
  <c r="Y67" i="1"/>
  <c r="Y125" i="1" s="1"/>
  <c r="X67" i="1"/>
  <c r="X125" i="1" s="1"/>
  <c r="W67" i="1"/>
  <c r="W125" i="1" s="1"/>
  <c r="V67" i="1"/>
  <c r="V125" i="1" s="1"/>
  <c r="U67" i="1"/>
  <c r="U125" i="1" s="1"/>
  <c r="O67" i="1"/>
  <c r="O125" i="1" s="1"/>
  <c r="M67" i="1"/>
  <c r="M125" i="1" s="1"/>
  <c r="L67" i="1"/>
  <c r="L125" i="1" s="1"/>
  <c r="K67" i="1"/>
  <c r="K125" i="1" s="1"/>
  <c r="I67" i="1"/>
  <c r="I125" i="1" s="1"/>
  <c r="H67" i="1"/>
  <c r="H125" i="1" s="1"/>
  <c r="G67" i="1"/>
  <c r="G125" i="1" s="1"/>
  <c r="F67" i="1"/>
  <c r="F125" i="1" s="1"/>
  <c r="E67" i="1"/>
  <c r="E125" i="1" s="1"/>
  <c r="D67" i="1"/>
  <c r="D125" i="1" s="1"/>
  <c r="CW65" i="1"/>
  <c r="CV65" i="1"/>
  <c r="CW64" i="1"/>
  <c r="CV64" i="1"/>
  <c r="CW62" i="1"/>
  <c r="CV62" i="1"/>
  <c r="CV67" i="1" s="1"/>
  <c r="CW61" i="1"/>
  <c r="CV61" i="1"/>
  <c r="CW60" i="1"/>
  <c r="CV60" i="1"/>
  <c r="CW59" i="1"/>
  <c r="CV59" i="1"/>
  <c r="CW58" i="1"/>
  <c r="CV58" i="1"/>
  <c r="CW57" i="1"/>
  <c r="CV57" i="1"/>
  <c r="CW56" i="1"/>
  <c r="CV56" i="1"/>
  <c r="CW55" i="1"/>
  <c r="CV55" i="1"/>
  <c r="CW54" i="1"/>
  <c r="CV54" i="1"/>
  <c r="CW53" i="1"/>
  <c r="CV53" i="1"/>
  <c r="CW52" i="1"/>
  <c r="CV52" i="1"/>
  <c r="CW51" i="1"/>
  <c r="CV51" i="1"/>
  <c r="CW50" i="1"/>
  <c r="CV50" i="1"/>
  <c r="CW49" i="1"/>
  <c r="CV49" i="1"/>
  <c r="CW48" i="1"/>
  <c r="CV48" i="1"/>
  <c r="CW47" i="1"/>
  <c r="CV47" i="1"/>
  <c r="CW46" i="1"/>
  <c r="CV46" i="1"/>
  <c r="CW45" i="1"/>
  <c r="CV45" i="1"/>
  <c r="CW44" i="1"/>
  <c r="CV44" i="1"/>
  <c r="CW43" i="1"/>
  <c r="CV43" i="1"/>
  <c r="CW42" i="1"/>
  <c r="CV42" i="1"/>
  <c r="CW41" i="1"/>
  <c r="CV41" i="1"/>
  <c r="CU39" i="1"/>
  <c r="CU127" i="1" s="1"/>
  <c r="CU135" i="1" s="1"/>
  <c r="CS39" i="1"/>
  <c r="CS127" i="1" s="1"/>
  <c r="CS135" i="1" s="1"/>
  <c r="CR39" i="1"/>
  <c r="CR127" i="1" s="1"/>
  <c r="CQ39" i="1"/>
  <c r="CQ127" i="1" s="1"/>
  <c r="CO39" i="1"/>
  <c r="CO127" i="1" s="1"/>
  <c r="CO135" i="1" s="1"/>
  <c r="CN39" i="1"/>
  <c r="CN127" i="1" s="1"/>
  <c r="CM39" i="1"/>
  <c r="CM127" i="1" s="1"/>
  <c r="CL39" i="1"/>
  <c r="CL127" i="1" s="1"/>
  <c r="CK39" i="1"/>
  <c r="CK127" i="1" s="1"/>
  <c r="O39" i="1"/>
  <c r="M39" i="1"/>
  <c r="M127" i="1" s="1"/>
  <c r="M135" i="1" s="1"/>
  <c r="L39" i="1"/>
  <c r="K39" i="1"/>
  <c r="K127" i="1" s="1"/>
  <c r="I39" i="1"/>
  <c r="H39" i="1"/>
  <c r="H127" i="1" s="1"/>
  <c r="G39" i="1"/>
  <c r="F39" i="1"/>
  <c r="F127" i="1" s="1"/>
  <c r="E39" i="1"/>
  <c r="D39" i="1"/>
  <c r="D127" i="1" s="1"/>
  <c r="S37" i="1"/>
  <c r="S39" i="1" s="1"/>
  <c r="CW39" i="1" s="1"/>
  <c r="CW35" i="1"/>
  <c r="S34" i="1"/>
  <c r="CV34" i="1" s="1"/>
  <c r="CV33" i="1"/>
  <c r="S33" i="1"/>
  <c r="CW33" i="1" s="1"/>
  <c r="S32" i="1"/>
  <c r="CV32" i="1" s="1"/>
  <c r="S31" i="1"/>
  <c r="CW31" i="1" s="1"/>
  <c r="S30" i="1"/>
  <c r="CV30" i="1" s="1"/>
  <c r="S29" i="1"/>
  <c r="CW29" i="1" s="1"/>
  <c r="S28" i="1"/>
  <c r="CV28" i="1" s="1"/>
  <c r="S27" i="1"/>
  <c r="CW27" i="1" s="1"/>
  <c r="S25" i="1"/>
  <c r="CV25" i="1" s="1"/>
  <c r="S24" i="1"/>
  <c r="CW24" i="1" s="1"/>
  <c r="S23" i="1"/>
  <c r="CV23" i="1" s="1"/>
  <c r="S22" i="1"/>
  <c r="CW22" i="1" s="1"/>
  <c r="S21" i="1"/>
  <c r="CV21" i="1" s="1"/>
  <c r="CW20" i="1"/>
  <c r="S19" i="1"/>
  <c r="CV19" i="1" s="1"/>
  <c r="S18" i="1"/>
  <c r="CW18" i="1" s="1"/>
  <c r="S17" i="1"/>
  <c r="CV17" i="1" s="1"/>
  <c r="S16" i="1"/>
  <c r="CW16" i="1" s="1"/>
  <c r="S15" i="1"/>
  <c r="CV15" i="1" s="1"/>
  <c r="S14" i="1"/>
  <c r="CW14" i="1" s="1"/>
  <c r="CV13" i="1"/>
  <c r="B5" i="1"/>
  <c r="CV22" i="1" l="1"/>
  <c r="CV24" i="1"/>
  <c r="CV29" i="1"/>
  <c r="CV16" i="1"/>
  <c r="CV20" i="1"/>
  <c r="CV14" i="1"/>
  <c r="CV18" i="1"/>
  <c r="CV27" i="1"/>
  <c r="CV31" i="1"/>
  <c r="CV35" i="1"/>
  <c r="E127" i="1"/>
  <c r="G127" i="1"/>
  <c r="I127" i="1"/>
  <c r="I135" i="1" s="1"/>
  <c r="L127" i="1"/>
  <c r="O127" i="1"/>
  <c r="O135" i="1" s="1"/>
  <c r="CW13" i="1"/>
  <c r="CW15" i="1"/>
  <c r="CW17" i="1"/>
  <c r="CW19" i="1"/>
  <c r="CW21" i="1"/>
  <c r="CW23" i="1"/>
  <c r="CW25" i="1"/>
  <c r="CW28" i="1"/>
  <c r="CW30" i="1"/>
  <c r="CW32" i="1"/>
  <c r="CW34" i="1"/>
  <c r="CW37" i="1"/>
  <c r="CW67" i="1"/>
  <c r="CV37" i="1"/>
  <c r="CV39" i="1" s="1"/>
</calcChain>
</file>

<file path=xl/sharedStrings.xml><?xml version="1.0" encoding="utf-8"?>
<sst xmlns="http://schemas.openxmlformats.org/spreadsheetml/2006/main" count="529" uniqueCount="363">
  <si>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</si>
  <si>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</si>
  <si>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</si>
  <si>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</si>
  <si>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</si>
  <si>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</si>
  <si>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</si>
  <si>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</si>
  <si>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</si>
  <si>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</si>
  <si>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</si>
  <si>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</si>
  <si>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</si>
  <si>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</si>
  <si>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</si>
  <si>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</si>
  <si>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</si>
  <si>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</si>
  <si>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</si>
  <si>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</si>
  <si>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</si>
  <si>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</si>
  <si>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</si>
  <si>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</si>
  <si>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</si>
  <si>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</si>
  <si>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</si>
  <si>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</si>
  <si>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</si>
  <si>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</si>
  <si>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</si>
  <si>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</si>
  <si>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</si>
  <si>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</si>
  <si>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</si>
  <si>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</si>
  <si>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</si>
  <si>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</si>
  <si>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</si>
  <si>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</si>
  <si>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</si>
  <si>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</si>
  <si>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</si>
  <si>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</si>
  <si>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</si>
  <si>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</si>
  <si>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</si>
  <si>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</si>
  <si>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</si>
  <si>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</si>
  <si>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</si>
  <si>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</si>
  <si>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</si>
  <si>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</si>
  <si>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</si>
  <si>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</si>
  <si>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</si>
  <si>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</si>
  <si>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</si>
  <si>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</si>
  <si>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</si>
  <si>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</si>
  <si>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</si>
  <si>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</si>
  <si>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</si>
  <si>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</si>
  <si>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</si>
  <si>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</si>
  <si>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</si>
  <si>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</si>
  <si>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</si>
  <si>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</si>
  <si>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</si>
  <si>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</si>
  <si>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</si>
  <si>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</si>
  <si>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</si>
  <si>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</si>
  <si>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</si>
  <si>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</si>
  <si>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</si>
  <si>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</si>
  <si>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</si>
  <si>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</si>
  <si>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</si>
  <si>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</si>
  <si>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</si>
  <si>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</si>
  <si>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</si>
  <si>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</si>
  <si>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</si>
  <si>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</si>
  <si>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</si>
  <si>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%,V747000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</si>
  <si>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</si>
  <si>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</si>
  <si>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</si>
  <si>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</si>
  <si>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</si>
  <si>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</si>
  <si>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</si>
  <si>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</si>
  <si>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</si>
  <si>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</si>
  <si>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</si>
  <si>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</si>
  <si>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</si>
  <si>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</si>
  <si>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</si>
  <si>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</si>
  <si>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</si>
  <si>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</si>
  <si>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</si>
  <si>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</si>
  <si>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</si>
  <si>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</si>
  <si>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</si>
  <si>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</si>
  <si>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</si>
  <si>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</si>
  <si>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</si>
  <si>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</si>
  <si>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</si>
  <si>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</si>
  <si>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</si>
  <si>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</si>
  <si>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</si>
  <si>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</si>
  <si>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</si>
  <si>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</si>
  <si>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</si>
  <si>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</si>
  <si>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</si>
  <si>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</si>
  <si>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</si>
  <si>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</si>
  <si>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</si>
  <si>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</si>
  <si>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</si>
  <si>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</si>
  <si>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</si>
  <si>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</si>
  <si>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</si>
  <si>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</si>
  <si>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</si>
  <si>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</si>
  <si>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</si>
  <si>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</si>
  <si>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</si>
  <si>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</si>
  <si>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</si>
  <si>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</si>
  <si>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</si>
  <si>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</si>
  <si>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</si>
  <si>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</si>
  <si>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</si>
  <si>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</si>
  <si>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</si>
  <si>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</si>
  <si>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</si>
  <si>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</si>
  <si>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</si>
  <si>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</si>
  <si>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</si>
  <si>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</si>
  <si>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</si>
  <si>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</si>
  <si>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</si>
  <si>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</si>
  <si>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</si>
  <si>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</si>
  <si>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</si>
  <si>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</si>
  <si>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</si>
  <si>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</si>
  <si>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</si>
  <si>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</si>
  <si>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</si>
  <si>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</si>
  <si>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</si>
  <si>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</si>
  <si>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</si>
  <si>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</si>
  <si>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</si>
  <si>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</si>
  <si>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</si>
  <si>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</si>
  <si>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</si>
  <si>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</si>
  <si>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</si>
  <si>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</si>
  <si>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</si>
  <si>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</si>
  <si>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</si>
  <si>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</si>
  <si>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</si>
  <si>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</si>
  <si>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</si>
  <si>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</si>
  <si>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</si>
  <si>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</si>
  <si>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</si>
  <si>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</si>
  <si>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</si>
  <si>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</si>
  <si>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</si>
  <si>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</si>
  <si>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</si>
  <si>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</si>
  <si>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</si>
  <si>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</si>
  <si>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</si>
  <si>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</si>
  <si>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</si>
  <si>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</si>
  <si>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</si>
  <si>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</si>
  <si>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</si>
  <si>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</si>
  <si>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</si>
  <si>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</si>
  <si>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</si>
  <si>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</si>
  <si>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</si>
  <si>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</si>
  <si>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</si>
  <si>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</si>
  <si>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</si>
  <si>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</si>
  <si>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</si>
  <si>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</si>
  <si>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</si>
  <si>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</si>
  <si>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</si>
  <si>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</si>
  <si>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</si>
  <si>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</si>
  <si>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</si>
  <si>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</si>
  <si>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</si>
  <si>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</si>
  <si>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</si>
  <si>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</si>
  <si>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</si>
  <si>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</si>
  <si>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</si>
  <si>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</si>
  <si>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</si>
  <si>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</si>
  <si>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</si>
  <si>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</si>
  <si>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</si>
  <si>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</si>
  <si>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</si>
  <si>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</si>
  <si>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</si>
  <si>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</si>
  <si>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</si>
  <si>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</si>
  <si>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</si>
  <si>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</si>
  <si>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</si>
  <si>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</si>
  <si>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</si>
  <si>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</si>
  <si>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</si>
  <si>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</si>
  <si>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</si>
  <si>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</si>
  <si>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</si>
  <si>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</si>
  <si>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</si>
  <si>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</si>
  <si>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</si>
  <si>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</si>
  <si>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</si>
  <si>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</si>
  <si>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</si>
  <si>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</si>
  <si>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</si>
  <si>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</si>
  <si>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</si>
  <si>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</si>
  <si>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</si>
  <si>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</si>
  <si>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</si>
  <si>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</si>
  <si>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</si>
  <si>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</si>
  <si>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</si>
  <si>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</si>
  <si>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</si>
  <si>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</si>
  <si>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</si>
  <si>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</si>
  <si>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</si>
  <si>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</si>
  <si>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</si>
  <si>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</si>
  <si>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%,V811000</t>
  </si>
  <si>
    <t>811000</t>
  </si>
  <si>
    <t>Curriculum Dev/Staff Training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</si>
  <si>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</si>
  <si>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</si>
  <si>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</si>
  <si>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</si>
  <si>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</si>
  <si>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</si>
  <si>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</si>
  <si>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</si>
  <si>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</si>
  <si>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</si>
  <si>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</si>
  <si>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</si>
  <si>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</si>
  <si>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</si>
  <si>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</si>
  <si>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</si>
  <si>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</si>
  <si>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</si>
  <si>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</si>
  <si>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</si>
  <si>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</si>
  <si>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</si>
  <si>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</si>
  <si>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</si>
  <si>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%,V914000</t>
  </si>
  <si>
    <t>914000</t>
  </si>
  <si>
    <t>Vehicles - Utility Fleet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</si>
  <si>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</si>
  <si>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</si>
  <si>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</si>
  <si>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</si>
  <si>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</si>
  <si>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</si>
  <si>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</si>
  <si>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</si>
  <si>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</si>
  <si>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</si>
  <si>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</si>
  <si>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</si>
  <si>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</si>
  <si>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</si>
  <si>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</si>
  <si>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</si>
  <si>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</si>
  <si>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</si>
  <si>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</si>
  <si>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</si>
  <si>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</si>
  <si>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- Bond</t>
  </si>
  <si>
    <t>State Intercept - Bond Transfers</t>
  </si>
  <si>
    <t>Bond R &amp; R Payments</t>
  </si>
  <si>
    <t>512100-513400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</si>
  <si>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</si>
  <si>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</si>
  <si>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</si>
  <si>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</si>
  <si>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</si>
  <si>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</si>
  <si>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Financials 07/01/17 - 11/30/17</t>
  </si>
  <si>
    <t>Board December 11,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</si>
</sst>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63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3" fillId="3" borderId="0" xfId="1" applyNumberFormat="1" applyFont="1" applyFill="1" applyAlignment="1">
      <alignment horizontal="right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7" fillId="0" borderId="0" xfId="1" applyFont="1"/>
    <xf numFmtId="4" fontId="7" fillId="0" borderId="0" xfId="1" applyNumberFormat="1" applyFont="1" applyFill="1"/>
    <xf numFmtId="43" fontId="7" fillId="0" borderId="0" xfId="1" applyFont="1" applyFill="1"/>
    <xf numFmtId="9" fontId="7" fillId="0" borderId="0" xfId="2" applyFont="1" applyAlignment="1">
      <alignment horizontal="center"/>
    </xf>
    <xf numFmtId="43" fontId="8" fillId="0" borderId="0" xfId="1" applyFont="1" applyFill="1"/>
    <xf numFmtId="4" fontId="5" fillId="0" borderId="0" xfId="1" applyNumberFormat="1" applyFont="1" applyFill="1"/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right"/>
    </xf>
    <xf numFmtId="43" fontId="2" fillId="3" borderId="0" xfId="4" applyFont="1" applyFill="1" applyAlignment="1">
      <alignment horizontal="center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288925</xdr:colOff>
      <xdr:row>2</xdr:row>
      <xdr:rowOff>28575</xdr:rowOff>
    </xdr:from>
    <xdr:to>
      <xdr:col>18</xdr:col>
      <xdr:colOff>358775</xdr:colOff>
      <xdr:row>5</xdr:row>
      <xdr:rowOff>15875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46525" y="2571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B136"/>
  <sheetViews>
    <sheetView tabSelected="1" topLeftCell="B2" zoomScale="75" workbookViewId="0">
      <pane xSplit="7" ySplit="8" topLeftCell="O80" activePane="bottomRight" state="frozen"/>
      <selection activeCell="B2" sqref="B2"/>
      <selection pane="topRight" activeCell="I2" sqref="I2"/>
      <selection pane="bottomLeft" activeCell="B10" sqref="B10"/>
      <selection pane="bottomRight" activeCell="CS2" sqref="CS2:CS6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hidden="1" customWidth="1"/>
    <col min="15" max="15" width="19.5703125" style="3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hidden="1" customWidth="1" outlineLevel="1"/>
    <col min="97" max="97" width="19.5703125" style="3" customWidth="1" collapsed="1"/>
    <col min="98" max="98" width="0.85546875" style="3" customWidth="1"/>
    <col min="99" max="100" width="19.5703125" style="3" customWidth="1"/>
    <col min="101" max="101" width="19.5703125" style="33" customWidth="1"/>
    <col min="102" max="102" width="19.5703125" style="33" hidden="1" customWidth="1"/>
    <col min="103" max="106" width="0" style="3" hidden="1" customWidth="1"/>
    <col min="107" max="16384" width="9.140625" style="3"/>
  </cols>
  <sheetData>
    <row r="1" spans="1:106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7" t="s">
        <v>43</v>
      </c>
      <c r="R1" s="27" t="s">
        <v>44</v>
      </c>
      <c r="S1" s="29" t="s">
        <v>2</v>
      </c>
      <c r="T1" s="27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7" t="s">
        <v>45</v>
      </c>
      <c r="CK1" s="3" t="s">
        <v>52</v>
      </c>
      <c r="CL1" s="3" t="s">
        <v>53</v>
      </c>
      <c r="CM1" s="3" t="s">
        <v>55</v>
      </c>
      <c r="CN1" s="3" t="s">
        <v>56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3" t="s">
        <v>2</v>
      </c>
    </row>
    <row r="2" spans="1:106" s="4" customFormat="1" ht="18" x14ac:dyDescent="0.25">
      <c r="A2" s="16"/>
      <c r="B2" s="42" t="s">
        <v>3</v>
      </c>
      <c r="C2" s="18"/>
      <c r="D2" s="16"/>
      <c r="E2" s="16"/>
      <c r="F2" s="16"/>
      <c r="G2" s="16"/>
      <c r="H2" s="16"/>
      <c r="I2" s="18"/>
      <c r="J2" s="18"/>
      <c r="K2" s="16"/>
      <c r="L2" s="16"/>
      <c r="M2" s="18"/>
      <c r="N2" s="18"/>
      <c r="O2" s="18"/>
      <c r="P2" s="18"/>
      <c r="Q2" s="18"/>
      <c r="R2" s="18"/>
      <c r="S2" s="30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6"/>
      <c r="CO2" s="18"/>
      <c r="CP2" s="18"/>
      <c r="CQ2" s="16"/>
      <c r="CR2" s="16"/>
      <c r="CS2" s="59" t="s">
        <v>348</v>
      </c>
      <c r="CT2" s="16"/>
      <c r="CU2" s="16"/>
      <c r="CV2" s="16"/>
      <c r="CW2" s="34"/>
      <c r="CX2" s="34"/>
      <c r="CY2" s="16"/>
      <c r="CZ2" s="19" t="s">
        <v>0</v>
      </c>
      <c r="DA2" s="48" t="s">
        <v>346</v>
      </c>
      <c r="DB2" s="16"/>
    </row>
    <row r="3" spans="1:106" s="4" customFormat="1" x14ac:dyDescent="0.2">
      <c r="A3" s="16"/>
      <c r="B3" s="49" t="s">
        <v>347</v>
      </c>
      <c r="C3" s="20"/>
      <c r="D3" s="16"/>
      <c r="E3" s="16"/>
      <c r="F3" s="16"/>
      <c r="G3" s="16"/>
      <c r="H3" s="16"/>
      <c r="I3" s="20"/>
      <c r="J3" s="20"/>
      <c r="K3" s="16"/>
      <c r="L3" s="16"/>
      <c r="M3" s="20"/>
      <c r="N3" s="20"/>
      <c r="O3" s="20"/>
      <c r="P3" s="20"/>
      <c r="Q3" s="20"/>
      <c r="R3" s="20"/>
      <c r="S3" s="31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16"/>
      <c r="CO3" s="20"/>
      <c r="CP3" s="20"/>
      <c r="CQ3" s="16"/>
      <c r="CR3" s="16"/>
      <c r="CS3" s="60"/>
      <c r="CT3" s="16"/>
      <c r="CU3" s="16"/>
      <c r="CV3" s="16"/>
      <c r="CW3" s="34"/>
      <c r="CX3" s="34"/>
      <c r="CY3" s="16"/>
      <c r="CZ3" s="16"/>
      <c r="DA3" s="16"/>
      <c r="DB3" s="16"/>
    </row>
    <row r="4" spans="1:106" s="4" customFormat="1" x14ac:dyDescent="0.2">
      <c r="A4" s="16"/>
      <c r="B4" s="49" t="s">
        <v>348</v>
      </c>
      <c r="C4" s="20"/>
      <c r="D4" s="16"/>
      <c r="E4" s="16"/>
      <c r="F4" s="16"/>
      <c r="G4" s="16"/>
      <c r="H4" s="16"/>
      <c r="I4" s="20"/>
      <c r="J4" s="21"/>
      <c r="K4" s="16"/>
      <c r="L4" s="16"/>
      <c r="M4" s="21"/>
      <c r="N4" s="21"/>
      <c r="O4" s="21"/>
      <c r="P4" s="21"/>
      <c r="Q4" s="21"/>
      <c r="R4" s="21"/>
      <c r="S4" s="32"/>
      <c r="T4" s="21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1"/>
      <c r="CJ4" s="21"/>
      <c r="CK4" s="16"/>
      <c r="CL4" s="16"/>
      <c r="CM4" s="16"/>
      <c r="CN4" s="16"/>
      <c r="CO4" s="21"/>
      <c r="CP4" s="20"/>
      <c r="CQ4" s="16"/>
      <c r="CR4" s="16"/>
      <c r="CS4" s="59" t="s">
        <v>361</v>
      </c>
      <c r="CT4" s="16"/>
      <c r="CU4" s="16"/>
      <c r="CV4" s="16"/>
      <c r="CW4" s="34"/>
      <c r="CX4" s="34"/>
      <c r="CY4" s="16"/>
      <c r="CZ4" s="16"/>
      <c r="DA4" s="50">
        <v>43069</v>
      </c>
      <c r="DB4" s="16"/>
    </row>
    <row r="5" spans="1:106" s="4" customFormat="1" x14ac:dyDescent="0.2">
      <c r="A5" s="16"/>
      <c r="B5" s="17" t="str">
        <f>"Report ID:  "&amp;DA2</f>
        <v>Report ID:  558OPC</v>
      </c>
      <c r="C5" s="23"/>
      <c r="D5" s="16"/>
      <c r="E5" s="16"/>
      <c r="F5" s="16"/>
      <c r="G5" s="16"/>
      <c r="H5" s="16"/>
      <c r="I5" s="20"/>
      <c r="J5" s="22"/>
      <c r="K5" s="16"/>
      <c r="L5" s="16"/>
      <c r="M5" s="22"/>
      <c r="N5" s="22"/>
      <c r="O5" s="22"/>
      <c r="P5" s="22"/>
      <c r="Q5" s="22"/>
      <c r="R5" s="22"/>
      <c r="S5" s="22"/>
      <c r="T5" s="22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2"/>
      <c r="CJ5" s="22"/>
      <c r="CK5" s="16"/>
      <c r="CL5" s="16"/>
      <c r="CM5" s="16"/>
      <c r="CN5" s="16"/>
      <c r="CO5" s="22"/>
      <c r="CP5" s="23"/>
      <c r="CQ5" s="16"/>
      <c r="CR5" s="16"/>
      <c r="CS5" s="61"/>
      <c r="CT5" s="16"/>
      <c r="CU5" s="16"/>
      <c r="CV5" s="16"/>
      <c r="CW5" s="34"/>
      <c r="CX5" s="34"/>
      <c r="CY5" s="16"/>
      <c r="CZ5" s="51" t="s">
        <v>349</v>
      </c>
      <c r="DA5" s="24"/>
      <c r="DB5" s="16"/>
    </row>
    <row r="6" spans="1:106" s="4" customFormat="1" x14ac:dyDescent="0.2">
      <c r="A6" s="16"/>
      <c r="B6" s="17" t="s">
        <v>50</v>
      </c>
      <c r="C6" s="25"/>
      <c r="D6" s="16"/>
      <c r="E6" s="16"/>
      <c r="F6" s="16"/>
      <c r="G6" s="16"/>
      <c r="H6" s="16"/>
      <c r="I6" s="25"/>
      <c r="J6" s="25"/>
      <c r="K6" s="16"/>
      <c r="L6" s="16"/>
      <c r="M6" s="25"/>
      <c r="N6" s="25"/>
      <c r="O6" s="25"/>
      <c r="P6" s="25"/>
      <c r="Q6" s="25"/>
      <c r="R6" s="25"/>
      <c r="S6" s="25"/>
      <c r="T6" s="25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5"/>
      <c r="CJ6" s="25"/>
      <c r="CK6" s="16"/>
      <c r="CL6" s="16"/>
      <c r="CM6" s="16"/>
      <c r="CN6" s="16"/>
      <c r="CO6" s="25"/>
      <c r="CP6" s="25"/>
      <c r="CQ6" s="16"/>
      <c r="CR6" s="16"/>
      <c r="CS6" s="62" t="s">
        <v>362</v>
      </c>
      <c r="CT6" s="16"/>
      <c r="CU6" s="16"/>
      <c r="CV6" s="16"/>
      <c r="CW6" s="34"/>
      <c r="CX6" s="34"/>
      <c r="CY6" s="16"/>
      <c r="CZ6" s="52" t="s">
        <v>348</v>
      </c>
      <c r="DA6" s="16"/>
      <c r="DB6" s="16"/>
    </row>
    <row r="7" spans="1:106" s="4" customFormat="1" x14ac:dyDescent="0.2">
      <c r="A7" s="16"/>
      <c r="B7" s="47">
        <v>43069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34"/>
      <c r="CX7" s="34"/>
      <c r="CY7" s="16"/>
      <c r="CZ7" s="16"/>
      <c r="DA7" s="16"/>
      <c r="DB7" s="16"/>
    </row>
    <row r="8" spans="1:106" s="26" customFormat="1" ht="24" customHeight="1" x14ac:dyDescent="0.2">
      <c r="A8" s="13" t="s">
        <v>29</v>
      </c>
      <c r="B8" s="14" t="s">
        <v>11</v>
      </c>
      <c r="C8" s="13"/>
      <c r="D8" s="13" t="s">
        <v>332</v>
      </c>
      <c r="E8" s="13" t="s">
        <v>333</v>
      </c>
      <c r="F8" s="13" t="s">
        <v>334</v>
      </c>
      <c r="G8" s="13" t="s">
        <v>335</v>
      </c>
      <c r="H8" s="13" t="s">
        <v>336</v>
      </c>
      <c r="I8" s="14" t="s">
        <v>17</v>
      </c>
      <c r="J8" s="14"/>
      <c r="K8" s="13" t="s">
        <v>342</v>
      </c>
      <c r="L8" s="13" t="s">
        <v>343</v>
      </c>
      <c r="M8" s="14" t="s">
        <v>17</v>
      </c>
      <c r="N8" s="14"/>
      <c r="O8" s="14" t="s">
        <v>17</v>
      </c>
      <c r="P8" s="14"/>
      <c r="Q8" s="14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4"/>
      <c r="CJ8" s="14"/>
      <c r="CK8" s="13" t="s">
        <v>332</v>
      </c>
      <c r="CL8" s="13" t="s">
        <v>333</v>
      </c>
      <c r="CM8" s="13" t="s">
        <v>335</v>
      </c>
      <c r="CN8" s="13" t="s">
        <v>336</v>
      </c>
      <c r="CO8" s="14" t="s">
        <v>28</v>
      </c>
      <c r="CP8" s="13"/>
      <c r="CQ8" s="13" t="s">
        <v>342</v>
      </c>
      <c r="CR8" s="13" t="s">
        <v>343</v>
      </c>
      <c r="CS8" s="14" t="s">
        <v>28</v>
      </c>
      <c r="CT8" s="13"/>
      <c r="CU8" s="14" t="s">
        <v>28</v>
      </c>
      <c r="CV8" s="14"/>
      <c r="CW8" s="35"/>
      <c r="CX8" s="35"/>
      <c r="CY8" s="13"/>
      <c r="CZ8" s="13"/>
      <c r="DA8" s="13"/>
      <c r="DB8" s="13"/>
    </row>
    <row r="9" spans="1:106" s="26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337</v>
      </c>
      <c r="E9" s="13" t="s">
        <v>338</v>
      </c>
      <c r="F9" s="13" t="s">
        <v>339</v>
      </c>
      <c r="G9" s="13" t="s">
        <v>340</v>
      </c>
      <c r="H9" s="13" t="s">
        <v>341</v>
      </c>
      <c r="I9" s="14" t="s">
        <v>31</v>
      </c>
      <c r="J9" s="14"/>
      <c r="K9" s="13" t="s">
        <v>344</v>
      </c>
      <c r="L9" s="13" t="s">
        <v>345</v>
      </c>
      <c r="M9" s="14" t="s">
        <v>32</v>
      </c>
      <c r="N9" s="14"/>
      <c r="O9" s="14" t="s">
        <v>34</v>
      </c>
      <c r="P9" s="14"/>
      <c r="Q9" s="14"/>
      <c r="R9" s="14"/>
      <c r="S9" s="14" t="s">
        <v>37</v>
      </c>
      <c r="T9" s="14"/>
      <c r="U9" s="13" t="s">
        <v>190</v>
      </c>
      <c r="V9" s="13" t="s">
        <v>192</v>
      </c>
      <c r="W9" s="13" t="s">
        <v>194</v>
      </c>
      <c r="X9" s="13" t="s">
        <v>196</v>
      </c>
      <c r="Y9" s="13" t="s">
        <v>198</v>
      </c>
      <c r="Z9" s="13" t="s">
        <v>200</v>
      </c>
      <c r="AA9" s="13" t="s">
        <v>202</v>
      </c>
      <c r="AB9" s="13" t="s">
        <v>204</v>
      </c>
      <c r="AC9" s="13" t="s">
        <v>206</v>
      </c>
      <c r="AD9" s="13" t="s">
        <v>208</v>
      </c>
      <c r="AE9" s="13" t="s">
        <v>210</v>
      </c>
      <c r="AF9" s="13" t="s">
        <v>212</v>
      </c>
      <c r="AG9" s="13" t="s">
        <v>214</v>
      </c>
      <c r="AH9" s="13" t="s">
        <v>216</v>
      </c>
      <c r="AI9" s="13" t="s">
        <v>221</v>
      </c>
      <c r="AJ9" s="13" t="s">
        <v>223</v>
      </c>
      <c r="AK9" s="13" t="s">
        <v>225</v>
      </c>
      <c r="AL9" s="13" t="s">
        <v>227</v>
      </c>
      <c r="AM9" s="13" t="s">
        <v>229</v>
      </c>
      <c r="AN9" s="13" t="s">
        <v>231</v>
      </c>
      <c r="AO9" s="13" t="s">
        <v>233</v>
      </c>
      <c r="AP9" s="13" t="s">
        <v>235</v>
      </c>
      <c r="AQ9" s="13" t="s">
        <v>237</v>
      </c>
      <c r="AR9" s="13" t="s">
        <v>239</v>
      </c>
      <c r="AS9" s="13" t="s">
        <v>241</v>
      </c>
      <c r="AT9" s="13" t="s">
        <v>243</v>
      </c>
      <c r="AU9" s="13" t="s">
        <v>245</v>
      </c>
      <c r="AV9" s="13" t="s">
        <v>247</v>
      </c>
      <c r="AW9" s="13" t="s">
        <v>249</v>
      </c>
      <c r="AX9" s="13" t="s">
        <v>251</v>
      </c>
      <c r="AY9" s="13" t="s">
        <v>256</v>
      </c>
      <c r="AZ9" s="13" t="s">
        <v>258</v>
      </c>
      <c r="BA9" s="13" t="s">
        <v>260</v>
      </c>
      <c r="BB9" s="13" t="s">
        <v>262</v>
      </c>
      <c r="BC9" s="13" t="s">
        <v>264</v>
      </c>
      <c r="BD9" s="13" t="s">
        <v>266</v>
      </c>
      <c r="BE9" s="13" t="s">
        <v>268</v>
      </c>
      <c r="BF9" s="13" t="s">
        <v>270</v>
      </c>
      <c r="BG9" s="13" t="s">
        <v>272</v>
      </c>
      <c r="BH9" s="13" t="s">
        <v>274</v>
      </c>
      <c r="BI9" s="13" t="s">
        <v>276</v>
      </c>
      <c r="BJ9" s="13" t="s">
        <v>278</v>
      </c>
      <c r="BK9" s="13" t="s">
        <v>280</v>
      </c>
      <c r="BL9" s="13" t="s">
        <v>282</v>
      </c>
      <c r="BM9" s="13" t="s">
        <v>284</v>
      </c>
      <c r="BN9" s="13" t="s">
        <v>286</v>
      </c>
      <c r="BO9" s="13" t="s">
        <v>288</v>
      </c>
      <c r="BP9" s="13" t="s">
        <v>291</v>
      </c>
      <c r="BQ9" s="13" t="s">
        <v>293</v>
      </c>
      <c r="BR9" s="13" t="s">
        <v>295</v>
      </c>
      <c r="BS9" s="13" t="s">
        <v>297</v>
      </c>
      <c r="BT9" s="13" t="s">
        <v>299</v>
      </c>
      <c r="BU9" s="13" t="s">
        <v>304</v>
      </c>
      <c r="BV9" s="13" t="s">
        <v>306</v>
      </c>
      <c r="BW9" s="13" t="s">
        <v>308</v>
      </c>
      <c r="BX9" s="13" t="s">
        <v>310</v>
      </c>
      <c r="BY9" s="13" t="s">
        <v>312</v>
      </c>
      <c r="BZ9" s="13" t="s">
        <v>314</v>
      </c>
      <c r="CA9" s="13" t="s">
        <v>316</v>
      </c>
      <c r="CB9" s="13" t="s">
        <v>318</v>
      </c>
      <c r="CC9" s="13" t="s">
        <v>320</v>
      </c>
      <c r="CD9" s="13" t="s">
        <v>322</v>
      </c>
      <c r="CE9" s="13" t="s">
        <v>324</v>
      </c>
      <c r="CF9" s="13" t="s">
        <v>326</v>
      </c>
      <c r="CG9" s="13" t="s">
        <v>331</v>
      </c>
      <c r="CH9" s="13" t="s">
        <v>163</v>
      </c>
      <c r="CI9" s="14" t="s">
        <v>38</v>
      </c>
      <c r="CJ9" s="14"/>
      <c r="CK9" s="13" t="s">
        <v>337</v>
      </c>
      <c r="CL9" s="13" t="s">
        <v>338</v>
      </c>
      <c r="CM9" s="13" t="s">
        <v>340</v>
      </c>
      <c r="CN9" s="13" t="s">
        <v>341</v>
      </c>
      <c r="CO9" s="14" t="s">
        <v>31</v>
      </c>
      <c r="CP9" s="15"/>
      <c r="CQ9" s="13" t="s">
        <v>344</v>
      </c>
      <c r="CR9" s="13" t="s">
        <v>345</v>
      </c>
      <c r="CS9" s="14" t="s">
        <v>32</v>
      </c>
      <c r="CT9" s="13"/>
      <c r="CU9" s="14" t="s">
        <v>34</v>
      </c>
      <c r="CV9" s="14" t="s">
        <v>39</v>
      </c>
      <c r="CW9" s="35" t="s">
        <v>40</v>
      </c>
      <c r="CX9" s="35"/>
      <c r="CY9" s="13"/>
      <c r="CZ9" s="13"/>
      <c r="DA9" s="13"/>
      <c r="DB9" s="13"/>
    </row>
    <row r="11" spans="1:106" x14ac:dyDescent="0.2">
      <c r="A11" s="12"/>
      <c r="C11" s="1" t="s">
        <v>18</v>
      </c>
      <c r="D11" s="12"/>
      <c r="E11" s="12"/>
      <c r="F11" s="12"/>
      <c r="G11" s="12"/>
      <c r="H11" s="12"/>
      <c r="I11" s="5">
        <v>2574893.59</v>
      </c>
      <c r="J11" s="7"/>
      <c r="K11" s="12"/>
      <c r="L11" s="12"/>
      <c r="M11" s="5"/>
      <c r="N11" s="7"/>
      <c r="O11" s="5">
        <v>2574893.59</v>
      </c>
      <c r="P11" s="5"/>
      <c r="Q11" s="5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/>
      <c r="CJ11" s="7"/>
      <c r="CK11" s="12">
        <v>66708.759999999995</v>
      </c>
      <c r="CL11" s="12">
        <v>83539.839999999997</v>
      </c>
      <c r="CM11" s="12">
        <v>1713337.96</v>
      </c>
      <c r="CN11" s="12"/>
      <c r="CO11" s="5">
        <v>1863586.56</v>
      </c>
      <c r="CP11" s="1"/>
      <c r="CQ11" s="12">
        <v>0</v>
      </c>
      <c r="CR11" s="12">
        <v>781817.1</v>
      </c>
      <c r="CS11" s="5">
        <v>781817.1</v>
      </c>
      <c r="CU11" s="5">
        <v>2645403.66</v>
      </c>
      <c r="CV11" s="5"/>
      <c r="CW11" s="39"/>
      <c r="CX11" s="36"/>
    </row>
    <row r="12" spans="1:106" x14ac:dyDescent="0.2"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O12" s="7"/>
      <c r="CS12" s="7"/>
    </row>
    <row r="13" spans="1:106" outlineLevel="1" x14ac:dyDescent="0.2">
      <c r="A13" s="3" t="s">
        <v>125</v>
      </c>
      <c r="B13" s="10" t="s">
        <v>126</v>
      </c>
      <c r="C13" s="3" t="s">
        <v>127</v>
      </c>
      <c r="D13" s="3">
        <v>207.20000000000002</v>
      </c>
      <c r="E13" s="3">
        <v>0</v>
      </c>
      <c r="F13" s="3">
        <v>0</v>
      </c>
      <c r="G13" s="3">
        <v>0</v>
      </c>
      <c r="H13" s="3">
        <v>0</v>
      </c>
      <c r="I13" s="3">
        <v>207.20000000000002</v>
      </c>
      <c r="K13" s="3">
        <v>0</v>
      </c>
      <c r="L13" s="3">
        <v>0</v>
      </c>
      <c r="M13" s="3">
        <v>0</v>
      </c>
      <c r="O13" s="4">
        <v>207.20000000000002</v>
      </c>
      <c r="P13" s="4"/>
      <c r="Q13" s="27">
        <v>-109</v>
      </c>
      <c r="R13" s="27">
        <v>0</v>
      </c>
      <c r="S13" s="57">
        <v>18109</v>
      </c>
      <c r="T13" s="27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58">
        <v>0</v>
      </c>
      <c r="CJ13" s="4"/>
      <c r="CK13" s="4">
        <v>2410.4299999999998</v>
      </c>
      <c r="CL13" s="4">
        <v>0</v>
      </c>
      <c r="CM13" s="4">
        <v>5078.2700000000004</v>
      </c>
      <c r="CN13" s="4">
        <v>0</v>
      </c>
      <c r="CO13" s="4">
        <v>7488.7000000000007</v>
      </c>
      <c r="CP13" s="4"/>
      <c r="CQ13" s="4">
        <v>0</v>
      </c>
      <c r="CR13" s="4">
        <v>0</v>
      </c>
      <c r="CS13" s="4">
        <v>0</v>
      </c>
      <c r="CT13" s="4"/>
      <c r="CU13" s="4">
        <v>7488.7</v>
      </c>
      <c r="CV13" s="4">
        <f t="shared" ref="CV13:CV35" si="0">S13-CU13</f>
        <v>10620.3</v>
      </c>
      <c r="CW13" s="37">
        <f t="shared" ref="CW13:CW36" si="1">IF(S13=0,"n/a",CU13/(S13))</f>
        <v>0.41353470649953061</v>
      </c>
    </row>
    <row r="14" spans="1:106" outlineLevel="1" x14ac:dyDescent="0.2">
      <c r="A14" s="3" t="s">
        <v>128</v>
      </c>
      <c r="B14" s="10" t="s">
        <v>129</v>
      </c>
      <c r="C14" s="3" t="s">
        <v>130</v>
      </c>
      <c r="D14" s="3">
        <v>862</v>
      </c>
      <c r="E14" s="3">
        <v>0</v>
      </c>
      <c r="F14" s="3">
        <v>0</v>
      </c>
      <c r="G14" s="3">
        <v>0</v>
      </c>
      <c r="H14" s="3">
        <v>0</v>
      </c>
      <c r="I14" s="3">
        <v>862</v>
      </c>
      <c r="K14" s="3">
        <v>0</v>
      </c>
      <c r="L14" s="3">
        <v>0</v>
      </c>
      <c r="M14" s="3">
        <v>0</v>
      </c>
      <c r="O14" s="4">
        <v>862</v>
      </c>
      <c r="P14" s="4"/>
      <c r="Q14" s="27">
        <v>-1044</v>
      </c>
      <c r="R14" s="27">
        <v>0</v>
      </c>
      <c r="S14" s="29">
        <f t="shared" ref="S14:S34" si="2">-1*(Q14+R14)</f>
        <v>1044</v>
      </c>
      <c r="T14" s="27"/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58">
        <v>0</v>
      </c>
      <c r="CJ14" s="4"/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/>
      <c r="CQ14" s="4">
        <v>0</v>
      </c>
      <c r="CR14" s="4">
        <v>0</v>
      </c>
      <c r="CS14" s="4">
        <v>0</v>
      </c>
      <c r="CT14" s="4"/>
      <c r="CU14" s="4">
        <v>0</v>
      </c>
      <c r="CV14" s="4">
        <f t="shared" si="0"/>
        <v>1044</v>
      </c>
      <c r="CW14" s="37">
        <f t="shared" si="1"/>
        <v>0</v>
      </c>
    </row>
    <row r="15" spans="1:106" outlineLevel="1" x14ac:dyDescent="0.2">
      <c r="A15" s="3" t="s">
        <v>131</v>
      </c>
      <c r="B15" s="10" t="s">
        <v>132</v>
      </c>
      <c r="C15" s="3" t="s">
        <v>133</v>
      </c>
      <c r="D15" s="3">
        <v>11918.47</v>
      </c>
      <c r="E15" s="3">
        <v>0</v>
      </c>
      <c r="F15" s="3">
        <v>0</v>
      </c>
      <c r="G15" s="3">
        <v>60</v>
      </c>
      <c r="H15" s="3">
        <v>0</v>
      </c>
      <c r="I15" s="3">
        <v>11978.47</v>
      </c>
      <c r="K15" s="3">
        <v>0</v>
      </c>
      <c r="L15" s="3">
        <v>0</v>
      </c>
      <c r="M15" s="3">
        <v>0</v>
      </c>
      <c r="O15" s="4">
        <v>11978.47</v>
      </c>
      <c r="P15" s="4"/>
      <c r="Q15" s="27">
        <v>-27124</v>
      </c>
      <c r="R15" s="27">
        <v>0</v>
      </c>
      <c r="S15" s="29">
        <f t="shared" si="2"/>
        <v>27124</v>
      </c>
      <c r="T15" s="27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58">
        <v>0</v>
      </c>
      <c r="CJ15" s="4"/>
      <c r="CK15" s="4">
        <v>5638.21</v>
      </c>
      <c r="CL15" s="4">
        <v>0</v>
      </c>
      <c r="CM15" s="4">
        <v>0</v>
      </c>
      <c r="CN15" s="4">
        <v>0</v>
      </c>
      <c r="CO15" s="4">
        <v>5638.21</v>
      </c>
      <c r="CP15" s="4"/>
      <c r="CQ15" s="4">
        <v>0</v>
      </c>
      <c r="CR15" s="4">
        <v>0</v>
      </c>
      <c r="CS15" s="4">
        <v>0</v>
      </c>
      <c r="CT15" s="4"/>
      <c r="CU15" s="4">
        <v>5638.21</v>
      </c>
      <c r="CV15" s="4">
        <f t="shared" si="0"/>
        <v>21485.79</v>
      </c>
      <c r="CW15" s="37">
        <f t="shared" si="1"/>
        <v>0.2078679398318832</v>
      </c>
    </row>
    <row r="16" spans="1:106" outlineLevel="1" x14ac:dyDescent="0.2">
      <c r="A16" s="3" t="s">
        <v>134</v>
      </c>
      <c r="B16" s="10" t="s">
        <v>135</v>
      </c>
      <c r="C16" s="3" t="s">
        <v>136</v>
      </c>
      <c r="D16" s="3">
        <v>5787.56</v>
      </c>
      <c r="E16" s="3">
        <v>0</v>
      </c>
      <c r="F16" s="3">
        <v>0</v>
      </c>
      <c r="G16" s="3">
        <v>1844.4</v>
      </c>
      <c r="H16" s="3">
        <v>0</v>
      </c>
      <c r="I16" s="3">
        <v>7631.9600000000009</v>
      </c>
      <c r="K16" s="3">
        <v>0</v>
      </c>
      <c r="L16" s="3">
        <v>0</v>
      </c>
      <c r="M16" s="3">
        <v>0</v>
      </c>
      <c r="O16" s="4">
        <v>7631.96</v>
      </c>
      <c r="P16" s="4"/>
      <c r="Q16" s="27">
        <v>-8680</v>
      </c>
      <c r="R16" s="27">
        <v>0</v>
      </c>
      <c r="S16" s="29">
        <f t="shared" si="2"/>
        <v>8680</v>
      </c>
      <c r="T16" s="27"/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58">
        <v>0</v>
      </c>
      <c r="CJ16" s="4"/>
      <c r="CK16" s="4">
        <v>2891.08</v>
      </c>
      <c r="CL16" s="4">
        <v>0</v>
      </c>
      <c r="CM16" s="4">
        <v>0</v>
      </c>
      <c r="CN16" s="4">
        <v>0</v>
      </c>
      <c r="CO16" s="4">
        <v>2891.08</v>
      </c>
      <c r="CP16" s="4"/>
      <c r="CQ16" s="4">
        <v>0</v>
      </c>
      <c r="CR16" s="4">
        <v>0</v>
      </c>
      <c r="CS16" s="4">
        <v>0</v>
      </c>
      <c r="CT16" s="4"/>
      <c r="CU16" s="4">
        <v>2891.08</v>
      </c>
      <c r="CV16" s="4">
        <f t="shared" si="0"/>
        <v>5788.92</v>
      </c>
      <c r="CW16" s="37">
        <f t="shared" si="1"/>
        <v>0.33307373271889401</v>
      </c>
    </row>
    <row r="17" spans="1:102" outlineLevel="1" x14ac:dyDescent="0.2">
      <c r="A17" s="3" t="s">
        <v>137</v>
      </c>
      <c r="B17" s="10" t="s">
        <v>138</v>
      </c>
      <c r="C17" s="3" t="s">
        <v>139</v>
      </c>
      <c r="D17" s="3">
        <v>0</v>
      </c>
      <c r="E17" s="3">
        <v>0</v>
      </c>
      <c r="F17" s="3">
        <v>0</v>
      </c>
      <c r="G17" s="3">
        <v>911243.48</v>
      </c>
      <c r="H17" s="3">
        <v>0</v>
      </c>
      <c r="I17" s="3">
        <v>911243.48</v>
      </c>
      <c r="K17" s="3">
        <v>0</v>
      </c>
      <c r="L17" s="3">
        <v>0</v>
      </c>
      <c r="M17" s="3">
        <v>0</v>
      </c>
      <c r="O17" s="4">
        <v>911243.48</v>
      </c>
      <c r="P17" s="4"/>
      <c r="Q17" s="27">
        <v>-943548</v>
      </c>
      <c r="R17" s="27">
        <v>0</v>
      </c>
      <c r="S17" s="29">
        <f t="shared" si="2"/>
        <v>943548</v>
      </c>
      <c r="T17" s="27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58">
        <v>0</v>
      </c>
      <c r="CJ17" s="4"/>
      <c r="CK17" s="4">
        <v>0</v>
      </c>
      <c r="CL17" s="4">
        <v>0</v>
      </c>
      <c r="CM17" s="4">
        <v>476687.58</v>
      </c>
      <c r="CN17" s="4">
        <v>0</v>
      </c>
      <c r="CO17" s="4">
        <v>476687.58</v>
      </c>
      <c r="CP17" s="4"/>
      <c r="CQ17" s="4">
        <v>0</v>
      </c>
      <c r="CR17" s="4">
        <v>0</v>
      </c>
      <c r="CS17" s="4">
        <v>0</v>
      </c>
      <c r="CT17" s="4"/>
      <c r="CU17" s="4">
        <v>476687.58</v>
      </c>
      <c r="CV17" s="4">
        <f t="shared" si="0"/>
        <v>466860.42</v>
      </c>
      <c r="CW17" s="37">
        <f t="shared" si="1"/>
        <v>0.5052075570082285</v>
      </c>
    </row>
    <row r="18" spans="1:102" outlineLevel="1" x14ac:dyDescent="0.2">
      <c r="A18" s="3" t="s">
        <v>140</v>
      </c>
      <c r="B18" s="10" t="s">
        <v>141</v>
      </c>
      <c r="C18" s="3" t="s">
        <v>142</v>
      </c>
      <c r="D18" s="3">
        <v>0</v>
      </c>
      <c r="E18" s="3">
        <v>0</v>
      </c>
      <c r="F18" s="3">
        <v>0</v>
      </c>
      <c r="G18" s="3">
        <v>0.06</v>
      </c>
      <c r="H18" s="3">
        <v>0</v>
      </c>
      <c r="I18" s="3">
        <v>0.06</v>
      </c>
      <c r="K18" s="3">
        <v>0</v>
      </c>
      <c r="L18" s="3">
        <v>686.83</v>
      </c>
      <c r="M18" s="3">
        <v>686.83</v>
      </c>
      <c r="O18" s="4">
        <v>686.89</v>
      </c>
      <c r="P18" s="4"/>
      <c r="Q18" s="27">
        <v>0</v>
      </c>
      <c r="R18" s="27">
        <v>0</v>
      </c>
      <c r="S18" s="29">
        <f t="shared" si="2"/>
        <v>0</v>
      </c>
      <c r="T18" s="27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58">
        <v>0</v>
      </c>
      <c r="CJ18" s="4"/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/>
      <c r="CQ18" s="4">
        <v>0</v>
      </c>
      <c r="CR18" s="4">
        <v>1336.05</v>
      </c>
      <c r="CS18" s="4">
        <v>1336.05</v>
      </c>
      <c r="CT18" s="4"/>
      <c r="CU18" s="4">
        <v>1336.05</v>
      </c>
      <c r="CV18" s="4">
        <f t="shared" si="0"/>
        <v>-1336.05</v>
      </c>
      <c r="CW18" s="37" t="str">
        <f t="shared" si="1"/>
        <v>n/a</v>
      </c>
    </row>
    <row r="19" spans="1:102" hidden="1" outlineLevel="1" x14ac:dyDescent="0.2">
      <c r="A19" s="3" t="s">
        <v>143</v>
      </c>
      <c r="B19" s="10" t="s">
        <v>144</v>
      </c>
      <c r="C19" s="3" t="s">
        <v>145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K19" s="3">
        <v>0</v>
      </c>
      <c r="L19" s="3">
        <v>0</v>
      </c>
      <c r="M19" s="3">
        <v>0</v>
      </c>
      <c r="O19" s="4">
        <v>0</v>
      </c>
      <c r="P19" s="4"/>
      <c r="Q19" s="27">
        <v>0</v>
      </c>
      <c r="R19" s="27">
        <v>0</v>
      </c>
      <c r="S19" s="29">
        <f t="shared" si="2"/>
        <v>0</v>
      </c>
      <c r="T19" s="27"/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58">
        <v>0</v>
      </c>
      <c r="CJ19" s="4"/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/>
      <c r="CQ19" s="4">
        <v>0</v>
      </c>
      <c r="CR19" s="4">
        <v>0</v>
      </c>
      <c r="CS19" s="4">
        <v>0</v>
      </c>
      <c r="CT19" s="4"/>
      <c r="CU19" s="4">
        <v>0</v>
      </c>
      <c r="CV19" s="4">
        <f t="shared" si="0"/>
        <v>0</v>
      </c>
      <c r="CW19" s="37" t="str">
        <f t="shared" si="1"/>
        <v>n/a</v>
      </c>
    </row>
    <row r="20" spans="1:102" outlineLevel="1" x14ac:dyDescent="0.2">
      <c r="A20" s="3" t="s">
        <v>146</v>
      </c>
      <c r="B20" s="10" t="s">
        <v>147</v>
      </c>
      <c r="C20" s="3" t="s">
        <v>148</v>
      </c>
      <c r="D20" s="3">
        <v>6755.7</v>
      </c>
      <c r="E20" s="3">
        <v>400</v>
      </c>
      <c r="F20" s="3">
        <v>0</v>
      </c>
      <c r="G20" s="3">
        <v>277224.78999999998</v>
      </c>
      <c r="H20" s="3">
        <v>500</v>
      </c>
      <c r="I20" s="3">
        <v>284880.49</v>
      </c>
      <c r="K20" s="3">
        <v>0</v>
      </c>
      <c r="L20" s="3">
        <v>0</v>
      </c>
      <c r="M20" s="3">
        <v>0</v>
      </c>
      <c r="O20" s="4">
        <v>284880.49</v>
      </c>
      <c r="P20" s="4"/>
      <c r="Q20" s="27">
        <v>-20844</v>
      </c>
      <c r="R20" s="27">
        <v>0</v>
      </c>
      <c r="S20" s="57">
        <v>2844</v>
      </c>
      <c r="T20" s="27"/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58">
        <v>0</v>
      </c>
      <c r="CJ20" s="4"/>
      <c r="CK20" s="4">
        <v>0</v>
      </c>
      <c r="CL20" s="4">
        <v>0</v>
      </c>
      <c r="CM20" s="4">
        <v>29920.45</v>
      </c>
      <c r="CN20" s="4">
        <v>300</v>
      </c>
      <c r="CO20" s="4">
        <v>30220.45</v>
      </c>
      <c r="CP20" s="4"/>
      <c r="CQ20" s="4">
        <v>0</v>
      </c>
      <c r="CR20" s="4">
        <v>0</v>
      </c>
      <c r="CS20" s="4">
        <v>0</v>
      </c>
      <c r="CT20" s="4"/>
      <c r="CU20" s="4">
        <v>30220.45</v>
      </c>
      <c r="CV20" s="4">
        <f t="shared" si="0"/>
        <v>-27376.45</v>
      </c>
      <c r="CW20" s="37">
        <f t="shared" si="1"/>
        <v>10.626037271448665</v>
      </c>
    </row>
    <row r="21" spans="1:102" outlineLevel="1" x14ac:dyDescent="0.2">
      <c r="A21" s="3" t="s">
        <v>149</v>
      </c>
      <c r="B21" s="10" t="s">
        <v>150</v>
      </c>
      <c r="C21" s="3" t="s">
        <v>151</v>
      </c>
      <c r="D21" s="3">
        <v>0</v>
      </c>
      <c r="E21" s="3">
        <v>0</v>
      </c>
      <c r="F21" s="3">
        <v>0</v>
      </c>
      <c r="G21" s="3">
        <v>16439</v>
      </c>
      <c r="H21" s="3">
        <v>0</v>
      </c>
      <c r="I21" s="3">
        <v>16439</v>
      </c>
      <c r="K21" s="3">
        <v>1333561</v>
      </c>
      <c r="L21" s="3">
        <v>0</v>
      </c>
      <c r="M21" s="3">
        <v>1333561</v>
      </c>
      <c r="O21" s="4">
        <v>1350000</v>
      </c>
      <c r="P21" s="4"/>
      <c r="Q21" s="27">
        <v>0</v>
      </c>
      <c r="R21" s="27">
        <v>0</v>
      </c>
      <c r="S21" s="29">
        <f t="shared" si="2"/>
        <v>0</v>
      </c>
      <c r="T21" s="27"/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58">
        <v>0</v>
      </c>
      <c r="CJ21" s="4"/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/>
      <c r="CQ21" s="4">
        <v>0</v>
      </c>
      <c r="CR21" s="4">
        <v>0</v>
      </c>
      <c r="CS21" s="4">
        <v>0</v>
      </c>
      <c r="CT21" s="4"/>
      <c r="CU21" s="4">
        <v>0</v>
      </c>
      <c r="CV21" s="4">
        <f t="shared" si="0"/>
        <v>0</v>
      </c>
      <c r="CW21" s="37" t="str">
        <f t="shared" si="1"/>
        <v>n/a</v>
      </c>
    </row>
    <row r="22" spans="1:102" outlineLevel="1" x14ac:dyDescent="0.2">
      <c r="A22" s="3" t="s">
        <v>152</v>
      </c>
      <c r="B22" s="10" t="s">
        <v>153</v>
      </c>
      <c r="C22" s="3" t="s">
        <v>154</v>
      </c>
      <c r="D22" s="3">
        <v>0</v>
      </c>
      <c r="E22" s="3">
        <v>0</v>
      </c>
      <c r="F22" s="3">
        <v>0</v>
      </c>
      <c r="G22" s="3">
        <v>1317.8700000000001</v>
      </c>
      <c r="H22" s="3">
        <v>0</v>
      </c>
      <c r="I22" s="3">
        <v>1317.8700000000001</v>
      </c>
      <c r="K22" s="3">
        <v>181948.64</v>
      </c>
      <c r="L22" s="3">
        <v>0</v>
      </c>
      <c r="M22" s="3">
        <v>181948.64</v>
      </c>
      <c r="O22" s="4">
        <v>183266.51</v>
      </c>
      <c r="P22" s="4"/>
      <c r="Q22" s="27">
        <v>-187374</v>
      </c>
      <c r="R22" s="27">
        <v>0</v>
      </c>
      <c r="S22" s="29">
        <f t="shared" si="2"/>
        <v>187374</v>
      </c>
      <c r="T22" s="27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58">
        <v>0</v>
      </c>
      <c r="CJ22" s="4"/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/>
      <c r="CQ22" s="4">
        <v>57177.96</v>
      </c>
      <c r="CR22" s="4">
        <v>0</v>
      </c>
      <c r="CS22" s="4">
        <v>57177.96</v>
      </c>
      <c r="CT22" s="4"/>
      <c r="CU22" s="4">
        <v>57177.96</v>
      </c>
      <c r="CV22" s="4">
        <f t="shared" si="0"/>
        <v>130196.04000000001</v>
      </c>
      <c r="CW22" s="37">
        <f t="shared" si="1"/>
        <v>0.30515418361138685</v>
      </c>
    </row>
    <row r="23" spans="1:102" outlineLevel="1" x14ac:dyDescent="0.2">
      <c r="A23" s="3" t="s">
        <v>155</v>
      </c>
      <c r="B23" s="10" t="s">
        <v>156</v>
      </c>
      <c r="C23" s="3" t="s">
        <v>157</v>
      </c>
      <c r="D23" s="3">
        <v>0</v>
      </c>
      <c r="E23" s="3">
        <v>0</v>
      </c>
      <c r="F23" s="3">
        <v>0</v>
      </c>
      <c r="G23" s="3">
        <v>79798</v>
      </c>
      <c r="H23" s="3">
        <v>0</v>
      </c>
      <c r="I23" s="3">
        <v>79798</v>
      </c>
      <c r="K23" s="3">
        <v>0</v>
      </c>
      <c r="L23" s="3">
        <v>0</v>
      </c>
      <c r="M23" s="3">
        <v>0</v>
      </c>
      <c r="O23" s="4">
        <v>79798</v>
      </c>
      <c r="P23" s="4"/>
      <c r="Q23" s="27">
        <v>-77758</v>
      </c>
      <c r="R23" s="27">
        <v>0</v>
      </c>
      <c r="S23" s="29">
        <f t="shared" si="2"/>
        <v>77758</v>
      </c>
      <c r="T23" s="27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58">
        <v>0</v>
      </c>
      <c r="CJ23" s="4"/>
      <c r="CK23" s="4">
        <v>0</v>
      </c>
      <c r="CL23" s="4">
        <v>0</v>
      </c>
      <c r="CM23" s="4">
        <v>80991</v>
      </c>
      <c r="CN23" s="4">
        <v>0</v>
      </c>
      <c r="CO23" s="4">
        <v>80991</v>
      </c>
      <c r="CP23" s="4"/>
      <c r="CQ23" s="4">
        <v>0</v>
      </c>
      <c r="CR23" s="4">
        <v>0</v>
      </c>
      <c r="CS23" s="4">
        <v>0</v>
      </c>
      <c r="CT23" s="4"/>
      <c r="CU23" s="4">
        <v>80991</v>
      </c>
      <c r="CV23" s="4">
        <f t="shared" si="0"/>
        <v>-3233</v>
      </c>
      <c r="CW23" s="37">
        <f t="shared" si="1"/>
        <v>1.0415777154762211</v>
      </c>
    </row>
    <row r="24" spans="1:102" s="4" customFormat="1" outlineLevel="1" x14ac:dyDescent="0.2">
      <c r="A24" s="4" t="s">
        <v>158</v>
      </c>
      <c r="B24" s="11" t="s">
        <v>159</v>
      </c>
      <c r="C24" s="4" t="s">
        <v>160</v>
      </c>
      <c r="D24" s="4">
        <v>0</v>
      </c>
      <c r="E24" s="4">
        <v>0</v>
      </c>
      <c r="F24" s="4">
        <v>0</v>
      </c>
      <c r="G24" s="4">
        <v>9943.89</v>
      </c>
      <c r="H24" s="4">
        <v>0</v>
      </c>
      <c r="I24" s="4">
        <v>9943.89</v>
      </c>
      <c r="K24" s="4">
        <v>0</v>
      </c>
      <c r="L24" s="4">
        <v>0</v>
      </c>
      <c r="M24" s="4">
        <v>0</v>
      </c>
      <c r="O24" s="4">
        <v>9943.89</v>
      </c>
      <c r="Q24" s="27">
        <v>0</v>
      </c>
      <c r="R24" s="27">
        <v>0</v>
      </c>
      <c r="S24" s="29">
        <f t="shared" si="2"/>
        <v>0</v>
      </c>
      <c r="T24" s="27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58">
        <v>0</v>
      </c>
      <c r="CK24" s="4">
        <v>0</v>
      </c>
      <c r="CL24" s="4">
        <v>0</v>
      </c>
      <c r="CM24" s="4">
        <v>11826.86</v>
      </c>
      <c r="CN24" s="4">
        <v>0</v>
      </c>
      <c r="CO24" s="4">
        <v>11826.86</v>
      </c>
      <c r="CQ24" s="4">
        <v>0</v>
      </c>
      <c r="CR24" s="4">
        <v>0</v>
      </c>
      <c r="CS24" s="4">
        <v>0</v>
      </c>
      <c r="CU24" s="4">
        <v>11826.86</v>
      </c>
      <c r="CV24" s="4">
        <f t="shared" si="0"/>
        <v>-11826.86</v>
      </c>
      <c r="CW24" s="37" t="str">
        <f t="shared" si="1"/>
        <v>n/a</v>
      </c>
      <c r="CX24" s="37"/>
    </row>
    <row r="25" spans="1:102" s="53" customFormat="1" outlineLevel="1" x14ac:dyDescent="0.2">
      <c r="A25" s="53" t="s">
        <v>161</v>
      </c>
      <c r="B25" s="10" t="s">
        <v>162</v>
      </c>
      <c r="C25" s="3" t="s">
        <v>350</v>
      </c>
      <c r="D25" s="53">
        <v>0</v>
      </c>
      <c r="E25" s="53">
        <v>0</v>
      </c>
      <c r="F25" s="53">
        <v>0</v>
      </c>
      <c r="G25" s="53">
        <v>4746830.13</v>
      </c>
      <c r="H25" s="53">
        <v>0</v>
      </c>
      <c r="I25" s="53">
        <v>4746830.13</v>
      </c>
      <c r="K25" s="53">
        <v>0</v>
      </c>
      <c r="L25" s="53">
        <v>460601.39</v>
      </c>
      <c r="M25" s="53">
        <v>460601.39</v>
      </c>
      <c r="O25" s="4">
        <v>4746830.13</v>
      </c>
      <c r="P25" s="55"/>
      <c r="Q25" s="54">
        <v>-5035661</v>
      </c>
      <c r="R25" s="54">
        <v>0</v>
      </c>
      <c r="S25" s="4">
        <f t="shared" si="2"/>
        <v>5035661</v>
      </c>
      <c r="T25" s="54"/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5">
        <v>0</v>
      </c>
      <c r="AG25" s="55">
        <v>0</v>
      </c>
      <c r="AH25" s="55">
        <v>0</v>
      </c>
      <c r="AI25" s="55">
        <v>0</v>
      </c>
      <c r="AJ25" s="55">
        <v>0</v>
      </c>
      <c r="AK25" s="55">
        <v>0</v>
      </c>
      <c r="AL25" s="55">
        <v>0</v>
      </c>
      <c r="AM25" s="55">
        <v>0</v>
      </c>
      <c r="AN25" s="55">
        <v>0</v>
      </c>
      <c r="AO25" s="55">
        <v>0</v>
      </c>
      <c r="AP25" s="55">
        <v>0</v>
      </c>
      <c r="AQ25" s="55">
        <v>0</v>
      </c>
      <c r="AR25" s="55">
        <v>0</v>
      </c>
      <c r="AS25" s="55">
        <v>0</v>
      </c>
      <c r="AT25" s="55">
        <v>0</v>
      </c>
      <c r="AU25" s="55">
        <v>0</v>
      </c>
      <c r="AV25" s="55">
        <v>0</v>
      </c>
      <c r="AW25" s="55">
        <v>0</v>
      </c>
      <c r="AX25" s="55">
        <v>0</v>
      </c>
      <c r="AY25" s="55">
        <v>0</v>
      </c>
      <c r="AZ25" s="55">
        <v>0</v>
      </c>
      <c r="BA25" s="55">
        <v>0</v>
      </c>
      <c r="BB25" s="55">
        <v>0</v>
      </c>
      <c r="BC25" s="55">
        <v>0</v>
      </c>
      <c r="BD25" s="55">
        <v>0</v>
      </c>
      <c r="BE25" s="55">
        <v>0</v>
      </c>
      <c r="BF25" s="55">
        <v>0</v>
      </c>
      <c r="BG25" s="55">
        <v>0</v>
      </c>
      <c r="BH25" s="55">
        <v>0</v>
      </c>
      <c r="BI25" s="55">
        <v>0</v>
      </c>
      <c r="BJ25" s="55">
        <v>0</v>
      </c>
      <c r="BK25" s="55">
        <v>0</v>
      </c>
      <c r="BL25" s="55">
        <v>0</v>
      </c>
      <c r="BM25" s="55">
        <v>0</v>
      </c>
      <c r="BN25" s="55">
        <v>0</v>
      </c>
      <c r="BO25" s="55">
        <v>0</v>
      </c>
      <c r="BP25" s="55">
        <v>0</v>
      </c>
      <c r="BQ25" s="55">
        <v>0</v>
      </c>
      <c r="BR25" s="55">
        <v>0</v>
      </c>
      <c r="BS25" s="55">
        <v>0</v>
      </c>
      <c r="BT25" s="55">
        <v>0</v>
      </c>
      <c r="BU25" s="55">
        <v>0</v>
      </c>
      <c r="BV25" s="55">
        <v>0</v>
      </c>
      <c r="BW25" s="55">
        <v>0</v>
      </c>
      <c r="BX25" s="55">
        <v>0</v>
      </c>
      <c r="BY25" s="55">
        <v>0</v>
      </c>
      <c r="BZ25" s="55">
        <v>0</v>
      </c>
      <c r="CA25" s="55">
        <v>0</v>
      </c>
      <c r="CB25" s="55">
        <v>0</v>
      </c>
      <c r="CC25" s="55">
        <v>0</v>
      </c>
      <c r="CD25" s="55">
        <v>0</v>
      </c>
      <c r="CE25" s="55">
        <v>0</v>
      </c>
      <c r="CF25" s="55">
        <v>0</v>
      </c>
      <c r="CG25" s="55">
        <v>0</v>
      </c>
      <c r="CH25" s="55">
        <v>0</v>
      </c>
      <c r="CI25" s="58">
        <v>0</v>
      </c>
      <c r="CJ25" s="55"/>
      <c r="CK25" s="55">
        <v>0</v>
      </c>
      <c r="CL25" s="55">
        <v>0</v>
      </c>
      <c r="CM25" s="55">
        <v>2541853.5</v>
      </c>
      <c r="CN25" s="55">
        <v>0</v>
      </c>
      <c r="CO25" s="4">
        <v>2309711.87</v>
      </c>
      <c r="CP25" s="55"/>
      <c r="CQ25" s="55">
        <v>0</v>
      </c>
      <c r="CR25" s="55">
        <v>0</v>
      </c>
      <c r="CS25" s="4">
        <v>0</v>
      </c>
      <c r="CT25" s="55"/>
      <c r="CU25" s="4">
        <v>2309711.87</v>
      </c>
      <c r="CV25" s="4">
        <f t="shared" si="0"/>
        <v>2725949.13</v>
      </c>
      <c r="CW25" s="37">
        <f t="shared" si="1"/>
        <v>0.45867104040561907</v>
      </c>
      <c r="CX25" s="56"/>
    </row>
    <row r="26" spans="1:102" s="53" customFormat="1" outlineLevel="1" x14ac:dyDescent="0.2">
      <c r="B26" s="10" t="s">
        <v>162</v>
      </c>
      <c r="C26" s="3" t="s">
        <v>351</v>
      </c>
      <c r="O26" s="4">
        <v>460601.39</v>
      </c>
      <c r="P26" s="55"/>
      <c r="Q26" s="54"/>
      <c r="R26" s="54"/>
      <c r="S26" s="4">
        <v>465798.32</v>
      </c>
      <c r="T26" s="54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8">
        <v>0</v>
      </c>
      <c r="CJ26" s="55"/>
      <c r="CK26" s="55"/>
      <c r="CL26" s="55"/>
      <c r="CM26" s="55"/>
      <c r="CN26" s="55"/>
      <c r="CO26" s="4">
        <v>0</v>
      </c>
      <c r="CP26" s="55"/>
      <c r="CQ26" s="55"/>
      <c r="CR26" s="4">
        <v>232141.63</v>
      </c>
      <c r="CS26" s="4">
        <v>232141.63</v>
      </c>
      <c r="CT26" s="55"/>
      <c r="CU26" s="4">
        <v>232141.63</v>
      </c>
      <c r="CV26" s="4">
        <f t="shared" si="0"/>
        <v>233656.69</v>
      </c>
      <c r="CW26" s="37">
        <f t="shared" si="1"/>
        <v>0.49837369529370568</v>
      </c>
      <c r="CX26" s="56"/>
    </row>
    <row r="27" spans="1:102" outlineLevel="1" x14ac:dyDescent="0.2">
      <c r="A27" s="3" t="s">
        <v>164</v>
      </c>
      <c r="B27" s="10" t="s">
        <v>165</v>
      </c>
      <c r="C27" s="3" t="s">
        <v>166</v>
      </c>
      <c r="D27" s="3">
        <v>0</v>
      </c>
      <c r="E27" s="3">
        <v>0</v>
      </c>
      <c r="F27" s="3">
        <v>0</v>
      </c>
      <c r="G27" s="3">
        <v>59578.73</v>
      </c>
      <c r="H27" s="3">
        <v>0</v>
      </c>
      <c r="I27" s="3">
        <v>59578.73</v>
      </c>
      <c r="K27" s="3">
        <v>0</v>
      </c>
      <c r="L27" s="3">
        <v>0</v>
      </c>
      <c r="M27" s="3">
        <v>0</v>
      </c>
      <c r="O27" s="4">
        <v>59578.73</v>
      </c>
      <c r="P27" s="4"/>
      <c r="Q27" s="27">
        <v>-56390</v>
      </c>
      <c r="R27" s="27">
        <v>0</v>
      </c>
      <c r="S27" s="29">
        <f t="shared" si="2"/>
        <v>56390</v>
      </c>
      <c r="T27" s="27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58">
        <v>0</v>
      </c>
      <c r="CJ27" s="4"/>
      <c r="CK27" s="4">
        <v>0</v>
      </c>
      <c r="CL27" s="4">
        <v>0</v>
      </c>
      <c r="CM27" s="4">
        <v>60087.6</v>
      </c>
      <c r="CN27" s="4">
        <v>0</v>
      </c>
      <c r="CO27" s="4">
        <v>60087.6</v>
      </c>
      <c r="CP27" s="4"/>
      <c r="CQ27" s="4">
        <v>0</v>
      </c>
      <c r="CR27" s="4">
        <v>0</v>
      </c>
      <c r="CS27" s="4">
        <v>0</v>
      </c>
      <c r="CT27" s="4"/>
      <c r="CU27" s="4">
        <v>60087.6</v>
      </c>
      <c r="CV27" s="4">
        <f t="shared" si="0"/>
        <v>-3697.5999999999985</v>
      </c>
      <c r="CW27" s="37">
        <f t="shared" si="1"/>
        <v>1.0655719099131051</v>
      </c>
    </row>
    <row r="28" spans="1:102" outlineLevel="1" x14ac:dyDescent="0.2">
      <c r="A28" s="3" t="s">
        <v>167</v>
      </c>
      <c r="B28" s="10" t="s">
        <v>168</v>
      </c>
      <c r="C28" s="3" t="s">
        <v>169</v>
      </c>
      <c r="D28" s="3">
        <v>0</v>
      </c>
      <c r="E28" s="3">
        <v>109564.1</v>
      </c>
      <c r="F28" s="3">
        <v>0</v>
      </c>
      <c r="G28" s="3">
        <v>0</v>
      </c>
      <c r="H28" s="3">
        <v>0</v>
      </c>
      <c r="I28" s="3">
        <v>109564.1</v>
      </c>
      <c r="K28" s="3">
        <v>0</v>
      </c>
      <c r="L28" s="3">
        <v>0</v>
      </c>
      <c r="M28" s="3">
        <v>0</v>
      </c>
      <c r="O28" s="4">
        <v>109564.1</v>
      </c>
      <c r="P28" s="4"/>
      <c r="Q28" s="27">
        <v>-107000</v>
      </c>
      <c r="R28" s="27">
        <v>0</v>
      </c>
      <c r="S28" s="29">
        <f t="shared" si="2"/>
        <v>107000</v>
      </c>
      <c r="T28" s="27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58">
        <v>0</v>
      </c>
      <c r="CJ28" s="4"/>
      <c r="CK28" s="4">
        <v>0</v>
      </c>
      <c r="CL28" s="4">
        <v>77946.900000000009</v>
      </c>
      <c r="CM28" s="4">
        <v>0</v>
      </c>
      <c r="CN28" s="4">
        <v>0</v>
      </c>
      <c r="CO28" s="4">
        <v>77946.900000000009</v>
      </c>
      <c r="CP28" s="4"/>
      <c r="CQ28" s="4">
        <v>0</v>
      </c>
      <c r="CR28" s="4">
        <v>0</v>
      </c>
      <c r="CS28" s="4">
        <v>0</v>
      </c>
      <c r="CT28" s="4"/>
      <c r="CU28" s="4">
        <v>77946.900000000009</v>
      </c>
      <c r="CV28" s="4">
        <f t="shared" si="0"/>
        <v>29053.099999999991</v>
      </c>
      <c r="CW28" s="37">
        <f t="shared" si="1"/>
        <v>0.72847570093457947</v>
      </c>
    </row>
    <row r="29" spans="1:102" outlineLevel="1" x14ac:dyDescent="0.2">
      <c r="A29" s="3" t="s">
        <v>170</v>
      </c>
      <c r="B29" s="10" t="s">
        <v>171</v>
      </c>
      <c r="C29" s="3" t="s">
        <v>172</v>
      </c>
      <c r="D29" s="3">
        <v>0</v>
      </c>
      <c r="E29" s="3">
        <v>0</v>
      </c>
      <c r="F29" s="3">
        <v>0</v>
      </c>
      <c r="G29" s="3">
        <v>122533</v>
      </c>
      <c r="H29" s="3">
        <v>0</v>
      </c>
      <c r="I29" s="3">
        <v>122533</v>
      </c>
      <c r="K29" s="3">
        <v>0</v>
      </c>
      <c r="L29" s="3">
        <v>0</v>
      </c>
      <c r="M29" s="3">
        <v>0</v>
      </c>
      <c r="O29" s="4">
        <v>122533</v>
      </c>
      <c r="P29" s="4"/>
      <c r="Q29" s="27">
        <v>-120000</v>
      </c>
      <c r="R29" s="27">
        <v>0</v>
      </c>
      <c r="S29" s="29">
        <f t="shared" si="2"/>
        <v>120000</v>
      </c>
      <c r="T29" s="27"/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58">
        <v>0</v>
      </c>
      <c r="CJ29" s="4"/>
      <c r="CK29" s="4">
        <v>0</v>
      </c>
      <c r="CL29" s="4">
        <v>0</v>
      </c>
      <c r="CM29" s="4">
        <v>81670</v>
      </c>
      <c r="CN29" s="4">
        <v>0</v>
      </c>
      <c r="CO29" s="4">
        <v>81670</v>
      </c>
      <c r="CP29" s="4"/>
      <c r="CQ29" s="4">
        <v>0</v>
      </c>
      <c r="CR29" s="4">
        <v>0</v>
      </c>
      <c r="CS29" s="4">
        <v>0</v>
      </c>
      <c r="CT29" s="4"/>
      <c r="CU29" s="4">
        <v>81670</v>
      </c>
      <c r="CV29" s="4">
        <f t="shared" si="0"/>
        <v>38330</v>
      </c>
      <c r="CW29" s="37">
        <f t="shared" si="1"/>
        <v>0.68058333333333332</v>
      </c>
    </row>
    <row r="30" spans="1:102" outlineLevel="1" x14ac:dyDescent="0.2">
      <c r="A30" s="3" t="s">
        <v>173</v>
      </c>
      <c r="B30" s="10" t="s">
        <v>174</v>
      </c>
      <c r="C30" s="3" t="s">
        <v>175</v>
      </c>
      <c r="D30" s="3">
        <v>75</v>
      </c>
      <c r="E30" s="3">
        <v>0</v>
      </c>
      <c r="F30" s="3">
        <v>0</v>
      </c>
      <c r="G30" s="3">
        <v>25057.100000000002</v>
      </c>
      <c r="H30" s="3">
        <v>0</v>
      </c>
      <c r="I30" s="3">
        <v>25132.100000000002</v>
      </c>
      <c r="K30" s="3">
        <v>0</v>
      </c>
      <c r="L30" s="3">
        <v>0</v>
      </c>
      <c r="M30" s="3">
        <v>0</v>
      </c>
      <c r="O30" s="4">
        <v>25132.100000000002</v>
      </c>
      <c r="P30" s="4"/>
      <c r="Q30" s="27">
        <v>-20200</v>
      </c>
      <c r="R30" s="27">
        <v>0</v>
      </c>
      <c r="S30" s="29">
        <f t="shared" si="2"/>
        <v>20200</v>
      </c>
      <c r="T30" s="27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58">
        <v>0</v>
      </c>
      <c r="CJ30" s="4"/>
      <c r="CK30" s="4">
        <v>0</v>
      </c>
      <c r="CL30" s="4">
        <v>0</v>
      </c>
      <c r="CM30" s="4">
        <v>5405</v>
      </c>
      <c r="CN30" s="4">
        <v>0</v>
      </c>
      <c r="CO30" s="4">
        <v>5405</v>
      </c>
      <c r="CP30" s="4"/>
      <c r="CQ30" s="4">
        <v>0</v>
      </c>
      <c r="CR30" s="4">
        <v>0</v>
      </c>
      <c r="CS30" s="4">
        <v>0</v>
      </c>
      <c r="CT30" s="4"/>
      <c r="CU30" s="4">
        <v>5405</v>
      </c>
      <c r="CV30" s="4">
        <f t="shared" si="0"/>
        <v>14795</v>
      </c>
      <c r="CW30" s="37">
        <f t="shared" si="1"/>
        <v>0.26757425742574259</v>
      </c>
    </row>
    <row r="31" spans="1:102" outlineLevel="1" x14ac:dyDescent="0.2">
      <c r="A31" s="3" t="s">
        <v>176</v>
      </c>
      <c r="B31" s="10" t="s">
        <v>177</v>
      </c>
      <c r="C31" s="3" t="s">
        <v>178</v>
      </c>
      <c r="D31" s="3">
        <v>36007.94</v>
      </c>
      <c r="E31" s="3">
        <v>366.75</v>
      </c>
      <c r="F31" s="3">
        <v>0</v>
      </c>
      <c r="G31" s="3">
        <v>0</v>
      </c>
      <c r="H31" s="3">
        <v>0</v>
      </c>
      <c r="I31" s="3">
        <v>36374.69</v>
      </c>
      <c r="K31" s="3">
        <v>0</v>
      </c>
      <c r="L31" s="3">
        <v>0</v>
      </c>
      <c r="M31" s="3">
        <v>0</v>
      </c>
      <c r="O31" s="4">
        <v>36374.69</v>
      </c>
      <c r="P31" s="4"/>
      <c r="Q31" s="27">
        <v>-35803</v>
      </c>
      <c r="R31" s="27">
        <v>0</v>
      </c>
      <c r="S31" s="29">
        <f t="shared" si="2"/>
        <v>35803</v>
      </c>
      <c r="T31" s="27"/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58">
        <v>0</v>
      </c>
      <c r="CJ31" s="4"/>
      <c r="CK31" s="4">
        <v>33481.15</v>
      </c>
      <c r="CL31" s="4">
        <v>164.20000000000002</v>
      </c>
      <c r="CM31" s="4">
        <v>-1.5</v>
      </c>
      <c r="CN31" s="4">
        <v>0</v>
      </c>
      <c r="CO31" s="4">
        <v>33643.85</v>
      </c>
      <c r="CP31" s="4"/>
      <c r="CQ31" s="4">
        <v>0</v>
      </c>
      <c r="CR31" s="4">
        <v>0</v>
      </c>
      <c r="CS31" s="4">
        <v>0</v>
      </c>
      <c r="CT31" s="4"/>
      <c r="CU31" s="4">
        <v>33643.85</v>
      </c>
      <c r="CV31" s="4">
        <f t="shared" si="0"/>
        <v>2159.1500000000015</v>
      </c>
      <c r="CW31" s="37">
        <f t="shared" si="1"/>
        <v>0.93969360109488032</v>
      </c>
    </row>
    <row r="32" spans="1:102" outlineLevel="1" x14ac:dyDescent="0.2">
      <c r="A32" s="3" t="s">
        <v>179</v>
      </c>
      <c r="B32" s="10" t="s">
        <v>180</v>
      </c>
      <c r="C32" s="3" t="s">
        <v>181</v>
      </c>
      <c r="D32" s="3">
        <v>21385.5</v>
      </c>
      <c r="E32" s="3">
        <v>0</v>
      </c>
      <c r="F32" s="3">
        <v>0</v>
      </c>
      <c r="G32" s="3">
        <v>0</v>
      </c>
      <c r="H32" s="3">
        <v>0</v>
      </c>
      <c r="I32" s="3">
        <v>21385.5</v>
      </c>
      <c r="K32" s="3">
        <v>0</v>
      </c>
      <c r="L32" s="3">
        <v>0</v>
      </c>
      <c r="M32" s="3">
        <v>0</v>
      </c>
      <c r="O32" s="4">
        <v>21385.5</v>
      </c>
      <c r="P32" s="4"/>
      <c r="Q32" s="27">
        <v>-12531</v>
      </c>
      <c r="R32" s="27">
        <v>0</v>
      </c>
      <c r="S32" s="29">
        <f t="shared" si="2"/>
        <v>12531</v>
      </c>
      <c r="T32" s="27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58">
        <v>0</v>
      </c>
      <c r="CJ32" s="4"/>
      <c r="CK32" s="4">
        <v>9521</v>
      </c>
      <c r="CL32" s="4">
        <v>0</v>
      </c>
      <c r="CM32" s="4">
        <v>0</v>
      </c>
      <c r="CN32" s="4">
        <v>0</v>
      </c>
      <c r="CO32" s="4">
        <v>9521</v>
      </c>
      <c r="CP32" s="4"/>
      <c r="CQ32" s="4">
        <v>0</v>
      </c>
      <c r="CR32" s="4">
        <v>0</v>
      </c>
      <c r="CS32" s="4">
        <v>0</v>
      </c>
      <c r="CT32" s="4"/>
      <c r="CU32" s="4">
        <v>9521</v>
      </c>
      <c r="CV32" s="4">
        <f t="shared" si="0"/>
        <v>3010</v>
      </c>
      <c r="CW32" s="37">
        <f t="shared" si="1"/>
        <v>0.75979570664751417</v>
      </c>
    </row>
    <row r="33" spans="1:102" outlineLevel="1" x14ac:dyDescent="0.2">
      <c r="A33" s="3" t="s">
        <v>182</v>
      </c>
      <c r="B33" s="10" t="s">
        <v>183</v>
      </c>
      <c r="C33" s="3" t="s">
        <v>184</v>
      </c>
      <c r="D33" s="3">
        <v>414.97</v>
      </c>
      <c r="E33" s="3">
        <v>0</v>
      </c>
      <c r="F33" s="3">
        <v>0</v>
      </c>
      <c r="G33" s="3">
        <v>26105.040000000001</v>
      </c>
      <c r="H33" s="3">
        <v>0</v>
      </c>
      <c r="I33" s="3">
        <v>26520.010000000002</v>
      </c>
      <c r="K33" s="3">
        <v>0</v>
      </c>
      <c r="L33" s="3">
        <v>0</v>
      </c>
      <c r="M33" s="3">
        <v>0</v>
      </c>
      <c r="O33" s="4">
        <v>26520.010000000002</v>
      </c>
      <c r="P33" s="4"/>
      <c r="Q33" s="27">
        <v>-5000</v>
      </c>
      <c r="R33" s="27">
        <v>0</v>
      </c>
      <c r="S33" s="29">
        <f t="shared" si="2"/>
        <v>5000</v>
      </c>
      <c r="T33" s="27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58">
        <v>0</v>
      </c>
      <c r="CJ33" s="4"/>
      <c r="CK33" s="4">
        <v>0</v>
      </c>
      <c r="CL33" s="4">
        <v>0</v>
      </c>
      <c r="CM33" s="4">
        <v>464.34000000000003</v>
      </c>
      <c r="CN33" s="4">
        <v>0</v>
      </c>
      <c r="CO33" s="4">
        <v>464.34000000000003</v>
      </c>
      <c r="CP33" s="4"/>
      <c r="CQ33" s="4">
        <v>0</v>
      </c>
      <c r="CR33" s="4">
        <v>0</v>
      </c>
      <c r="CS33" s="4">
        <v>0</v>
      </c>
      <c r="CT33" s="4"/>
      <c r="CU33" s="4">
        <v>464.34000000000003</v>
      </c>
      <c r="CV33" s="4">
        <f t="shared" si="0"/>
        <v>4535.66</v>
      </c>
      <c r="CW33" s="37">
        <f t="shared" si="1"/>
        <v>9.2868000000000006E-2</v>
      </c>
    </row>
    <row r="34" spans="1:102" outlineLevel="1" x14ac:dyDescent="0.2">
      <c r="A34" s="3" t="s">
        <v>185</v>
      </c>
      <c r="B34" s="10" t="s">
        <v>186</v>
      </c>
      <c r="C34" s="3" t="s">
        <v>187</v>
      </c>
      <c r="D34" s="3">
        <v>0</v>
      </c>
      <c r="E34" s="3">
        <v>0</v>
      </c>
      <c r="F34" s="3">
        <v>0</v>
      </c>
      <c r="G34" s="3">
        <v>26.5</v>
      </c>
      <c r="H34" s="3">
        <v>0</v>
      </c>
      <c r="I34" s="3">
        <v>26.5</v>
      </c>
      <c r="K34" s="3">
        <v>0</v>
      </c>
      <c r="L34" s="3">
        <v>0</v>
      </c>
      <c r="M34" s="3">
        <v>0</v>
      </c>
      <c r="O34" s="4">
        <v>26.5</v>
      </c>
      <c r="P34" s="4"/>
      <c r="Q34" s="27">
        <v>-600</v>
      </c>
      <c r="R34" s="27">
        <v>0</v>
      </c>
      <c r="S34" s="29">
        <f t="shared" si="2"/>
        <v>600</v>
      </c>
      <c r="T34" s="27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58">
        <v>0</v>
      </c>
      <c r="CJ34" s="4"/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/>
      <c r="CQ34" s="4">
        <v>0</v>
      </c>
      <c r="CR34" s="4">
        <v>0</v>
      </c>
      <c r="CS34" s="4">
        <v>0</v>
      </c>
      <c r="CT34" s="4"/>
      <c r="CU34" s="4">
        <v>0</v>
      </c>
      <c r="CV34" s="4">
        <f t="shared" si="0"/>
        <v>600</v>
      </c>
      <c r="CW34" s="37">
        <f t="shared" si="1"/>
        <v>0</v>
      </c>
    </row>
    <row r="35" spans="1:102" s="53" customFormat="1" outlineLevel="1" x14ac:dyDescent="0.2">
      <c r="A35" s="53" t="s">
        <v>188</v>
      </c>
      <c r="B35" s="10" t="s">
        <v>189</v>
      </c>
      <c r="C35" s="3" t="s">
        <v>352</v>
      </c>
      <c r="D35" s="53">
        <v>0</v>
      </c>
      <c r="E35" s="53">
        <v>0</v>
      </c>
      <c r="F35" s="53">
        <v>0</v>
      </c>
      <c r="G35" s="53">
        <v>-278652.75</v>
      </c>
      <c r="H35" s="53">
        <v>0</v>
      </c>
      <c r="I35" s="53">
        <v>-278652.75</v>
      </c>
      <c r="K35" s="53">
        <v>-181948.64</v>
      </c>
      <c r="L35" s="53">
        <v>0</v>
      </c>
      <c r="M35" s="53">
        <v>-181948.64</v>
      </c>
      <c r="O35" s="4">
        <v>-446928.85</v>
      </c>
      <c r="P35" s="55"/>
      <c r="Q35" s="54">
        <v>0</v>
      </c>
      <c r="R35" s="54">
        <v>0</v>
      </c>
      <c r="S35" s="4">
        <v>-465798.32</v>
      </c>
      <c r="T35" s="54"/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5">
        <v>0</v>
      </c>
      <c r="AM35" s="55">
        <v>0</v>
      </c>
      <c r="AN35" s="55">
        <v>0</v>
      </c>
      <c r="AO35" s="55">
        <v>0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0</v>
      </c>
      <c r="AW35" s="55">
        <v>0</v>
      </c>
      <c r="AX35" s="55">
        <v>0</v>
      </c>
      <c r="AY35" s="55">
        <v>0</v>
      </c>
      <c r="AZ35" s="55">
        <v>0</v>
      </c>
      <c r="BA35" s="55">
        <v>0</v>
      </c>
      <c r="BB35" s="55">
        <v>0</v>
      </c>
      <c r="BC35" s="55">
        <v>0</v>
      </c>
      <c r="BD35" s="55">
        <v>0</v>
      </c>
      <c r="BE35" s="55">
        <v>0</v>
      </c>
      <c r="BF35" s="55">
        <v>0</v>
      </c>
      <c r="BG35" s="55">
        <v>0</v>
      </c>
      <c r="BH35" s="55">
        <v>0</v>
      </c>
      <c r="BI35" s="55">
        <v>0</v>
      </c>
      <c r="BJ35" s="55">
        <v>0</v>
      </c>
      <c r="BK35" s="55">
        <v>0</v>
      </c>
      <c r="BL35" s="55">
        <v>0</v>
      </c>
      <c r="BM35" s="55">
        <v>0</v>
      </c>
      <c r="BN35" s="55">
        <v>0</v>
      </c>
      <c r="BO35" s="55">
        <v>0</v>
      </c>
      <c r="BP35" s="55">
        <v>0</v>
      </c>
      <c r="BQ35" s="55">
        <v>0</v>
      </c>
      <c r="BR35" s="55">
        <v>0</v>
      </c>
      <c r="BS35" s="55">
        <v>0</v>
      </c>
      <c r="BT35" s="55">
        <v>0</v>
      </c>
      <c r="BU35" s="55">
        <v>0</v>
      </c>
      <c r="BV35" s="55">
        <v>0</v>
      </c>
      <c r="BW35" s="55">
        <v>0</v>
      </c>
      <c r="BX35" s="55">
        <v>0</v>
      </c>
      <c r="BY35" s="55">
        <v>0</v>
      </c>
      <c r="BZ35" s="55">
        <v>0</v>
      </c>
      <c r="CA35" s="55">
        <v>0</v>
      </c>
      <c r="CB35" s="55">
        <v>0</v>
      </c>
      <c r="CC35" s="55">
        <v>0</v>
      </c>
      <c r="CD35" s="55">
        <v>0</v>
      </c>
      <c r="CE35" s="55">
        <v>0</v>
      </c>
      <c r="CF35" s="55">
        <v>0</v>
      </c>
      <c r="CG35" s="55">
        <v>0</v>
      </c>
      <c r="CH35" s="55">
        <v>0</v>
      </c>
      <c r="CI35" s="58">
        <v>0</v>
      </c>
      <c r="CJ35" s="55"/>
      <c r="CK35" s="55">
        <v>0</v>
      </c>
      <c r="CL35" s="55">
        <v>0</v>
      </c>
      <c r="CM35" s="55">
        <v>-146374.69</v>
      </c>
      <c r="CN35" s="55">
        <v>0</v>
      </c>
      <c r="CO35" s="4">
        <v>-146374.69</v>
      </c>
      <c r="CP35" s="55"/>
      <c r="CQ35" s="4">
        <v>-85766.94</v>
      </c>
      <c r="CR35" s="55">
        <v>0</v>
      </c>
      <c r="CS35" s="4">
        <v>-85766.94</v>
      </c>
      <c r="CT35" s="55"/>
      <c r="CU35" s="4">
        <v>-232141.63</v>
      </c>
      <c r="CV35" s="4">
        <f t="shared" si="0"/>
        <v>-233656.69</v>
      </c>
      <c r="CW35" s="37">
        <f t="shared" si="1"/>
        <v>0.49837369529370568</v>
      </c>
      <c r="CX35" s="56"/>
    </row>
    <row r="36" spans="1:102" s="53" customFormat="1" outlineLevel="1" x14ac:dyDescent="0.2">
      <c r="B36" s="10" t="s">
        <v>189</v>
      </c>
      <c r="C36" s="3" t="s">
        <v>353</v>
      </c>
      <c r="O36" s="4">
        <v>-13672.54</v>
      </c>
      <c r="P36" s="55"/>
      <c r="Q36" s="54"/>
      <c r="R36" s="54"/>
      <c r="S36" s="55">
        <v>0</v>
      </c>
      <c r="T36" s="54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8">
        <v>0</v>
      </c>
      <c r="CJ36" s="55"/>
      <c r="CK36" s="55"/>
      <c r="CL36" s="55"/>
      <c r="CM36" s="55"/>
      <c r="CN36" s="55"/>
      <c r="CO36" s="4">
        <v>0</v>
      </c>
      <c r="CP36" s="55"/>
      <c r="CQ36" s="55"/>
      <c r="CR36" s="55"/>
      <c r="CS36" s="4">
        <v>0</v>
      </c>
      <c r="CT36" s="55"/>
      <c r="CU36" s="4">
        <v>0</v>
      </c>
      <c r="CV36" s="4">
        <v>0</v>
      </c>
      <c r="CW36" s="37" t="str">
        <f t="shared" si="1"/>
        <v>n/a</v>
      </c>
      <c r="CX36" s="56"/>
    </row>
    <row r="37" spans="1:102" s="4" customFormat="1" x14ac:dyDescent="0.2">
      <c r="A37" s="5" t="s">
        <v>26</v>
      </c>
      <c r="B37" s="11"/>
      <c r="C37" s="2" t="s">
        <v>6</v>
      </c>
      <c r="D37" s="5">
        <v>83414.34</v>
      </c>
      <c r="E37" s="5">
        <v>110330.85</v>
      </c>
      <c r="F37" s="5">
        <v>0</v>
      </c>
      <c r="G37" s="5">
        <v>5999349.2400000002</v>
      </c>
      <c r="H37" s="5">
        <v>500</v>
      </c>
      <c r="I37" s="5">
        <v>6193594.4300000006</v>
      </c>
      <c r="J37" s="7"/>
      <c r="K37" s="5">
        <v>1333561</v>
      </c>
      <c r="L37" s="5">
        <v>461288.22000000003</v>
      </c>
      <c r="M37" s="5">
        <v>1794849.2200000002</v>
      </c>
      <c r="N37" s="7"/>
      <c r="O37" s="5">
        <v>7988443.6499999994</v>
      </c>
      <c r="P37" s="5"/>
      <c r="Q37" s="5">
        <v>-6659666</v>
      </c>
      <c r="R37" s="5">
        <v>0</v>
      </c>
      <c r="S37" s="5">
        <f>-1*(Q37+R37)</f>
        <v>6659666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7"/>
      <c r="CK37" s="5">
        <v>53941.87</v>
      </c>
      <c r="CL37" s="5">
        <v>78111.100000000006</v>
      </c>
      <c r="CM37" s="5">
        <v>3147608.41</v>
      </c>
      <c r="CN37" s="5">
        <v>300</v>
      </c>
      <c r="CO37" s="5">
        <v>3047819.75</v>
      </c>
      <c r="CP37" s="2"/>
      <c r="CQ37" s="5">
        <v>-28588.980000000003</v>
      </c>
      <c r="CR37" s="5">
        <v>233477.68</v>
      </c>
      <c r="CS37" s="5">
        <v>204888.7</v>
      </c>
      <c r="CU37" s="5">
        <v>3252708.45</v>
      </c>
      <c r="CV37" s="5">
        <f>S37-CU37</f>
        <v>3406957.55</v>
      </c>
      <c r="CW37" s="28">
        <f>IF(S37=0,"n/a",CU37/(S37))</f>
        <v>0.48841915645619466</v>
      </c>
      <c r="CX37" s="40"/>
    </row>
    <row r="38" spans="1:102" s="4" customFormat="1" x14ac:dyDescent="0.2">
      <c r="B38" s="11"/>
      <c r="I38" s="7"/>
      <c r="J38" s="7"/>
      <c r="M38" s="7"/>
      <c r="N38" s="7"/>
      <c r="O38" s="7"/>
      <c r="P38" s="7"/>
      <c r="Q38" s="7"/>
      <c r="R38" s="7"/>
      <c r="S38" s="7"/>
      <c r="T38" s="7"/>
      <c r="CI38" s="7"/>
      <c r="CJ38" s="7"/>
      <c r="CO38" s="7"/>
      <c r="CS38" s="7"/>
      <c r="CW38" s="37"/>
      <c r="CX38" s="37"/>
    </row>
    <row r="39" spans="1:102" s="4" customFormat="1" x14ac:dyDescent="0.2">
      <c r="A39" s="5" t="s">
        <v>2</v>
      </c>
      <c r="B39" s="11"/>
      <c r="C39" s="2" t="s">
        <v>9</v>
      </c>
      <c r="D39" s="5">
        <f t="shared" ref="D39:H39" si="3">D11+D37</f>
        <v>83414.34</v>
      </c>
      <c r="E39" s="5">
        <f t="shared" si="3"/>
        <v>110330.85</v>
      </c>
      <c r="F39" s="5">
        <f t="shared" si="3"/>
        <v>0</v>
      </c>
      <c r="G39" s="5">
        <f t="shared" si="3"/>
        <v>5999349.2400000002</v>
      </c>
      <c r="H39" s="5">
        <f t="shared" si="3"/>
        <v>500</v>
      </c>
      <c r="I39" s="5">
        <f>I11+I37</f>
        <v>8768488.0199999996</v>
      </c>
      <c r="J39" s="7"/>
      <c r="K39" s="5">
        <f t="shared" ref="K39:L39" si="4">K11+K37</f>
        <v>1333561</v>
      </c>
      <c r="L39" s="5">
        <f t="shared" si="4"/>
        <v>461288.22000000003</v>
      </c>
      <c r="M39" s="5">
        <f>M11+M37</f>
        <v>1794849.2200000002</v>
      </c>
      <c r="N39" s="7"/>
      <c r="O39" s="5">
        <f>O11+O37</f>
        <v>10563337.239999998</v>
      </c>
      <c r="P39" s="5"/>
      <c r="Q39" s="5"/>
      <c r="R39" s="5"/>
      <c r="S39" s="5">
        <f>S11+S37</f>
        <v>6659666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7"/>
      <c r="CK39" s="5">
        <f t="shared" ref="CK39:CN39" si="5">CK11+CK37</f>
        <v>120650.63</v>
      </c>
      <c r="CL39" s="5">
        <f t="shared" si="5"/>
        <v>161650.94</v>
      </c>
      <c r="CM39" s="5">
        <f t="shared" si="5"/>
        <v>4860946.37</v>
      </c>
      <c r="CN39" s="5">
        <f t="shared" si="5"/>
        <v>300</v>
      </c>
      <c r="CO39" s="5">
        <f>CO11+CO37</f>
        <v>4911406.3100000005</v>
      </c>
      <c r="CP39" s="2"/>
      <c r="CQ39" s="5">
        <f t="shared" ref="CQ39:CR39" si="6">CQ11+CQ37</f>
        <v>-28588.980000000003</v>
      </c>
      <c r="CR39" s="5">
        <f t="shared" si="6"/>
        <v>1015294.78</v>
      </c>
      <c r="CS39" s="5">
        <f>CS11+CS37</f>
        <v>986705.8</v>
      </c>
      <c r="CU39" s="5">
        <f>CU11+CU37</f>
        <v>5898112.1100000003</v>
      </c>
      <c r="CV39" s="5">
        <f>CV11+CV37</f>
        <v>3406957.55</v>
      </c>
      <c r="CW39" s="28">
        <f>IF(S39=0,"n/a",CU39/(S39))</f>
        <v>0.88564683424063617</v>
      </c>
      <c r="CX39" s="40"/>
    </row>
    <row r="40" spans="1:102" x14ac:dyDescent="0.2">
      <c r="I40" s="6"/>
      <c r="J40" s="7"/>
      <c r="M40" s="6"/>
      <c r="N40" s="7"/>
      <c r="O40" s="7"/>
      <c r="P40" s="7"/>
      <c r="Q40" s="7"/>
      <c r="R40" s="7"/>
      <c r="S40" s="7"/>
      <c r="T40" s="7"/>
      <c r="CI40" s="7"/>
      <c r="CJ40" s="7"/>
      <c r="CO40" s="6"/>
      <c r="CS40" s="6"/>
    </row>
    <row r="41" spans="1:102" outlineLevel="1" x14ac:dyDescent="0.2">
      <c r="A41" s="3" t="s">
        <v>59</v>
      </c>
      <c r="B41" s="10" t="s">
        <v>354</v>
      </c>
      <c r="C41" s="3" t="s">
        <v>355</v>
      </c>
      <c r="D41" s="3">
        <v>0</v>
      </c>
      <c r="E41" s="3">
        <v>0</v>
      </c>
      <c r="F41" s="3">
        <v>0</v>
      </c>
      <c r="G41" s="3">
        <v>88666.32</v>
      </c>
      <c r="H41" s="3">
        <v>0</v>
      </c>
      <c r="I41" s="3">
        <v>88666.32</v>
      </c>
      <c r="K41" s="3">
        <v>0</v>
      </c>
      <c r="L41" s="3">
        <v>0</v>
      </c>
      <c r="M41" s="3">
        <v>0</v>
      </c>
      <c r="O41" s="4">
        <v>236976.64000000001</v>
      </c>
      <c r="P41" s="4"/>
      <c r="Q41" s="27">
        <v>0</v>
      </c>
      <c r="R41" s="27">
        <v>0</v>
      </c>
      <c r="S41" s="29"/>
      <c r="T41" s="27"/>
      <c r="U41" s="4">
        <v>89561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27">
        <v>239074</v>
      </c>
      <c r="CJ41" s="4"/>
      <c r="CK41" s="4">
        <v>0</v>
      </c>
      <c r="CL41" s="4">
        <v>0</v>
      </c>
      <c r="CM41" s="4">
        <v>44545.47</v>
      </c>
      <c r="CN41" s="4">
        <v>0</v>
      </c>
      <c r="CO41" s="4">
        <v>109519.77</v>
      </c>
      <c r="CP41" s="4"/>
      <c r="CQ41" s="4">
        <v>0</v>
      </c>
      <c r="CR41" s="4">
        <v>0</v>
      </c>
      <c r="CS41" s="4">
        <v>0</v>
      </c>
      <c r="CT41" s="4"/>
      <c r="CU41" s="4">
        <v>109519.77</v>
      </c>
      <c r="CV41" s="4">
        <f t="shared" ref="CV41:CV61" si="7">CI41-CU41</f>
        <v>129554.23</v>
      </c>
      <c r="CW41" s="37">
        <f t="shared" ref="CW41:CW61" si="8">IF(CI41=0,"n/a",CU41/(CI41))</f>
        <v>0.45809987702552352</v>
      </c>
    </row>
    <row r="42" spans="1:102" hidden="1" outlineLevel="1" x14ac:dyDescent="0.2">
      <c r="A42" s="3" t="s">
        <v>60</v>
      </c>
      <c r="B42" s="10" t="s">
        <v>191</v>
      </c>
      <c r="C42" s="3" t="s">
        <v>192</v>
      </c>
      <c r="D42" s="3">
        <v>0</v>
      </c>
      <c r="E42" s="3">
        <v>0</v>
      </c>
      <c r="F42" s="3">
        <v>0</v>
      </c>
      <c r="G42" s="3">
        <v>148310.32</v>
      </c>
      <c r="H42" s="3">
        <v>0</v>
      </c>
      <c r="I42" s="3">
        <v>148310.32</v>
      </c>
      <c r="K42" s="3">
        <v>0</v>
      </c>
      <c r="L42" s="3">
        <v>0</v>
      </c>
      <c r="M42" s="3">
        <v>0</v>
      </c>
      <c r="O42" s="4">
        <v>0</v>
      </c>
      <c r="P42" s="4"/>
      <c r="Q42" s="27">
        <v>0</v>
      </c>
      <c r="R42" s="27">
        <v>0</v>
      </c>
      <c r="S42" s="29"/>
      <c r="T42" s="27"/>
      <c r="U42" s="4">
        <v>0</v>
      </c>
      <c r="V42" s="4">
        <v>149513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27">
        <v>0</v>
      </c>
      <c r="CJ42" s="4"/>
      <c r="CK42" s="4">
        <v>0</v>
      </c>
      <c r="CL42" s="4">
        <v>0</v>
      </c>
      <c r="CM42" s="4">
        <v>64974.3</v>
      </c>
      <c r="CN42" s="4">
        <v>0</v>
      </c>
      <c r="CO42" s="4">
        <v>0</v>
      </c>
      <c r="CP42" s="4"/>
      <c r="CQ42" s="4">
        <v>0</v>
      </c>
      <c r="CR42" s="4">
        <v>0</v>
      </c>
      <c r="CS42" s="4">
        <v>0</v>
      </c>
      <c r="CT42" s="4"/>
      <c r="CU42" s="4">
        <v>0</v>
      </c>
      <c r="CV42" s="4">
        <f t="shared" si="7"/>
        <v>0</v>
      </c>
      <c r="CW42" s="37" t="str">
        <f t="shared" si="8"/>
        <v>n/a</v>
      </c>
    </row>
    <row r="43" spans="1:102" outlineLevel="1" x14ac:dyDescent="0.2">
      <c r="A43" s="3" t="s">
        <v>61</v>
      </c>
      <c r="B43" s="10" t="s">
        <v>193</v>
      </c>
      <c r="C43" s="3" t="s">
        <v>194</v>
      </c>
      <c r="D43" s="3">
        <v>0</v>
      </c>
      <c r="E43" s="3">
        <v>40840.32</v>
      </c>
      <c r="F43" s="3">
        <v>0</v>
      </c>
      <c r="G43" s="3">
        <v>1870846.24</v>
      </c>
      <c r="H43" s="3">
        <v>0</v>
      </c>
      <c r="I43" s="3">
        <v>1911686.56</v>
      </c>
      <c r="K43" s="3">
        <v>0</v>
      </c>
      <c r="L43" s="3">
        <v>0</v>
      </c>
      <c r="M43" s="3">
        <v>0</v>
      </c>
      <c r="O43" s="4">
        <v>1911686.56</v>
      </c>
      <c r="P43" s="4"/>
      <c r="Q43" s="27">
        <v>0</v>
      </c>
      <c r="R43" s="27">
        <v>0</v>
      </c>
      <c r="S43" s="29"/>
      <c r="T43" s="27"/>
      <c r="U43" s="4">
        <v>0</v>
      </c>
      <c r="V43" s="4">
        <v>0</v>
      </c>
      <c r="W43" s="4">
        <v>2015574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27">
        <v>2015574</v>
      </c>
      <c r="CJ43" s="4"/>
      <c r="CK43" s="4">
        <v>0</v>
      </c>
      <c r="CL43" s="4">
        <v>17143.86</v>
      </c>
      <c r="CM43" s="4">
        <v>790382.01</v>
      </c>
      <c r="CN43" s="4">
        <v>0</v>
      </c>
      <c r="CO43" s="4">
        <v>807525.87</v>
      </c>
      <c r="CP43" s="4"/>
      <c r="CQ43" s="4">
        <v>0</v>
      </c>
      <c r="CR43" s="4">
        <v>0</v>
      </c>
      <c r="CS43" s="4">
        <v>0</v>
      </c>
      <c r="CT43" s="4"/>
      <c r="CU43" s="4">
        <v>807525.87</v>
      </c>
      <c r="CV43" s="4">
        <f t="shared" si="7"/>
        <v>1208048.1299999999</v>
      </c>
      <c r="CW43" s="37">
        <f t="shared" si="8"/>
        <v>0.40064312697028243</v>
      </c>
    </row>
    <row r="44" spans="1:102" outlineLevel="1" x14ac:dyDescent="0.2">
      <c r="A44" s="3" t="s">
        <v>62</v>
      </c>
      <c r="B44" s="10" t="s">
        <v>195</v>
      </c>
      <c r="C44" s="3" t="s">
        <v>196</v>
      </c>
      <c r="D44" s="3">
        <v>0</v>
      </c>
      <c r="E44" s="3">
        <v>606.27</v>
      </c>
      <c r="F44" s="3">
        <v>0</v>
      </c>
      <c r="G44" s="3">
        <v>39037.5</v>
      </c>
      <c r="H44" s="3">
        <v>0</v>
      </c>
      <c r="I44" s="3">
        <v>39643.769999999997</v>
      </c>
      <c r="K44" s="3">
        <v>0</v>
      </c>
      <c r="L44" s="3">
        <v>0</v>
      </c>
      <c r="M44" s="3">
        <v>0</v>
      </c>
      <c r="O44" s="4">
        <v>39643.770000000004</v>
      </c>
      <c r="P44" s="4"/>
      <c r="Q44" s="27">
        <v>0</v>
      </c>
      <c r="R44" s="27">
        <v>0</v>
      </c>
      <c r="S44" s="29"/>
      <c r="T44" s="27"/>
      <c r="U44" s="4">
        <v>0</v>
      </c>
      <c r="V44" s="4">
        <v>0</v>
      </c>
      <c r="W44" s="4">
        <v>0</v>
      </c>
      <c r="X44" s="4">
        <v>22000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27">
        <v>22000</v>
      </c>
      <c r="CJ44" s="4"/>
      <c r="CK44" s="4">
        <v>1800</v>
      </c>
      <c r="CL44" s="4">
        <v>1081.25</v>
      </c>
      <c r="CM44" s="4">
        <v>20695</v>
      </c>
      <c r="CN44" s="4">
        <v>0</v>
      </c>
      <c r="CO44" s="4">
        <v>23576.25</v>
      </c>
      <c r="CP44" s="4"/>
      <c r="CQ44" s="4">
        <v>0</v>
      </c>
      <c r="CR44" s="4">
        <v>0</v>
      </c>
      <c r="CS44" s="4">
        <v>0</v>
      </c>
      <c r="CT44" s="4"/>
      <c r="CU44" s="4">
        <v>23576.25</v>
      </c>
      <c r="CV44" s="4">
        <f t="shared" si="7"/>
        <v>-1576.25</v>
      </c>
      <c r="CW44" s="37">
        <f t="shared" si="8"/>
        <v>1.0716477272727272</v>
      </c>
    </row>
    <row r="45" spans="1:102" outlineLevel="1" x14ac:dyDescent="0.2">
      <c r="A45" s="3" t="s">
        <v>63</v>
      </c>
      <c r="B45" s="10" t="s">
        <v>197</v>
      </c>
      <c r="C45" s="3" t="s">
        <v>198</v>
      </c>
      <c r="D45" s="3">
        <v>0</v>
      </c>
      <c r="E45" s="3">
        <v>0</v>
      </c>
      <c r="F45" s="3">
        <v>0</v>
      </c>
      <c r="G45" s="3">
        <v>46571</v>
      </c>
      <c r="H45" s="3">
        <v>0</v>
      </c>
      <c r="I45" s="3">
        <v>46571</v>
      </c>
      <c r="K45" s="3">
        <v>0</v>
      </c>
      <c r="L45" s="3">
        <v>0</v>
      </c>
      <c r="M45" s="3">
        <v>0</v>
      </c>
      <c r="O45" s="4">
        <v>46571</v>
      </c>
      <c r="P45" s="4"/>
      <c r="Q45" s="27">
        <v>0</v>
      </c>
      <c r="R45" s="27">
        <v>0</v>
      </c>
      <c r="S45" s="29"/>
      <c r="T45" s="27"/>
      <c r="U45" s="4">
        <v>0</v>
      </c>
      <c r="V45" s="4">
        <v>0</v>
      </c>
      <c r="W45" s="4">
        <v>0</v>
      </c>
      <c r="X45" s="4">
        <v>0</v>
      </c>
      <c r="Y45" s="4">
        <v>46842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27">
        <v>46842</v>
      </c>
      <c r="CJ45" s="4"/>
      <c r="CK45" s="4">
        <v>0</v>
      </c>
      <c r="CL45" s="4">
        <v>0</v>
      </c>
      <c r="CM45" s="4">
        <v>19463.25</v>
      </c>
      <c r="CN45" s="4">
        <v>0</v>
      </c>
      <c r="CO45" s="4">
        <v>19463.25</v>
      </c>
      <c r="CP45" s="4"/>
      <c r="CQ45" s="4">
        <v>0</v>
      </c>
      <c r="CR45" s="4">
        <v>0</v>
      </c>
      <c r="CS45" s="4">
        <v>0</v>
      </c>
      <c r="CT45" s="4"/>
      <c r="CU45" s="4">
        <v>19463.25</v>
      </c>
      <c r="CV45" s="4">
        <f t="shared" si="7"/>
        <v>27378.75</v>
      </c>
      <c r="CW45" s="37">
        <f t="shared" si="8"/>
        <v>0.41550851799666966</v>
      </c>
    </row>
    <row r="46" spans="1:102" outlineLevel="1" x14ac:dyDescent="0.2">
      <c r="A46" s="3" t="s">
        <v>64</v>
      </c>
      <c r="B46" s="10" t="s">
        <v>199</v>
      </c>
      <c r="C46" s="3" t="s">
        <v>200</v>
      </c>
      <c r="D46" s="3">
        <v>0</v>
      </c>
      <c r="E46" s="3">
        <v>0</v>
      </c>
      <c r="F46" s="3">
        <v>0</v>
      </c>
      <c r="G46" s="3">
        <v>48419</v>
      </c>
      <c r="H46" s="3">
        <v>0</v>
      </c>
      <c r="I46" s="3">
        <v>48419</v>
      </c>
      <c r="K46" s="3">
        <v>0</v>
      </c>
      <c r="L46" s="3">
        <v>0</v>
      </c>
      <c r="M46" s="3">
        <v>0</v>
      </c>
      <c r="O46" s="4">
        <v>48419</v>
      </c>
      <c r="P46" s="4"/>
      <c r="Q46" s="27">
        <v>0</v>
      </c>
      <c r="R46" s="27">
        <v>0</v>
      </c>
      <c r="S46" s="29"/>
      <c r="T46" s="27"/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51474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27">
        <v>51474</v>
      </c>
      <c r="CJ46" s="4"/>
      <c r="CK46" s="4">
        <v>0</v>
      </c>
      <c r="CL46" s="4">
        <v>0</v>
      </c>
      <c r="CM46" s="4">
        <v>19624.580000000002</v>
      </c>
      <c r="CN46" s="4">
        <v>0</v>
      </c>
      <c r="CO46" s="4">
        <v>19624.580000000002</v>
      </c>
      <c r="CP46" s="4"/>
      <c r="CQ46" s="4">
        <v>0</v>
      </c>
      <c r="CR46" s="4">
        <v>0</v>
      </c>
      <c r="CS46" s="4">
        <v>0</v>
      </c>
      <c r="CT46" s="4"/>
      <c r="CU46" s="4">
        <v>19624.580000000002</v>
      </c>
      <c r="CV46" s="4">
        <f t="shared" si="7"/>
        <v>31849.42</v>
      </c>
      <c r="CW46" s="37">
        <f t="shared" si="8"/>
        <v>0.38125228270583211</v>
      </c>
    </row>
    <row r="47" spans="1:102" outlineLevel="1" x14ac:dyDescent="0.2">
      <c r="A47" s="3" t="s">
        <v>65</v>
      </c>
      <c r="B47" s="10" t="s">
        <v>201</v>
      </c>
      <c r="C47" s="3" t="s">
        <v>202</v>
      </c>
      <c r="D47" s="3">
        <v>0</v>
      </c>
      <c r="E47" s="3">
        <v>0</v>
      </c>
      <c r="F47" s="3">
        <v>0</v>
      </c>
      <c r="G47" s="3">
        <v>75717.75</v>
      </c>
      <c r="H47" s="3">
        <v>0</v>
      </c>
      <c r="I47" s="3">
        <v>75717.75</v>
      </c>
      <c r="K47" s="3">
        <v>0</v>
      </c>
      <c r="L47" s="3">
        <v>0</v>
      </c>
      <c r="M47" s="3">
        <v>0</v>
      </c>
      <c r="O47" s="4">
        <v>75717.75</v>
      </c>
      <c r="P47" s="4"/>
      <c r="Q47" s="27">
        <v>0</v>
      </c>
      <c r="R47" s="27">
        <v>0</v>
      </c>
      <c r="S47" s="29"/>
      <c r="T47" s="27"/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76741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27">
        <v>76741</v>
      </c>
      <c r="CJ47" s="4"/>
      <c r="CK47" s="4">
        <v>0</v>
      </c>
      <c r="CL47" s="4">
        <v>0</v>
      </c>
      <c r="CM47" s="4">
        <v>28185.48</v>
      </c>
      <c r="CN47" s="4">
        <v>0</v>
      </c>
      <c r="CO47" s="4">
        <v>28185.48</v>
      </c>
      <c r="CP47" s="4"/>
      <c r="CQ47" s="4">
        <v>0</v>
      </c>
      <c r="CR47" s="4">
        <v>0</v>
      </c>
      <c r="CS47" s="4">
        <v>0</v>
      </c>
      <c r="CT47" s="4"/>
      <c r="CU47" s="4">
        <v>28185.48</v>
      </c>
      <c r="CV47" s="4">
        <f t="shared" si="7"/>
        <v>48555.520000000004</v>
      </c>
      <c r="CW47" s="37">
        <f t="shared" si="8"/>
        <v>0.36728059316401923</v>
      </c>
    </row>
    <row r="48" spans="1:102" outlineLevel="1" x14ac:dyDescent="0.2">
      <c r="A48" s="3" t="s">
        <v>66</v>
      </c>
      <c r="B48" s="10" t="s">
        <v>203</v>
      </c>
      <c r="C48" s="3" t="s">
        <v>204</v>
      </c>
      <c r="D48" s="3">
        <v>0</v>
      </c>
      <c r="E48" s="3">
        <v>0</v>
      </c>
      <c r="F48" s="3">
        <v>0</v>
      </c>
      <c r="G48" s="3">
        <v>36613.71</v>
      </c>
      <c r="H48" s="3">
        <v>0</v>
      </c>
      <c r="I48" s="3">
        <v>36613.71</v>
      </c>
      <c r="K48" s="3">
        <v>0</v>
      </c>
      <c r="L48" s="3">
        <v>0</v>
      </c>
      <c r="M48" s="3">
        <v>0</v>
      </c>
      <c r="O48" s="4">
        <v>36613.71</v>
      </c>
      <c r="P48" s="4"/>
      <c r="Q48" s="27">
        <v>0</v>
      </c>
      <c r="R48" s="27">
        <v>0</v>
      </c>
      <c r="S48" s="29"/>
      <c r="T48" s="27"/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34652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27">
        <v>34652</v>
      </c>
      <c r="CJ48" s="4"/>
      <c r="CK48" s="4">
        <v>0</v>
      </c>
      <c r="CL48" s="4">
        <v>0</v>
      </c>
      <c r="CM48" s="4">
        <v>13074.1</v>
      </c>
      <c r="CN48" s="4">
        <v>0</v>
      </c>
      <c r="CO48" s="4">
        <v>13074.1</v>
      </c>
      <c r="CP48" s="4"/>
      <c r="CQ48" s="4">
        <v>0</v>
      </c>
      <c r="CR48" s="4">
        <v>0</v>
      </c>
      <c r="CS48" s="4">
        <v>0</v>
      </c>
      <c r="CT48" s="4"/>
      <c r="CU48" s="4">
        <v>13074.1</v>
      </c>
      <c r="CV48" s="4">
        <f t="shared" si="7"/>
        <v>21577.9</v>
      </c>
      <c r="CW48" s="37">
        <f t="shared" si="8"/>
        <v>0.37729712570702989</v>
      </c>
    </row>
    <row r="49" spans="1:102" outlineLevel="1" x14ac:dyDescent="0.2">
      <c r="A49" s="3" t="s">
        <v>67</v>
      </c>
      <c r="B49" s="10" t="s">
        <v>205</v>
      </c>
      <c r="C49" s="3" t="s">
        <v>206</v>
      </c>
      <c r="D49" s="3">
        <v>0</v>
      </c>
      <c r="E49" s="3">
        <v>0</v>
      </c>
      <c r="F49" s="3">
        <v>0</v>
      </c>
      <c r="G49" s="3">
        <v>28423.77</v>
      </c>
      <c r="H49" s="3">
        <v>0</v>
      </c>
      <c r="I49" s="3">
        <v>28423.77</v>
      </c>
      <c r="K49" s="3">
        <v>0</v>
      </c>
      <c r="L49" s="3">
        <v>0</v>
      </c>
      <c r="M49" s="3">
        <v>0</v>
      </c>
      <c r="O49" s="4">
        <v>28423.77</v>
      </c>
      <c r="P49" s="4"/>
      <c r="Q49" s="27">
        <v>0</v>
      </c>
      <c r="R49" s="27">
        <v>0</v>
      </c>
      <c r="S49" s="29"/>
      <c r="T49" s="27"/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28437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27">
        <v>28437</v>
      </c>
      <c r="CJ49" s="4"/>
      <c r="CK49" s="4">
        <v>0</v>
      </c>
      <c r="CL49" s="4">
        <v>0</v>
      </c>
      <c r="CM49" s="4">
        <v>11803.31</v>
      </c>
      <c r="CN49" s="4">
        <v>0</v>
      </c>
      <c r="CO49" s="4">
        <v>11803.31</v>
      </c>
      <c r="CP49" s="4"/>
      <c r="CQ49" s="4">
        <v>0</v>
      </c>
      <c r="CR49" s="4">
        <v>0</v>
      </c>
      <c r="CS49" s="4">
        <v>0</v>
      </c>
      <c r="CT49" s="4"/>
      <c r="CU49" s="4">
        <v>11803.31</v>
      </c>
      <c r="CV49" s="4">
        <f t="shared" si="7"/>
        <v>16633.690000000002</v>
      </c>
      <c r="CW49" s="37">
        <f t="shared" si="8"/>
        <v>0.41506874846151137</v>
      </c>
    </row>
    <row r="50" spans="1:102" outlineLevel="1" x14ac:dyDescent="0.2">
      <c r="A50" s="3" t="s">
        <v>68</v>
      </c>
      <c r="B50" s="10" t="s">
        <v>207</v>
      </c>
      <c r="C50" s="3" t="s">
        <v>208</v>
      </c>
      <c r="D50" s="3">
        <v>0</v>
      </c>
      <c r="E50" s="3">
        <v>0</v>
      </c>
      <c r="F50" s="3">
        <v>0</v>
      </c>
      <c r="G50" s="3">
        <v>27591.96</v>
      </c>
      <c r="H50" s="3">
        <v>0</v>
      </c>
      <c r="I50" s="3">
        <v>27591.96</v>
      </c>
      <c r="K50" s="3">
        <v>0</v>
      </c>
      <c r="L50" s="3">
        <v>0</v>
      </c>
      <c r="M50" s="3">
        <v>0</v>
      </c>
      <c r="O50" s="4">
        <v>27591.96</v>
      </c>
      <c r="P50" s="4"/>
      <c r="Q50" s="27">
        <v>0</v>
      </c>
      <c r="R50" s="27">
        <v>0</v>
      </c>
      <c r="S50" s="29"/>
      <c r="T50" s="27"/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30420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27">
        <v>30420</v>
      </c>
      <c r="CJ50" s="4"/>
      <c r="CK50" s="4">
        <v>0</v>
      </c>
      <c r="CL50" s="4">
        <v>0</v>
      </c>
      <c r="CM50" s="4">
        <v>9278.74</v>
      </c>
      <c r="CN50" s="4">
        <v>0</v>
      </c>
      <c r="CO50" s="4">
        <v>9278.74</v>
      </c>
      <c r="CP50" s="4"/>
      <c r="CQ50" s="4">
        <v>0</v>
      </c>
      <c r="CR50" s="4">
        <v>0</v>
      </c>
      <c r="CS50" s="4">
        <v>0</v>
      </c>
      <c r="CT50" s="4"/>
      <c r="CU50" s="4">
        <v>9278.74</v>
      </c>
      <c r="CV50" s="4">
        <f t="shared" si="7"/>
        <v>21141.260000000002</v>
      </c>
      <c r="CW50" s="37">
        <f t="shared" si="8"/>
        <v>0.30502103879026954</v>
      </c>
    </row>
    <row r="51" spans="1:102" outlineLevel="1" x14ac:dyDescent="0.2">
      <c r="A51" s="3" t="s">
        <v>69</v>
      </c>
      <c r="B51" s="10" t="s">
        <v>209</v>
      </c>
      <c r="C51" s="3" t="s">
        <v>210</v>
      </c>
      <c r="D51" s="3">
        <v>0</v>
      </c>
      <c r="E51" s="3">
        <v>0</v>
      </c>
      <c r="F51" s="3">
        <v>0</v>
      </c>
      <c r="G51" s="3">
        <v>54263.32</v>
      </c>
      <c r="H51" s="3">
        <v>0</v>
      </c>
      <c r="I51" s="3">
        <v>54263.32</v>
      </c>
      <c r="K51" s="3">
        <v>0</v>
      </c>
      <c r="L51" s="3">
        <v>0</v>
      </c>
      <c r="M51" s="3">
        <v>0</v>
      </c>
      <c r="O51" s="4">
        <v>54263.32</v>
      </c>
      <c r="P51" s="4"/>
      <c r="Q51" s="27">
        <v>0</v>
      </c>
      <c r="R51" s="27">
        <v>0</v>
      </c>
      <c r="S51" s="29"/>
      <c r="T51" s="27"/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54595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27">
        <v>54595</v>
      </c>
      <c r="CJ51" s="4"/>
      <c r="CK51" s="4">
        <v>0</v>
      </c>
      <c r="CL51" s="4">
        <v>0</v>
      </c>
      <c r="CM51" s="4">
        <v>22005.39</v>
      </c>
      <c r="CN51" s="4">
        <v>0</v>
      </c>
      <c r="CO51" s="4">
        <v>22005.39</v>
      </c>
      <c r="CP51" s="4"/>
      <c r="CQ51" s="4">
        <v>0</v>
      </c>
      <c r="CR51" s="4">
        <v>0</v>
      </c>
      <c r="CS51" s="4">
        <v>0</v>
      </c>
      <c r="CT51" s="4"/>
      <c r="CU51" s="4">
        <v>22005.39</v>
      </c>
      <c r="CV51" s="4">
        <f t="shared" si="7"/>
        <v>32589.61</v>
      </c>
      <c r="CW51" s="37">
        <f t="shared" si="8"/>
        <v>0.40306603168788352</v>
      </c>
    </row>
    <row r="52" spans="1:102" outlineLevel="1" x14ac:dyDescent="0.2">
      <c r="A52" s="3" t="s">
        <v>70</v>
      </c>
      <c r="B52" s="10" t="s">
        <v>211</v>
      </c>
      <c r="C52" s="3" t="s">
        <v>212</v>
      </c>
      <c r="D52" s="3">
        <v>0</v>
      </c>
      <c r="E52" s="3">
        <v>0</v>
      </c>
      <c r="F52" s="3">
        <v>0</v>
      </c>
      <c r="G52" s="3">
        <v>55420.07</v>
      </c>
      <c r="H52" s="3">
        <v>0</v>
      </c>
      <c r="I52" s="3">
        <v>55420.07</v>
      </c>
      <c r="K52" s="3">
        <v>0</v>
      </c>
      <c r="L52" s="3">
        <v>0</v>
      </c>
      <c r="M52" s="3">
        <v>0</v>
      </c>
      <c r="O52" s="4">
        <v>55420.07</v>
      </c>
      <c r="P52" s="4"/>
      <c r="Q52" s="27">
        <v>0</v>
      </c>
      <c r="R52" s="27">
        <v>0</v>
      </c>
      <c r="S52" s="29"/>
      <c r="T52" s="27"/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57842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27">
        <v>57842</v>
      </c>
      <c r="CJ52" s="4"/>
      <c r="CK52" s="4">
        <v>0</v>
      </c>
      <c r="CL52" s="4">
        <v>0</v>
      </c>
      <c r="CM52" s="4">
        <v>20745.72</v>
      </c>
      <c r="CN52" s="4">
        <v>0</v>
      </c>
      <c r="CO52" s="4">
        <v>20745.72</v>
      </c>
      <c r="CP52" s="4"/>
      <c r="CQ52" s="4">
        <v>0</v>
      </c>
      <c r="CR52" s="4">
        <v>0</v>
      </c>
      <c r="CS52" s="4">
        <v>0</v>
      </c>
      <c r="CT52" s="4"/>
      <c r="CU52" s="4">
        <v>20745.72</v>
      </c>
      <c r="CV52" s="4">
        <f t="shared" si="7"/>
        <v>37096.28</v>
      </c>
      <c r="CW52" s="37">
        <f t="shared" si="8"/>
        <v>0.35866187199612742</v>
      </c>
    </row>
    <row r="53" spans="1:102" outlineLevel="1" x14ac:dyDescent="0.2">
      <c r="A53" s="3" t="s">
        <v>71</v>
      </c>
      <c r="B53" s="10" t="s">
        <v>213</v>
      </c>
      <c r="C53" s="3" t="s">
        <v>214</v>
      </c>
      <c r="D53" s="3">
        <v>0</v>
      </c>
      <c r="E53" s="3">
        <v>0</v>
      </c>
      <c r="F53" s="3">
        <v>0</v>
      </c>
      <c r="G53" s="3">
        <v>134645.20000000001</v>
      </c>
      <c r="H53" s="3">
        <v>0</v>
      </c>
      <c r="I53" s="3">
        <v>134645.20000000001</v>
      </c>
      <c r="K53" s="3">
        <v>0</v>
      </c>
      <c r="L53" s="3">
        <v>0</v>
      </c>
      <c r="M53" s="3">
        <v>0</v>
      </c>
      <c r="O53" s="4">
        <v>134645.20000000001</v>
      </c>
      <c r="P53" s="4"/>
      <c r="Q53" s="27">
        <v>0</v>
      </c>
      <c r="R53" s="27">
        <v>0</v>
      </c>
      <c r="S53" s="29"/>
      <c r="T53" s="27"/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145648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27">
        <v>145648</v>
      </c>
      <c r="CJ53" s="4"/>
      <c r="CK53" s="4">
        <v>0</v>
      </c>
      <c r="CL53" s="4">
        <v>0</v>
      </c>
      <c r="CM53" s="4">
        <v>60163.090000000004</v>
      </c>
      <c r="CN53" s="4">
        <v>0</v>
      </c>
      <c r="CO53" s="4">
        <v>60163.090000000004</v>
      </c>
      <c r="CP53" s="4"/>
      <c r="CQ53" s="4">
        <v>0</v>
      </c>
      <c r="CR53" s="4">
        <v>0</v>
      </c>
      <c r="CS53" s="4">
        <v>0</v>
      </c>
      <c r="CT53" s="4"/>
      <c r="CU53" s="4">
        <v>60163.090000000004</v>
      </c>
      <c r="CV53" s="4">
        <f t="shared" si="7"/>
        <v>85484.91</v>
      </c>
      <c r="CW53" s="37">
        <f t="shared" si="8"/>
        <v>0.41307185817862246</v>
      </c>
    </row>
    <row r="54" spans="1:102" outlineLevel="1" x14ac:dyDescent="0.2">
      <c r="A54" s="3" t="s">
        <v>72</v>
      </c>
      <c r="B54" s="10" t="s">
        <v>215</v>
      </c>
      <c r="C54" s="3" t="s">
        <v>216</v>
      </c>
      <c r="D54" s="3">
        <v>0</v>
      </c>
      <c r="E54" s="3">
        <v>24381.040000000001</v>
      </c>
      <c r="F54" s="3">
        <v>0</v>
      </c>
      <c r="G54" s="3">
        <v>348242.41000000003</v>
      </c>
      <c r="H54" s="3">
        <v>0</v>
      </c>
      <c r="I54" s="3">
        <v>372623.45</v>
      </c>
      <c r="K54" s="3">
        <v>0</v>
      </c>
      <c r="L54" s="3">
        <v>0</v>
      </c>
      <c r="M54" s="3">
        <v>0</v>
      </c>
      <c r="O54" s="4">
        <v>372623.45</v>
      </c>
      <c r="P54" s="4"/>
      <c r="Q54" s="27">
        <v>0</v>
      </c>
      <c r="R54" s="27">
        <v>0</v>
      </c>
      <c r="S54" s="29"/>
      <c r="T54" s="27"/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402048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27">
        <v>402048</v>
      </c>
      <c r="CJ54" s="4"/>
      <c r="CK54" s="4">
        <v>0</v>
      </c>
      <c r="CL54" s="4">
        <v>11349.6</v>
      </c>
      <c r="CM54" s="4">
        <v>152211.49</v>
      </c>
      <c r="CN54" s="4">
        <v>0</v>
      </c>
      <c r="CO54" s="4">
        <v>163561.09</v>
      </c>
      <c r="CP54" s="4"/>
      <c r="CQ54" s="4">
        <v>0</v>
      </c>
      <c r="CR54" s="4">
        <v>0</v>
      </c>
      <c r="CS54" s="4">
        <v>0</v>
      </c>
      <c r="CT54" s="4"/>
      <c r="CU54" s="4">
        <v>163561.09</v>
      </c>
      <c r="CV54" s="4">
        <f t="shared" si="7"/>
        <v>238486.91</v>
      </c>
      <c r="CW54" s="37">
        <f t="shared" si="8"/>
        <v>0.40681980758516395</v>
      </c>
    </row>
    <row r="55" spans="1:102" hidden="1" outlineLevel="1" x14ac:dyDescent="0.2">
      <c r="A55" s="3" t="s">
        <v>217</v>
      </c>
      <c r="B55" s="10" t="s">
        <v>218</v>
      </c>
      <c r="C55" s="3" t="s">
        <v>219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3">
        <v>0</v>
      </c>
      <c r="L55" s="3">
        <v>0</v>
      </c>
      <c r="M55" s="3">
        <v>0</v>
      </c>
      <c r="O55" s="4">
        <v>0</v>
      </c>
      <c r="P55" s="4"/>
      <c r="Q55" s="27">
        <v>0</v>
      </c>
      <c r="R55" s="27">
        <v>0</v>
      </c>
      <c r="S55" s="29"/>
      <c r="T55" s="27"/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27">
        <v>0</v>
      </c>
      <c r="CJ55" s="4"/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/>
      <c r="CQ55" s="4">
        <v>0</v>
      </c>
      <c r="CR55" s="4">
        <v>0</v>
      </c>
      <c r="CS55" s="4">
        <v>0</v>
      </c>
      <c r="CT55" s="4"/>
      <c r="CU55" s="4">
        <v>0</v>
      </c>
      <c r="CV55" s="4">
        <f t="shared" si="7"/>
        <v>0</v>
      </c>
      <c r="CW55" s="37" t="str">
        <f t="shared" si="8"/>
        <v>n/a</v>
      </c>
    </row>
    <row r="56" spans="1:102" outlineLevel="1" x14ac:dyDescent="0.2">
      <c r="A56" s="3" t="s">
        <v>73</v>
      </c>
      <c r="B56" s="10" t="s">
        <v>220</v>
      </c>
      <c r="C56" s="3" t="s">
        <v>221</v>
      </c>
      <c r="D56" s="3">
        <v>0</v>
      </c>
      <c r="E56" s="3">
        <v>0</v>
      </c>
      <c r="F56" s="3">
        <v>0</v>
      </c>
      <c r="G56" s="3">
        <v>23936</v>
      </c>
      <c r="H56" s="3">
        <v>0</v>
      </c>
      <c r="I56" s="3">
        <v>23936</v>
      </c>
      <c r="K56" s="3">
        <v>0</v>
      </c>
      <c r="L56" s="3">
        <v>0</v>
      </c>
      <c r="M56" s="3">
        <v>0</v>
      </c>
      <c r="O56" s="4">
        <v>23936</v>
      </c>
      <c r="P56" s="4"/>
      <c r="Q56" s="27">
        <v>0</v>
      </c>
      <c r="R56" s="27">
        <v>0</v>
      </c>
      <c r="S56" s="29"/>
      <c r="T56" s="27"/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26919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27">
        <v>26919</v>
      </c>
      <c r="CJ56" s="4"/>
      <c r="CK56" s="4">
        <v>0</v>
      </c>
      <c r="CL56" s="4">
        <v>0</v>
      </c>
      <c r="CM56" s="4">
        <v>9250.57</v>
      </c>
      <c r="CN56" s="4">
        <v>0</v>
      </c>
      <c r="CO56" s="4">
        <v>9250.57</v>
      </c>
      <c r="CP56" s="4"/>
      <c r="CQ56" s="4">
        <v>0</v>
      </c>
      <c r="CR56" s="4">
        <v>0</v>
      </c>
      <c r="CS56" s="4">
        <v>0</v>
      </c>
      <c r="CT56" s="4"/>
      <c r="CU56" s="4">
        <v>9250.57</v>
      </c>
      <c r="CV56" s="4">
        <f t="shared" si="7"/>
        <v>17668.43</v>
      </c>
      <c r="CW56" s="37">
        <f t="shared" si="8"/>
        <v>0.34364463761655334</v>
      </c>
    </row>
    <row r="57" spans="1:102" outlineLevel="1" x14ac:dyDescent="0.2">
      <c r="A57" s="3" t="s">
        <v>74</v>
      </c>
      <c r="B57" s="10" t="s">
        <v>222</v>
      </c>
      <c r="C57" s="3" t="s">
        <v>223</v>
      </c>
      <c r="D57" s="3">
        <v>0</v>
      </c>
      <c r="E57" s="3">
        <v>0</v>
      </c>
      <c r="F57" s="3">
        <v>0</v>
      </c>
      <c r="G57" s="3">
        <v>128670.3</v>
      </c>
      <c r="H57" s="3">
        <v>0</v>
      </c>
      <c r="I57" s="3">
        <v>128670.3</v>
      </c>
      <c r="K57" s="3">
        <v>0</v>
      </c>
      <c r="L57" s="3">
        <v>0</v>
      </c>
      <c r="M57" s="3">
        <v>0</v>
      </c>
      <c r="O57" s="4">
        <v>128670.3</v>
      </c>
      <c r="P57" s="4"/>
      <c r="Q57" s="27">
        <v>0</v>
      </c>
      <c r="R57" s="27">
        <v>0</v>
      </c>
      <c r="S57" s="29"/>
      <c r="T57" s="27"/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167840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27">
        <v>167840</v>
      </c>
      <c r="CJ57" s="4"/>
      <c r="CK57" s="4">
        <v>0</v>
      </c>
      <c r="CL57" s="4">
        <v>0</v>
      </c>
      <c r="CM57" s="4">
        <v>52008.29</v>
      </c>
      <c r="CN57" s="4">
        <v>0</v>
      </c>
      <c r="CO57" s="4">
        <v>52008.29</v>
      </c>
      <c r="CP57" s="4"/>
      <c r="CQ57" s="4">
        <v>0</v>
      </c>
      <c r="CR57" s="4">
        <v>0</v>
      </c>
      <c r="CS57" s="4">
        <v>0</v>
      </c>
      <c r="CT57" s="4"/>
      <c r="CU57" s="4">
        <v>52008.29</v>
      </c>
      <c r="CV57" s="4">
        <f t="shared" si="7"/>
        <v>115831.70999999999</v>
      </c>
      <c r="CW57" s="37">
        <f t="shared" si="8"/>
        <v>0.30986826739752144</v>
      </c>
    </row>
    <row r="58" spans="1:102" outlineLevel="1" x14ac:dyDescent="0.2">
      <c r="A58" s="3" t="s">
        <v>75</v>
      </c>
      <c r="B58" s="10" t="s">
        <v>224</v>
      </c>
      <c r="C58" s="3" t="s">
        <v>225</v>
      </c>
      <c r="D58" s="3">
        <v>0</v>
      </c>
      <c r="E58" s="3">
        <v>403.25</v>
      </c>
      <c r="F58" s="3">
        <v>0</v>
      </c>
      <c r="G58" s="3">
        <v>15725.15</v>
      </c>
      <c r="H58" s="3">
        <v>0</v>
      </c>
      <c r="I58" s="3">
        <v>16128.4</v>
      </c>
      <c r="K58" s="3">
        <v>0</v>
      </c>
      <c r="L58" s="3">
        <v>0</v>
      </c>
      <c r="M58" s="3">
        <v>0</v>
      </c>
      <c r="O58" s="4">
        <v>16128.4</v>
      </c>
      <c r="P58" s="4"/>
      <c r="Q58" s="27">
        <v>0</v>
      </c>
      <c r="R58" s="27">
        <v>0</v>
      </c>
      <c r="S58" s="29"/>
      <c r="T58" s="27"/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22000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27">
        <v>22000</v>
      </c>
      <c r="CJ58" s="4"/>
      <c r="CK58" s="4">
        <v>0</v>
      </c>
      <c r="CL58" s="4">
        <v>0</v>
      </c>
      <c r="CM58" s="4">
        <v>1788</v>
      </c>
      <c r="CN58" s="4">
        <v>0</v>
      </c>
      <c r="CO58" s="4">
        <v>1788</v>
      </c>
      <c r="CP58" s="4"/>
      <c r="CQ58" s="4">
        <v>0</v>
      </c>
      <c r="CR58" s="4">
        <v>0</v>
      </c>
      <c r="CS58" s="4">
        <v>0</v>
      </c>
      <c r="CT58" s="4"/>
      <c r="CU58" s="4">
        <v>1788</v>
      </c>
      <c r="CV58" s="4">
        <f t="shared" si="7"/>
        <v>20212</v>
      </c>
      <c r="CW58" s="37">
        <f t="shared" si="8"/>
        <v>8.1272727272727274E-2</v>
      </c>
    </row>
    <row r="59" spans="1:102" outlineLevel="1" x14ac:dyDescent="0.2">
      <c r="A59" s="3" t="s">
        <v>76</v>
      </c>
      <c r="B59" s="10" t="s">
        <v>226</v>
      </c>
      <c r="C59" s="3" t="s">
        <v>227</v>
      </c>
      <c r="D59" s="3">
        <v>6882</v>
      </c>
      <c r="E59" s="3">
        <v>500</v>
      </c>
      <c r="F59" s="3">
        <v>0</v>
      </c>
      <c r="G59" s="3">
        <v>3453.28</v>
      </c>
      <c r="H59" s="3">
        <v>0</v>
      </c>
      <c r="I59" s="3">
        <v>10835.28</v>
      </c>
      <c r="K59" s="3">
        <v>0</v>
      </c>
      <c r="L59" s="3">
        <v>0</v>
      </c>
      <c r="M59" s="3">
        <v>0</v>
      </c>
      <c r="O59" s="4">
        <v>10835.28</v>
      </c>
      <c r="P59" s="4"/>
      <c r="Q59" s="27">
        <v>0</v>
      </c>
      <c r="R59" s="27">
        <v>0</v>
      </c>
      <c r="S59" s="29"/>
      <c r="T59" s="27"/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15000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27">
        <v>15000</v>
      </c>
      <c r="CJ59" s="4"/>
      <c r="CK59" s="4">
        <v>1050</v>
      </c>
      <c r="CL59" s="4">
        <v>0</v>
      </c>
      <c r="CM59" s="4">
        <v>0</v>
      </c>
      <c r="CN59" s="4">
        <v>0</v>
      </c>
      <c r="CO59" s="4">
        <v>1050</v>
      </c>
      <c r="CP59" s="4"/>
      <c r="CQ59" s="4">
        <v>0</v>
      </c>
      <c r="CR59" s="4">
        <v>0</v>
      </c>
      <c r="CS59" s="4">
        <v>0</v>
      </c>
      <c r="CT59" s="4"/>
      <c r="CU59" s="4">
        <v>1050</v>
      </c>
      <c r="CV59" s="4">
        <f t="shared" si="7"/>
        <v>13950</v>
      </c>
      <c r="CW59" s="37">
        <f t="shared" si="8"/>
        <v>7.0000000000000007E-2</v>
      </c>
    </row>
    <row r="60" spans="1:102" outlineLevel="1" x14ac:dyDescent="0.2">
      <c r="A60" s="3" t="s">
        <v>77</v>
      </c>
      <c r="B60" s="10" t="s">
        <v>228</v>
      </c>
      <c r="C60" s="3" t="s">
        <v>229</v>
      </c>
      <c r="D60" s="3">
        <v>1000</v>
      </c>
      <c r="E60" s="3">
        <v>0</v>
      </c>
      <c r="F60" s="3">
        <v>0</v>
      </c>
      <c r="G60" s="3">
        <v>273.68</v>
      </c>
      <c r="H60" s="3">
        <v>0</v>
      </c>
      <c r="I60" s="3">
        <v>1273.68</v>
      </c>
      <c r="K60" s="3">
        <v>0</v>
      </c>
      <c r="L60" s="3">
        <v>0</v>
      </c>
      <c r="M60" s="3">
        <v>0</v>
      </c>
      <c r="O60" s="4">
        <v>1273.68</v>
      </c>
      <c r="P60" s="4"/>
      <c r="Q60" s="27">
        <v>0</v>
      </c>
      <c r="R60" s="27">
        <v>0</v>
      </c>
      <c r="S60" s="29"/>
      <c r="T60" s="27"/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1750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27">
        <v>1750</v>
      </c>
      <c r="CJ60" s="4"/>
      <c r="CK60" s="4">
        <v>150</v>
      </c>
      <c r="CL60" s="4">
        <v>0</v>
      </c>
      <c r="CM60" s="4">
        <v>0</v>
      </c>
      <c r="CN60" s="4">
        <v>0</v>
      </c>
      <c r="CO60" s="4">
        <v>150</v>
      </c>
      <c r="CP60" s="4"/>
      <c r="CQ60" s="4">
        <v>0</v>
      </c>
      <c r="CR60" s="4">
        <v>0</v>
      </c>
      <c r="CS60" s="4">
        <v>0</v>
      </c>
      <c r="CT60" s="4"/>
      <c r="CU60" s="4">
        <v>150</v>
      </c>
      <c r="CV60" s="4">
        <f t="shared" si="7"/>
        <v>1600</v>
      </c>
      <c r="CW60" s="37">
        <f t="shared" si="8"/>
        <v>8.5714285714285715E-2</v>
      </c>
    </row>
    <row r="61" spans="1:102" outlineLevel="1" x14ac:dyDescent="0.2">
      <c r="A61" s="3" t="s">
        <v>78</v>
      </c>
      <c r="B61" s="10" t="s">
        <v>230</v>
      </c>
      <c r="C61" s="3" t="s">
        <v>231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K61" s="3">
        <v>0</v>
      </c>
      <c r="L61" s="3">
        <v>0</v>
      </c>
      <c r="M61" s="3">
        <v>0</v>
      </c>
      <c r="O61" s="4">
        <v>0</v>
      </c>
      <c r="P61" s="4"/>
      <c r="Q61" s="27">
        <v>0</v>
      </c>
      <c r="R61" s="27">
        <v>0</v>
      </c>
      <c r="S61" s="29"/>
      <c r="T61" s="27"/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1750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27">
        <v>1750</v>
      </c>
      <c r="CJ61" s="4"/>
      <c r="CK61" s="4">
        <v>0</v>
      </c>
      <c r="CL61" s="4">
        <v>0</v>
      </c>
      <c r="CM61" s="4">
        <v>0</v>
      </c>
      <c r="CN61" s="4">
        <v>0</v>
      </c>
      <c r="CO61" s="4">
        <v>0</v>
      </c>
      <c r="CP61" s="4"/>
      <c r="CQ61" s="4">
        <v>0</v>
      </c>
      <c r="CR61" s="4">
        <v>0</v>
      </c>
      <c r="CS61" s="4">
        <v>0</v>
      </c>
      <c r="CT61" s="4"/>
      <c r="CU61" s="4">
        <v>0</v>
      </c>
      <c r="CV61" s="4">
        <f t="shared" si="7"/>
        <v>1750</v>
      </c>
      <c r="CW61" s="37">
        <f t="shared" si="8"/>
        <v>0</v>
      </c>
    </row>
    <row r="62" spans="1:102" s="4" customFormat="1" x14ac:dyDescent="0.2">
      <c r="A62" s="6" t="s">
        <v>19</v>
      </c>
      <c r="B62" s="11"/>
      <c r="C62" s="2" t="s">
        <v>12</v>
      </c>
      <c r="D62" s="6">
        <v>7882</v>
      </c>
      <c r="E62" s="6">
        <v>66730.880000000005</v>
      </c>
      <c r="F62" s="6">
        <v>0</v>
      </c>
      <c r="G62" s="6">
        <v>3174826.9799999995</v>
      </c>
      <c r="H62" s="6">
        <v>0</v>
      </c>
      <c r="I62" s="6">
        <v>3249439.8599999994</v>
      </c>
      <c r="J62" s="7"/>
      <c r="K62" s="6">
        <v>0</v>
      </c>
      <c r="L62" s="6">
        <v>0</v>
      </c>
      <c r="M62" s="6">
        <v>0</v>
      </c>
      <c r="N62" s="7"/>
      <c r="O62" s="6">
        <v>3249439.86</v>
      </c>
      <c r="P62" s="6"/>
      <c r="Q62" s="6">
        <v>0</v>
      </c>
      <c r="R62" s="6">
        <v>0</v>
      </c>
      <c r="S62" s="6"/>
      <c r="T62" s="7"/>
      <c r="U62" s="6">
        <v>89561</v>
      </c>
      <c r="V62" s="6">
        <v>149513</v>
      </c>
      <c r="W62" s="6">
        <v>2015574</v>
      </c>
      <c r="X62" s="6">
        <v>22000</v>
      </c>
      <c r="Y62" s="6">
        <v>46842</v>
      </c>
      <c r="Z62" s="6">
        <v>51474</v>
      </c>
      <c r="AA62" s="6">
        <v>76741</v>
      </c>
      <c r="AB62" s="6">
        <v>34652</v>
      </c>
      <c r="AC62" s="6">
        <v>28437</v>
      </c>
      <c r="AD62" s="6">
        <v>30420</v>
      </c>
      <c r="AE62" s="6">
        <v>54595</v>
      </c>
      <c r="AF62" s="6">
        <v>57842</v>
      </c>
      <c r="AG62" s="6">
        <v>145648</v>
      </c>
      <c r="AH62" s="6">
        <v>402048</v>
      </c>
      <c r="AI62" s="6">
        <v>26919</v>
      </c>
      <c r="AJ62" s="6">
        <v>167840</v>
      </c>
      <c r="AK62" s="6">
        <v>22000</v>
      </c>
      <c r="AL62" s="6">
        <v>15000</v>
      </c>
      <c r="AM62" s="6">
        <v>1750</v>
      </c>
      <c r="AN62" s="6">
        <v>1750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3440606</v>
      </c>
      <c r="CJ62" s="7"/>
      <c r="CK62" s="6">
        <v>3000</v>
      </c>
      <c r="CL62" s="6">
        <v>29574.71</v>
      </c>
      <c r="CM62" s="6">
        <v>1340198.7900000003</v>
      </c>
      <c r="CN62" s="6">
        <v>0</v>
      </c>
      <c r="CO62" s="6">
        <v>1372773.5</v>
      </c>
      <c r="CP62" s="2"/>
      <c r="CQ62" s="6">
        <v>0</v>
      </c>
      <c r="CR62" s="6">
        <v>0</v>
      </c>
      <c r="CS62" s="6">
        <v>0</v>
      </c>
      <c r="CU62" s="6">
        <v>1372773.5000000002</v>
      </c>
      <c r="CV62" s="6">
        <f>CI62-CU62</f>
        <v>2067832.4999999998</v>
      </c>
      <c r="CW62" s="38">
        <f>IF(CI62=0,"n/a",CU62/(CI62))</f>
        <v>0.39899177644868383</v>
      </c>
      <c r="CX62" s="36"/>
    </row>
    <row r="63" spans="1:102" s="4" customFormat="1" x14ac:dyDescent="0.2">
      <c r="B63" s="11"/>
      <c r="I63" s="7"/>
      <c r="J63" s="7"/>
      <c r="M63" s="7"/>
      <c r="N63" s="7"/>
      <c r="O63" s="7"/>
      <c r="P63" s="7"/>
      <c r="Q63" s="7"/>
      <c r="R63" s="7"/>
      <c r="S63" s="7"/>
      <c r="T63" s="7"/>
      <c r="CI63" s="7"/>
      <c r="CJ63" s="7"/>
      <c r="CO63" s="7"/>
      <c r="CS63" s="7"/>
      <c r="CW63" s="37"/>
      <c r="CX63" s="37"/>
    </row>
    <row r="64" spans="1:102" outlineLevel="1" x14ac:dyDescent="0.2">
      <c r="A64" s="3" t="s">
        <v>79</v>
      </c>
      <c r="B64" s="10" t="s">
        <v>232</v>
      </c>
      <c r="C64" s="3" t="s">
        <v>233</v>
      </c>
      <c r="D64" s="3">
        <v>1911.16</v>
      </c>
      <c r="E64" s="3">
        <v>15733.68</v>
      </c>
      <c r="F64" s="3">
        <v>0</v>
      </c>
      <c r="G64" s="3">
        <v>741833.70000000007</v>
      </c>
      <c r="H64" s="3">
        <v>0</v>
      </c>
      <c r="I64" s="3">
        <v>759478.54</v>
      </c>
      <c r="K64" s="3">
        <v>0</v>
      </c>
      <c r="L64" s="3">
        <v>0</v>
      </c>
      <c r="M64" s="3">
        <v>0</v>
      </c>
      <c r="O64" s="3">
        <v>759478.54</v>
      </c>
      <c r="Q64" s="27">
        <v>0</v>
      </c>
      <c r="R64" s="27">
        <v>0</v>
      </c>
      <c r="S64" s="29"/>
      <c r="T64" s="27"/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834706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27">
        <v>834706</v>
      </c>
      <c r="CK64" s="3">
        <v>687.4</v>
      </c>
      <c r="CL64" s="3">
        <v>6947.6100000000006</v>
      </c>
      <c r="CM64" s="3">
        <v>334868.73</v>
      </c>
      <c r="CN64" s="3">
        <v>0</v>
      </c>
      <c r="CO64" s="3">
        <v>342503.74</v>
      </c>
      <c r="CQ64" s="3">
        <v>0</v>
      </c>
      <c r="CR64" s="3">
        <v>0</v>
      </c>
      <c r="CS64" s="3">
        <v>0</v>
      </c>
      <c r="CU64" s="3">
        <v>342503.74</v>
      </c>
      <c r="CV64" s="3">
        <f>CI64-CU64</f>
        <v>492202.26</v>
      </c>
      <c r="CW64" s="33">
        <f>IF(CI64=0,"n/a",CU64/(CI64))</f>
        <v>0.41032859473874633</v>
      </c>
    </row>
    <row r="65" spans="1:102" s="4" customFormat="1" x14ac:dyDescent="0.2">
      <c r="A65" s="6" t="s">
        <v>23</v>
      </c>
      <c r="B65" s="11"/>
      <c r="C65" s="2" t="s">
        <v>21</v>
      </c>
      <c r="D65" s="6">
        <v>1911.16</v>
      </c>
      <c r="E65" s="6">
        <v>15733.68</v>
      </c>
      <c r="F65" s="6">
        <v>0</v>
      </c>
      <c r="G65" s="6">
        <v>741833.70000000007</v>
      </c>
      <c r="H65" s="6">
        <v>0</v>
      </c>
      <c r="I65" s="6">
        <v>759478.54</v>
      </c>
      <c r="J65" s="7"/>
      <c r="K65" s="6">
        <v>0</v>
      </c>
      <c r="L65" s="6">
        <v>0</v>
      </c>
      <c r="M65" s="6">
        <v>0</v>
      </c>
      <c r="N65" s="7"/>
      <c r="O65" s="6">
        <v>759478.54</v>
      </c>
      <c r="P65" s="6"/>
      <c r="Q65" s="6">
        <v>0</v>
      </c>
      <c r="R65" s="6">
        <v>0</v>
      </c>
      <c r="S65" s="6"/>
      <c r="T65" s="7"/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834706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834706</v>
      </c>
      <c r="CJ65" s="7"/>
      <c r="CK65" s="6">
        <v>687.4</v>
      </c>
      <c r="CL65" s="6">
        <v>6947.6100000000006</v>
      </c>
      <c r="CM65" s="6">
        <v>334868.73</v>
      </c>
      <c r="CN65" s="6">
        <v>0</v>
      </c>
      <c r="CO65" s="6">
        <v>342503.74</v>
      </c>
      <c r="CP65" s="2"/>
      <c r="CQ65" s="6">
        <v>0</v>
      </c>
      <c r="CR65" s="6">
        <v>0</v>
      </c>
      <c r="CS65" s="6">
        <v>0</v>
      </c>
      <c r="CU65" s="6">
        <v>342503.74</v>
      </c>
      <c r="CV65" s="6">
        <f>CI65-CU65</f>
        <v>492202.26</v>
      </c>
      <c r="CW65" s="38">
        <f>IF(CI65=0,"n/a",CU65/(CI65))</f>
        <v>0.41032859473874633</v>
      </c>
      <c r="CX65" s="36"/>
    </row>
    <row r="66" spans="1:102" s="4" customFormat="1" x14ac:dyDescent="0.2">
      <c r="B66" s="11"/>
      <c r="I66" s="7"/>
      <c r="J66" s="7"/>
      <c r="M66" s="7"/>
      <c r="N66" s="7"/>
      <c r="O66" s="7"/>
      <c r="P66" s="7"/>
      <c r="Q66" s="7"/>
      <c r="R66" s="7"/>
      <c r="S66" s="7"/>
      <c r="T66" s="7"/>
      <c r="CI66" s="7"/>
      <c r="CJ66" s="7"/>
      <c r="CO66" s="7"/>
      <c r="CS66" s="7"/>
      <c r="CW66" s="37"/>
      <c r="CX66" s="37"/>
    </row>
    <row r="67" spans="1:102" s="4" customFormat="1" x14ac:dyDescent="0.2">
      <c r="A67" s="5" t="s">
        <v>2</v>
      </c>
      <c r="B67" s="11"/>
      <c r="C67" s="2" t="s">
        <v>22</v>
      </c>
      <c r="D67" s="5">
        <f t="shared" ref="D67:H67" si="9">D62+D65</f>
        <v>9793.16</v>
      </c>
      <c r="E67" s="5">
        <f t="shared" si="9"/>
        <v>82464.56</v>
      </c>
      <c r="F67" s="5">
        <f t="shared" si="9"/>
        <v>0</v>
      </c>
      <c r="G67" s="5">
        <f t="shared" si="9"/>
        <v>3916660.6799999997</v>
      </c>
      <c r="H67" s="5">
        <f t="shared" si="9"/>
        <v>0</v>
      </c>
      <c r="I67" s="5">
        <f>I62+I65</f>
        <v>4008918.3999999994</v>
      </c>
      <c r="J67" s="7"/>
      <c r="K67" s="5">
        <f t="shared" ref="K67:L67" si="10">K62+K65</f>
        <v>0</v>
      </c>
      <c r="L67" s="5">
        <f t="shared" si="10"/>
        <v>0</v>
      </c>
      <c r="M67" s="5">
        <f>M62+M65</f>
        <v>0</v>
      </c>
      <c r="N67" s="7"/>
      <c r="O67" s="5">
        <f>O62+O65</f>
        <v>4008918.4</v>
      </c>
      <c r="P67" s="5"/>
      <c r="Q67" s="5"/>
      <c r="R67" s="5"/>
      <c r="S67" s="5"/>
      <c r="T67" s="7"/>
      <c r="U67" s="5">
        <f t="shared" ref="U67:AZ67" si="11">U62+U65</f>
        <v>89561</v>
      </c>
      <c r="V67" s="5">
        <f t="shared" si="11"/>
        <v>149513</v>
      </c>
      <c r="W67" s="5">
        <f t="shared" si="11"/>
        <v>2015574</v>
      </c>
      <c r="X67" s="5">
        <f t="shared" si="11"/>
        <v>22000</v>
      </c>
      <c r="Y67" s="5">
        <f t="shared" si="11"/>
        <v>46842</v>
      </c>
      <c r="Z67" s="5">
        <f t="shared" si="11"/>
        <v>51474</v>
      </c>
      <c r="AA67" s="5">
        <f t="shared" si="11"/>
        <v>76741</v>
      </c>
      <c r="AB67" s="5">
        <f t="shared" si="11"/>
        <v>34652</v>
      </c>
      <c r="AC67" s="5">
        <f t="shared" si="11"/>
        <v>28437</v>
      </c>
      <c r="AD67" s="5">
        <f t="shared" si="11"/>
        <v>30420</v>
      </c>
      <c r="AE67" s="5">
        <f t="shared" si="11"/>
        <v>54595</v>
      </c>
      <c r="AF67" s="5">
        <f t="shared" si="11"/>
        <v>57842</v>
      </c>
      <c r="AG67" s="5">
        <f t="shared" si="11"/>
        <v>145648</v>
      </c>
      <c r="AH67" s="5">
        <f t="shared" si="11"/>
        <v>402048</v>
      </c>
      <c r="AI67" s="5">
        <f t="shared" si="11"/>
        <v>26919</v>
      </c>
      <c r="AJ67" s="5">
        <f t="shared" si="11"/>
        <v>167840</v>
      </c>
      <c r="AK67" s="5">
        <f t="shared" si="11"/>
        <v>22000</v>
      </c>
      <c r="AL67" s="5">
        <f t="shared" si="11"/>
        <v>15000</v>
      </c>
      <c r="AM67" s="5">
        <f t="shared" si="11"/>
        <v>1750</v>
      </c>
      <c r="AN67" s="5">
        <f t="shared" si="11"/>
        <v>1750</v>
      </c>
      <c r="AO67" s="5">
        <f t="shared" si="11"/>
        <v>834706</v>
      </c>
      <c r="AP67" s="5">
        <f t="shared" si="11"/>
        <v>0</v>
      </c>
      <c r="AQ67" s="5">
        <f t="shared" si="11"/>
        <v>0</v>
      </c>
      <c r="AR67" s="5">
        <f t="shared" si="11"/>
        <v>0</v>
      </c>
      <c r="AS67" s="5">
        <f t="shared" si="11"/>
        <v>0</v>
      </c>
      <c r="AT67" s="5">
        <f t="shared" si="11"/>
        <v>0</v>
      </c>
      <c r="AU67" s="5">
        <f t="shared" si="11"/>
        <v>0</v>
      </c>
      <c r="AV67" s="5">
        <f t="shared" si="11"/>
        <v>0</v>
      </c>
      <c r="AW67" s="5">
        <f t="shared" si="11"/>
        <v>0</v>
      </c>
      <c r="AX67" s="5">
        <f t="shared" si="11"/>
        <v>0</v>
      </c>
      <c r="AY67" s="5">
        <f t="shared" si="11"/>
        <v>0</v>
      </c>
      <c r="AZ67" s="5">
        <f t="shared" si="11"/>
        <v>0</v>
      </c>
      <c r="BA67" s="5">
        <f t="shared" ref="BA67:CH67" si="12">BA62+BA65</f>
        <v>0</v>
      </c>
      <c r="BB67" s="5">
        <f t="shared" si="12"/>
        <v>0</v>
      </c>
      <c r="BC67" s="5">
        <f t="shared" si="12"/>
        <v>0</v>
      </c>
      <c r="BD67" s="5">
        <f t="shared" si="12"/>
        <v>0</v>
      </c>
      <c r="BE67" s="5">
        <f t="shared" si="12"/>
        <v>0</v>
      </c>
      <c r="BF67" s="5">
        <f t="shared" si="12"/>
        <v>0</v>
      </c>
      <c r="BG67" s="5">
        <f t="shared" si="12"/>
        <v>0</v>
      </c>
      <c r="BH67" s="5">
        <f t="shared" si="12"/>
        <v>0</v>
      </c>
      <c r="BI67" s="5">
        <f t="shared" si="12"/>
        <v>0</v>
      </c>
      <c r="BJ67" s="5">
        <f t="shared" si="12"/>
        <v>0</v>
      </c>
      <c r="BK67" s="5">
        <f t="shared" si="12"/>
        <v>0</v>
      </c>
      <c r="BL67" s="5">
        <f t="shared" si="12"/>
        <v>0</v>
      </c>
      <c r="BM67" s="5">
        <f t="shared" si="12"/>
        <v>0</v>
      </c>
      <c r="BN67" s="5">
        <f t="shared" si="12"/>
        <v>0</v>
      </c>
      <c r="BO67" s="5">
        <f t="shared" si="12"/>
        <v>0</v>
      </c>
      <c r="BP67" s="5">
        <f t="shared" si="12"/>
        <v>0</v>
      </c>
      <c r="BQ67" s="5">
        <f t="shared" si="12"/>
        <v>0</v>
      </c>
      <c r="BR67" s="5">
        <f t="shared" si="12"/>
        <v>0</v>
      </c>
      <c r="BS67" s="5">
        <f t="shared" si="12"/>
        <v>0</v>
      </c>
      <c r="BT67" s="5">
        <f t="shared" si="12"/>
        <v>0</v>
      </c>
      <c r="BU67" s="5">
        <f t="shared" si="12"/>
        <v>0</v>
      </c>
      <c r="BV67" s="5">
        <f t="shared" si="12"/>
        <v>0</v>
      </c>
      <c r="BW67" s="5">
        <f t="shared" si="12"/>
        <v>0</v>
      </c>
      <c r="BX67" s="5">
        <f t="shared" si="12"/>
        <v>0</v>
      </c>
      <c r="BY67" s="5">
        <f t="shared" si="12"/>
        <v>0</v>
      </c>
      <c r="BZ67" s="5">
        <f t="shared" si="12"/>
        <v>0</v>
      </c>
      <c r="CA67" s="5">
        <f t="shared" si="12"/>
        <v>0</v>
      </c>
      <c r="CB67" s="5">
        <f t="shared" si="12"/>
        <v>0</v>
      </c>
      <c r="CC67" s="5">
        <f t="shared" si="12"/>
        <v>0</v>
      </c>
      <c r="CD67" s="5">
        <f t="shared" si="12"/>
        <v>0</v>
      </c>
      <c r="CE67" s="5">
        <f t="shared" si="12"/>
        <v>0</v>
      </c>
      <c r="CF67" s="5">
        <f t="shared" si="12"/>
        <v>0</v>
      </c>
      <c r="CG67" s="5">
        <f t="shared" si="12"/>
        <v>0</v>
      </c>
      <c r="CH67" s="5">
        <f t="shared" si="12"/>
        <v>0</v>
      </c>
      <c r="CI67" s="5">
        <f>CI62+CI65</f>
        <v>4275312</v>
      </c>
      <c r="CJ67" s="7"/>
      <c r="CK67" s="5">
        <f t="shared" ref="CK67:CN67" si="13">CK62+CK65</f>
        <v>3687.4</v>
      </c>
      <c r="CL67" s="5">
        <f t="shared" si="13"/>
        <v>36522.32</v>
      </c>
      <c r="CM67" s="5">
        <f t="shared" si="13"/>
        <v>1675067.5200000003</v>
      </c>
      <c r="CN67" s="5">
        <f t="shared" si="13"/>
        <v>0</v>
      </c>
      <c r="CO67" s="5">
        <f>CO62+CO65</f>
        <v>1715277.24</v>
      </c>
      <c r="CP67" s="2"/>
      <c r="CQ67" s="5">
        <f t="shared" ref="CQ67:CR67" si="14">CQ62+CQ65</f>
        <v>0</v>
      </c>
      <c r="CR67" s="5">
        <f t="shared" si="14"/>
        <v>0</v>
      </c>
      <c r="CS67" s="5">
        <f>CS62+CS65</f>
        <v>0</v>
      </c>
      <c r="CU67" s="5">
        <f>CU62+CU65</f>
        <v>1715277.2400000002</v>
      </c>
      <c r="CV67" s="5">
        <f>CV62+CV65</f>
        <v>2560034.7599999998</v>
      </c>
      <c r="CW67" s="39">
        <f>IF(CI67=0,"n/a",CU67/(CI67))</f>
        <v>0.40120516116718502</v>
      </c>
      <c r="CX67" s="36"/>
    </row>
    <row r="68" spans="1:102" s="4" customFormat="1" x14ac:dyDescent="0.2">
      <c r="B68" s="11"/>
      <c r="I68" s="7"/>
      <c r="J68" s="7"/>
      <c r="M68" s="7"/>
      <c r="N68" s="7"/>
      <c r="O68" s="7"/>
      <c r="P68" s="7"/>
      <c r="Q68" s="7"/>
      <c r="R68" s="7"/>
      <c r="S68" s="7"/>
      <c r="T68" s="7"/>
      <c r="CI68" s="7"/>
      <c r="CJ68" s="7"/>
      <c r="CO68" s="7"/>
      <c r="CS68" s="7"/>
      <c r="CW68" s="37"/>
      <c r="CX68" s="37"/>
    </row>
    <row r="69" spans="1:102" outlineLevel="1" x14ac:dyDescent="0.2">
      <c r="A69" s="3" t="s">
        <v>80</v>
      </c>
      <c r="B69" s="10" t="s">
        <v>234</v>
      </c>
      <c r="C69" s="3" t="s">
        <v>235</v>
      </c>
      <c r="D69" s="3">
        <v>0</v>
      </c>
      <c r="E69" s="3">
        <v>0</v>
      </c>
      <c r="F69" s="3">
        <v>0</v>
      </c>
      <c r="G69" s="3">
        <v>573.52</v>
      </c>
      <c r="H69" s="3">
        <v>0</v>
      </c>
      <c r="I69" s="3">
        <v>573.52</v>
      </c>
      <c r="K69" s="3">
        <v>0</v>
      </c>
      <c r="L69" s="3">
        <v>0</v>
      </c>
      <c r="M69" s="3">
        <v>0</v>
      </c>
      <c r="O69" s="4">
        <v>573.52</v>
      </c>
      <c r="P69" s="4"/>
      <c r="Q69" s="27">
        <v>0</v>
      </c>
      <c r="R69" s="27">
        <v>0</v>
      </c>
      <c r="S69" s="29"/>
      <c r="T69" s="27"/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1428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4">
        <v>0</v>
      </c>
      <c r="CH69" s="4">
        <v>0</v>
      </c>
      <c r="CI69" s="27">
        <v>1428</v>
      </c>
      <c r="CJ69" s="4"/>
      <c r="CK69" s="4">
        <v>0</v>
      </c>
      <c r="CL69" s="4">
        <v>0</v>
      </c>
      <c r="CM69" s="4">
        <v>374.28000000000003</v>
      </c>
      <c r="CN69" s="4">
        <v>0</v>
      </c>
      <c r="CO69" s="4">
        <v>374.28000000000003</v>
      </c>
      <c r="CP69" s="4"/>
      <c r="CQ69" s="4">
        <v>0</v>
      </c>
      <c r="CR69" s="4">
        <v>0</v>
      </c>
      <c r="CS69" s="4">
        <v>0</v>
      </c>
      <c r="CT69" s="4"/>
      <c r="CU69" s="4">
        <v>374.28000000000003</v>
      </c>
      <c r="CV69" s="4">
        <f t="shared" ref="CV69:CV98" si="15">CI69-CU69</f>
        <v>1053.72</v>
      </c>
      <c r="CW69" s="33">
        <f t="shared" ref="CW69:CW98" si="16">IF(CI69=0,"n/a",CU69/(CI69))</f>
        <v>0.26210084033613446</v>
      </c>
    </row>
    <row r="70" spans="1:102" outlineLevel="1" x14ac:dyDescent="0.2">
      <c r="A70" s="3" t="s">
        <v>81</v>
      </c>
      <c r="B70" s="10" t="s">
        <v>236</v>
      </c>
      <c r="C70" s="3" t="s">
        <v>237</v>
      </c>
      <c r="D70" s="3">
        <v>0</v>
      </c>
      <c r="E70" s="3">
        <v>84.99</v>
      </c>
      <c r="F70" s="3">
        <v>0</v>
      </c>
      <c r="G70" s="3">
        <v>19399.45</v>
      </c>
      <c r="H70" s="3">
        <v>0</v>
      </c>
      <c r="I70" s="3">
        <v>19484.440000000002</v>
      </c>
      <c r="K70" s="3">
        <v>0</v>
      </c>
      <c r="L70" s="3">
        <v>0</v>
      </c>
      <c r="M70" s="3">
        <v>0</v>
      </c>
      <c r="O70" s="4">
        <v>19484.439999999999</v>
      </c>
      <c r="P70" s="4"/>
      <c r="Q70" s="27">
        <v>0</v>
      </c>
      <c r="R70" s="27">
        <v>0</v>
      </c>
      <c r="S70" s="29"/>
      <c r="T70" s="27"/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20750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4">
        <v>0</v>
      </c>
      <c r="CI70" s="27">
        <v>20750</v>
      </c>
      <c r="CJ70" s="4"/>
      <c r="CK70" s="4">
        <v>0</v>
      </c>
      <c r="CL70" s="4">
        <v>22</v>
      </c>
      <c r="CM70" s="4">
        <v>13011.970000000001</v>
      </c>
      <c r="CN70" s="4">
        <v>0</v>
      </c>
      <c r="CO70" s="4">
        <v>13033.970000000001</v>
      </c>
      <c r="CP70" s="4"/>
      <c r="CQ70" s="4">
        <v>0</v>
      </c>
      <c r="CR70" s="4">
        <v>0</v>
      </c>
      <c r="CS70" s="4">
        <v>0</v>
      </c>
      <c r="CT70" s="4"/>
      <c r="CU70" s="4">
        <v>13033.970000000001</v>
      </c>
      <c r="CV70" s="4">
        <f t="shared" si="15"/>
        <v>7716.0299999999988</v>
      </c>
      <c r="CW70" s="33">
        <f t="shared" si="16"/>
        <v>0.62814313253012055</v>
      </c>
    </row>
    <row r="71" spans="1:102" outlineLevel="1" x14ac:dyDescent="0.2">
      <c r="A71" s="3" t="s">
        <v>82</v>
      </c>
      <c r="B71" s="10" t="s">
        <v>238</v>
      </c>
      <c r="C71" s="3" t="s">
        <v>239</v>
      </c>
      <c r="D71" s="3">
        <v>0</v>
      </c>
      <c r="E71" s="3">
        <v>67.5</v>
      </c>
      <c r="F71" s="3">
        <v>0</v>
      </c>
      <c r="G71" s="3">
        <v>978</v>
      </c>
      <c r="H71" s="3">
        <v>0</v>
      </c>
      <c r="I71" s="3">
        <v>1045.5</v>
      </c>
      <c r="K71" s="3">
        <v>0</v>
      </c>
      <c r="L71" s="3">
        <v>0</v>
      </c>
      <c r="M71" s="3">
        <v>0</v>
      </c>
      <c r="O71" s="4">
        <v>1045.5</v>
      </c>
      <c r="P71" s="4"/>
      <c r="Q71" s="27">
        <v>0</v>
      </c>
      <c r="R71" s="27">
        <v>0</v>
      </c>
      <c r="S71" s="29"/>
      <c r="T71" s="27"/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1025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0</v>
      </c>
      <c r="CI71" s="27">
        <v>1025</v>
      </c>
      <c r="CJ71" s="4"/>
      <c r="CK71" s="4">
        <v>17</v>
      </c>
      <c r="CL71" s="4">
        <v>0</v>
      </c>
      <c r="CM71" s="4">
        <v>316</v>
      </c>
      <c r="CN71" s="4">
        <v>0</v>
      </c>
      <c r="CO71" s="4">
        <v>333</v>
      </c>
      <c r="CP71" s="4"/>
      <c r="CQ71" s="4">
        <v>0</v>
      </c>
      <c r="CR71" s="4">
        <v>0</v>
      </c>
      <c r="CS71" s="4">
        <v>0</v>
      </c>
      <c r="CT71" s="4"/>
      <c r="CU71" s="4">
        <v>333</v>
      </c>
      <c r="CV71" s="4">
        <f t="shared" si="15"/>
        <v>692</v>
      </c>
      <c r="CW71" s="33">
        <f t="shared" si="16"/>
        <v>0.32487804878048782</v>
      </c>
    </row>
    <row r="72" spans="1:102" outlineLevel="1" x14ac:dyDescent="0.2">
      <c r="A72" s="3" t="s">
        <v>83</v>
      </c>
      <c r="B72" s="10" t="s">
        <v>240</v>
      </c>
      <c r="C72" s="3" t="s">
        <v>241</v>
      </c>
      <c r="D72" s="3">
        <v>5378.54</v>
      </c>
      <c r="E72" s="3">
        <v>366.67</v>
      </c>
      <c r="F72" s="3">
        <v>0</v>
      </c>
      <c r="G72" s="3">
        <v>440.77</v>
      </c>
      <c r="H72" s="3">
        <v>0</v>
      </c>
      <c r="I72" s="3">
        <v>6185.98</v>
      </c>
      <c r="K72" s="3">
        <v>0</v>
      </c>
      <c r="L72" s="3">
        <v>0</v>
      </c>
      <c r="M72" s="3">
        <v>0</v>
      </c>
      <c r="O72" s="4">
        <v>6185.9800000000005</v>
      </c>
      <c r="P72" s="4"/>
      <c r="Q72" s="27">
        <v>0</v>
      </c>
      <c r="R72" s="27">
        <v>0</v>
      </c>
      <c r="S72" s="29"/>
      <c r="T72" s="27"/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7311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27">
        <v>7311</v>
      </c>
      <c r="CJ72" s="4"/>
      <c r="CK72" s="4">
        <v>3086.07</v>
      </c>
      <c r="CL72" s="4">
        <v>0</v>
      </c>
      <c r="CM72" s="4">
        <v>31.98</v>
      </c>
      <c r="CN72" s="4">
        <v>0</v>
      </c>
      <c r="CO72" s="4">
        <v>3118.05</v>
      </c>
      <c r="CP72" s="4"/>
      <c r="CQ72" s="4">
        <v>0</v>
      </c>
      <c r="CR72" s="4">
        <v>0</v>
      </c>
      <c r="CS72" s="4">
        <v>0</v>
      </c>
      <c r="CT72" s="4"/>
      <c r="CU72" s="4">
        <v>3118.05</v>
      </c>
      <c r="CV72" s="4">
        <f t="shared" si="15"/>
        <v>4192.95</v>
      </c>
      <c r="CW72" s="33">
        <f t="shared" si="16"/>
        <v>0.42648748461222818</v>
      </c>
    </row>
    <row r="73" spans="1:102" outlineLevel="1" x14ac:dyDescent="0.2">
      <c r="A73" s="3" t="s">
        <v>84</v>
      </c>
      <c r="B73" s="10" t="s">
        <v>242</v>
      </c>
      <c r="C73" s="3" t="s">
        <v>243</v>
      </c>
      <c r="D73" s="3">
        <v>8541.4600000000009</v>
      </c>
      <c r="E73" s="3">
        <v>0</v>
      </c>
      <c r="F73" s="3">
        <v>0</v>
      </c>
      <c r="G73" s="3">
        <v>0</v>
      </c>
      <c r="H73" s="3">
        <v>0</v>
      </c>
      <c r="I73" s="3">
        <v>8541.4600000000009</v>
      </c>
      <c r="K73" s="3">
        <v>0</v>
      </c>
      <c r="L73" s="3">
        <v>0</v>
      </c>
      <c r="M73" s="3">
        <v>0</v>
      </c>
      <c r="O73" s="4">
        <v>8541.4600000000009</v>
      </c>
      <c r="P73" s="4"/>
      <c r="Q73" s="27">
        <v>0</v>
      </c>
      <c r="R73" s="27">
        <v>0</v>
      </c>
      <c r="S73" s="29"/>
      <c r="T73" s="27"/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8646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27">
        <v>8646</v>
      </c>
      <c r="CJ73" s="4"/>
      <c r="CK73" s="4">
        <v>3227.2000000000003</v>
      </c>
      <c r="CL73" s="4">
        <v>0</v>
      </c>
      <c r="CM73" s="4">
        <v>0</v>
      </c>
      <c r="CN73" s="4">
        <v>0</v>
      </c>
      <c r="CO73" s="4">
        <v>3227.2000000000003</v>
      </c>
      <c r="CP73" s="4"/>
      <c r="CQ73" s="4">
        <v>0</v>
      </c>
      <c r="CR73" s="4">
        <v>0</v>
      </c>
      <c r="CS73" s="4">
        <v>0</v>
      </c>
      <c r="CT73" s="4"/>
      <c r="CU73" s="4">
        <v>3227.2000000000003</v>
      </c>
      <c r="CV73" s="4">
        <f t="shared" si="15"/>
        <v>5418.7999999999993</v>
      </c>
      <c r="CW73" s="33">
        <f t="shared" si="16"/>
        <v>0.37325931066389084</v>
      </c>
    </row>
    <row r="74" spans="1:102" outlineLevel="1" x14ac:dyDescent="0.2">
      <c r="A74" s="3" t="s">
        <v>85</v>
      </c>
      <c r="B74" s="10" t="s">
        <v>244</v>
      </c>
      <c r="C74" s="3" t="s">
        <v>245</v>
      </c>
      <c r="D74" s="3">
        <v>33091.64</v>
      </c>
      <c r="E74" s="3">
        <v>400</v>
      </c>
      <c r="F74" s="3">
        <v>0</v>
      </c>
      <c r="G74" s="3">
        <v>1151</v>
      </c>
      <c r="H74" s="3">
        <v>0</v>
      </c>
      <c r="I74" s="3">
        <v>34642.639999999999</v>
      </c>
      <c r="K74" s="3">
        <v>0</v>
      </c>
      <c r="L74" s="3">
        <v>0</v>
      </c>
      <c r="M74" s="3">
        <v>0</v>
      </c>
      <c r="O74" s="4">
        <v>34642.639999999999</v>
      </c>
      <c r="P74" s="4"/>
      <c r="Q74" s="27">
        <v>0</v>
      </c>
      <c r="R74" s="27">
        <v>0</v>
      </c>
      <c r="S74" s="29"/>
      <c r="T74" s="27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34675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27">
        <v>34675</v>
      </c>
      <c r="CJ74" s="4"/>
      <c r="CK74" s="4">
        <v>22643.68</v>
      </c>
      <c r="CL74" s="4">
        <v>175</v>
      </c>
      <c r="CM74" s="4">
        <v>0</v>
      </c>
      <c r="CN74" s="4">
        <v>0</v>
      </c>
      <c r="CO74" s="4">
        <v>22818.68</v>
      </c>
      <c r="CP74" s="4"/>
      <c r="CQ74" s="4">
        <v>0</v>
      </c>
      <c r="CR74" s="4">
        <v>0</v>
      </c>
      <c r="CS74" s="4">
        <v>0</v>
      </c>
      <c r="CT74" s="4"/>
      <c r="CU74" s="4">
        <v>22818.68</v>
      </c>
      <c r="CV74" s="4">
        <f t="shared" si="15"/>
        <v>11856.32</v>
      </c>
      <c r="CW74" s="33">
        <f t="shared" si="16"/>
        <v>0.65807296322999276</v>
      </c>
    </row>
    <row r="75" spans="1:102" outlineLevel="1" x14ac:dyDescent="0.2">
      <c r="A75" s="3" t="s">
        <v>86</v>
      </c>
      <c r="B75" s="10" t="s">
        <v>246</v>
      </c>
      <c r="C75" s="3" t="s">
        <v>247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K75" s="3">
        <v>0</v>
      </c>
      <c r="L75" s="3">
        <v>0</v>
      </c>
      <c r="M75" s="3">
        <v>0</v>
      </c>
      <c r="O75" s="4">
        <v>0</v>
      </c>
      <c r="P75" s="4"/>
      <c r="Q75" s="27">
        <v>0</v>
      </c>
      <c r="R75" s="27">
        <v>0</v>
      </c>
      <c r="S75" s="29"/>
      <c r="T75" s="27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5221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27">
        <v>5221</v>
      </c>
      <c r="CJ75" s="4"/>
      <c r="CK75" s="4">
        <v>0</v>
      </c>
      <c r="CL75" s="4">
        <v>0</v>
      </c>
      <c r="CM75" s="4">
        <v>0</v>
      </c>
      <c r="CN75" s="4">
        <v>0</v>
      </c>
      <c r="CO75" s="4">
        <v>0</v>
      </c>
      <c r="CP75" s="4"/>
      <c r="CQ75" s="4">
        <v>0</v>
      </c>
      <c r="CR75" s="4">
        <v>0</v>
      </c>
      <c r="CS75" s="4">
        <v>0</v>
      </c>
      <c r="CT75" s="4"/>
      <c r="CU75" s="4">
        <v>0</v>
      </c>
      <c r="CV75" s="4">
        <f t="shared" si="15"/>
        <v>5221</v>
      </c>
      <c r="CW75" s="33">
        <f t="shared" si="16"/>
        <v>0</v>
      </c>
    </row>
    <row r="76" spans="1:102" outlineLevel="1" x14ac:dyDescent="0.2">
      <c r="A76" s="3" t="s">
        <v>87</v>
      </c>
      <c r="B76" s="10" t="s">
        <v>248</v>
      </c>
      <c r="C76" s="3" t="s">
        <v>249</v>
      </c>
      <c r="D76" s="3">
        <v>0</v>
      </c>
      <c r="E76" s="3">
        <v>0</v>
      </c>
      <c r="F76" s="3">
        <v>0</v>
      </c>
      <c r="G76" s="3">
        <v>1050</v>
      </c>
      <c r="H76" s="3">
        <v>0</v>
      </c>
      <c r="I76" s="3">
        <v>1050</v>
      </c>
      <c r="K76" s="3">
        <v>0</v>
      </c>
      <c r="L76" s="3">
        <v>0</v>
      </c>
      <c r="M76" s="3">
        <v>0</v>
      </c>
      <c r="O76" s="4">
        <v>1050</v>
      </c>
      <c r="P76" s="4"/>
      <c r="Q76" s="27">
        <v>0</v>
      </c>
      <c r="R76" s="27">
        <v>0</v>
      </c>
      <c r="S76" s="29"/>
      <c r="T76" s="27"/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1224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27">
        <v>1224</v>
      </c>
      <c r="CJ76" s="4"/>
      <c r="CK76" s="4">
        <v>0</v>
      </c>
      <c r="CL76" s="4">
        <v>0</v>
      </c>
      <c r="CM76" s="4">
        <v>35</v>
      </c>
      <c r="CN76" s="4">
        <v>0</v>
      </c>
      <c r="CO76" s="4">
        <v>35</v>
      </c>
      <c r="CP76" s="4"/>
      <c r="CQ76" s="4">
        <v>0</v>
      </c>
      <c r="CR76" s="4">
        <v>0</v>
      </c>
      <c r="CS76" s="4">
        <v>0</v>
      </c>
      <c r="CT76" s="4"/>
      <c r="CU76" s="4">
        <v>35</v>
      </c>
      <c r="CV76" s="4">
        <f t="shared" si="15"/>
        <v>1189</v>
      </c>
      <c r="CW76" s="33">
        <f t="shared" si="16"/>
        <v>2.8594771241830064E-2</v>
      </c>
    </row>
    <row r="77" spans="1:102" outlineLevel="1" x14ac:dyDescent="0.2">
      <c r="A77" s="3" t="s">
        <v>88</v>
      </c>
      <c r="B77" s="10" t="s">
        <v>250</v>
      </c>
      <c r="C77" s="3" t="s">
        <v>251</v>
      </c>
      <c r="D77" s="3">
        <v>748</v>
      </c>
      <c r="E77" s="3">
        <v>0</v>
      </c>
      <c r="F77" s="3">
        <v>0</v>
      </c>
      <c r="G77" s="3">
        <v>100381.89</v>
      </c>
      <c r="H77" s="3">
        <v>0</v>
      </c>
      <c r="I77" s="3">
        <v>101129.89</v>
      </c>
      <c r="K77" s="3">
        <v>0</v>
      </c>
      <c r="L77" s="3">
        <v>0</v>
      </c>
      <c r="M77" s="3">
        <v>0</v>
      </c>
      <c r="O77" s="4">
        <v>101129.89</v>
      </c>
      <c r="P77" s="4"/>
      <c r="Q77" s="27">
        <v>0</v>
      </c>
      <c r="R77" s="27">
        <v>0</v>
      </c>
      <c r="S77" s="29"/>
      <c r="T77" s="27"/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142617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27">
        <v>142617</v>
      </c>
      <c r="CJ77" s="4"/>
      <c r="CK77" s="4">
        <v>0</v>
      </c>
      <c r="CL77" s="4">
        <v>0</v>
      </c>
      <c r="CM77" s="4">
        <v>27930.71</v>
      </c>
      <c r="CN77" s="4">
        <v>0</v>
      </c>
      <c r="CO77" s="4">
        <v>27930.71</v>
      </c>
      <c r="CP77" s="4"/>
      <c r="CQ77" s="4">
        <v>0</v>
      </c>
      <c r="CR77" s="4">
        <v>0</v>
      </c>
      <c r="CS77" s="4">
        <v>0</v>
      </c>
      <c r="CT77" s="4"/>
      <c r="CU77" s="4">
        <v>27930.71</v>
      </c>
      <c r="CV77" s="4">
        <f t="shared" si="15"/>
        <v>114686.29000000001</v>
      </c>
      <c r="CW77" s="33">
        <f t="shared" si="16"/>
        <v>0.19584418407342744</v>
      </c>
    </row>
    <row r="78" spans="1:102" hidden="1" outlineLevel="1" x14ac:dyDescent="0.2">
      <c r="A78" s="3" t="s">
        <v>252</v>
      </c>
      <c r="B78" s="10" t="s">
        <v>253</v>
      </c>
      <c r="C78" s="3" t="s">
        <v>254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K78" s="3">
        <v>0</v>
      </c>
      <c r="L78" s="3">
        <v>0</v>
      </c>
      <c r="M78" s="3">
        <v>0</v>
      </c>
      <c r="O78" s="4">
        <v>0</v>
      </c>
      <c r="P78" s="4"/>
      <c r="Q78" s="27">
        <v>0</v>
      </c>
      <c r="R78" s="27">
        <v>0</v>
      </c>
      <c r="S78" s="29"/>
      <c r="T78" s="27"/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27">
        <v>0</v>
      </c>
      <c r="CJ78" s="4"/>
      <c r="CK78" s="4">
        <v>0</v>
      </c>
      <c r="CL78" s="4">
        <v>0</v>
      </c>
      <c r="CM78" s="4">
        <v>0</v>
      </c>
      <c r="CN78" s="4">
        <v>0</v>
      </c>
      <c r="CO78" s="4">
        <v>0</v>
      </c>
      <c r="CP78" s="4"/>
      <c r="CQ78" s="4">
        <v>0</v>
      </c>
      <c r="CR78" s="4">
        <v>0</v>
      </c>
      <c r="CS78" s="4">
        <v>0</v>
      </c>
      <c r="CT78" s="4"/>
      <c r="CU78" s="4">
        <v>0</v>
      </c>
      <c r="CV78" s="4">
        <f t="shared" si="15"/>
        <v>0</v>
      </c>
      <c r="CW78" s="33" t="str">
        <f t="shared" si="16"/>
        <v>n/a</v>
      </c>
    </row>
    <row r="79" spans="1:102" outlineLevel="1" x14ac:dyDescent="0.2">
      <c r="A79" s="3" t="s">
        <v>89</v>
      </c>
      <c r="B79" s="10" t="s">
        <v>255</v>
      </c>
      <c r="C79" s="3" t="s">
        <v>256</v>
      </c>
      <c r="D79" s="3">
        <v>30.400000000000002</v>
      </c>
      <c r="E79" s="3">
        <v>0</v>
      </c>
      <c r="F79" s="3">
        <v>0</v>
      </c>
      <c r="G79" s="3">
        <v>1128.69</v>
      </c>
      <c r="H79" s="3">
        <v>0</v>
      </c>
      <c r="I79" s="3">
        <v>1159.0900000000001</v>
      </c>
      <c r="K79" s="3">
        <v>0</v>
      </c>
      <c r="L79" s="3">
        <v>0</v>
      </c>
      <c r="M79" s="3">
        <v>0</v>
      </c>
      <c r="O79" s="4">
        <v>1159.0899999999999</v>
      </c>
      <c r="P79" s="4"/>
      <c r="Q79" s="27">
        <v>0</v>
      </c>
      <c r="R79" s="27">
        <v>0</v>
      </c>
      <c r="S79" s="29"/>
      <c r="T79" s="27"/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1619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27">
        <v>1619</v>
      </c>
      <c r="CJ79" s="4"/>
      <c r="CK79" s="4">
        <v>0</v>
      </c>
      <c r="CL79" s="4">
        <v>0</v>
      </c>
      <c r="CM79" s="4">
        <v>222</v>
      </c>
      <c r="CN79" s="4">
        <v>0</v>
      </c>
      <c r="CO79" s="4">
        <v>222</v>
      </c>
      <c r="CP79" s="4"/>
      <c r="CQ79" s="4">
        <v>0</v>
      </c>
      <c r="CR79" s="4">
        <v>0</v>
      </c>
      <c r="CS79" s="4">
        <v>0</v>
      </c>
      <c r="CT79" s="4"/>
      <c r="CU79" s="4">
        <v>222</v>
      </c>
      <c r="CV79" s="4">
        <f t="shared" si="15"/>
        <v>1397</v>
      </c>
      <c r="CW79" s="33">
        <f t="shared" si="16"/>
        <v>0.13712168004941322</v>
      </c>
    </row>
    <row r="80" spans="1:102" outlineLevel="1" x14ac:dyDescent="0.2">
      <c r="A80" s="3" t="s">
        <v>90</v>
      </c>
      <c r="B80" s="10" t="s">
        <v>257</v>
      </c>
      <c r="C80" s="3" t="s">
        <v>258</v>
      </c>
      <c r="D80" s="3">
        <v>0</v>
      </c>
      <c r="E80" s="3">
        <v>0</v>
      </c>
      <c r="F80" s="3">
        <v>689.37</v>
      </c>
      <c r="G80" s="3">
        <v>8732.14</v>
      </c>
      <c r="H80" s="3">
        <v>0</v>
      </c>
      <c r="I80" s="3">
        <v>9421.51</v>
      </c>
      <c r="K80" s="3">
        <v>0</v>
      </c>
      <c r="L80" s="3">
        <v>0</v>
      </c>
      <c r="M80" s="3">
        <v>0</v>
      </c>
      <c r="O80" s="4">
        <v>9421.51</v>
      </c>
      <c r="P80" s="4"/>
      <c r="Q80" s="27">
        <v>0</v>
      </c>
      <c r="R80" s="27">
        <v>0</v>
      </c>
      <c r="S80" s="29"/>
      <c r="T80" s="27"/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7956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27">
        <v>7956</v>
      </c>
      <c r="CJ80" s="4"/>
      <c r="CK80" s="4">
        <v>0</v>
      </c>
      <c r="CL80" s="4">
        <v>0</v>
      </c>
      <c r="CM80" s="4">
        <v>1520.76</v>
      </c>
      <c r="CN80" s="4">
        <v>0</v>
      </c>
      <c r="CO80" s="4">
        <v>1520.76</v>
      </c>
      <c r="CP80" s="4"/>
      <c r="CQ80" s="4">
        <v>0</v>
      </c>
      <c r="CR80" s="4">
        <v>0</v>
      </c>
      <c r="CS80" s="4">
        <v>0</v>
      </c>
      <c r="CT80" s="4"/>
      <c r="CU80" s="4">
        <v>1520.76</v>
      </c>
      <c r="CV80" s="4">
        <f t="shared" si="15"/>
        <v>6435.24</v>
      </c>
      <c r="CW80" s="33">
        <f t="shared" si="16"/>
        <v>0.19114630467571644</v>
      </c>
    </row>
    <row r="81" spans="1:102" outlineLevel="1" x14ac:dyDescent="0.2">
      <c r="A81" s="3" t="s">
        <v>91</v>
      </c>
      <c r="B81" s="10" t="s">
        <v>259</v>
      </c>
      <c r="C81" s="3" t="s">
        <v>260</v>
      </c>
      <c r="D81" s="3">
        <v>0</v>
      </c>
      <c r="E81" s="3">
        <v>199</v>
      </c>
      <c r="F81" s="3">
        <v>0</v>
      </c>
      <c r="G81" s="3">
        <v>21553.63</v>
      </c>
      <c r="H81" s="3">
        <v>0</v>
      </c>
      <c r="I81" s="3">
        <v>21752.63</v>
      </c>
      <c r="K81" s="3">
        <v>0</v>
      </c>
      <c r="L81" s="3">
        <v>0</v>
      </c>
      <c r="M81" s="3">
        <v>0</v>
      </c>
      <c r="O81" s="4">
        <v>21752.63</v>
      </c>
      <c r="P81" s="4"/>
      <c r="Q81" s="27">
        <v>0</v>
      </c>
      <c r="R81" s="27">
        <v>0</v>
      </c>
      <c r="S81" s="29"/>
      <c r="T81" s="27"/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17666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27">
        <v>17666</v>
      </c>
      <c r="CJ81" s="4"/>
      <c r="CK81" s="4">
        <v>0</v>
      </c>
      <c r="CL81" s="4">
        <v>199</v>
      </c>
      <c r="CM81" s="4">
        <v>25747.73</v>
      </c>
      <c r="CN81" s="4">
        <v>0</v>
      </c>
      <c r="CO81" s="4">
        <v>25946.73</v>
      </c>
      <c r="CP81" s="4"/>
      <c r="CQ81" s="4">
        <v>0</v>
      </c>
      <c r="CR81" s="4">
        <v>0</v>
      </c>
      <c r="CS81" s="4">
        <v>0</v>
      </c>
      <c r="CT81" s="4"/>
      <c r="CU81" s="4">
        <v>25946.73</v>
      </c>
      <c r="CV81" s="4">
        <f t="shared" si="15"/>
        <v>-8280.73</v>
      </c>
      <c r="CW81" s="33">
        <f t="shared" si="16"/>
        <v>1.4687382542737462</v>
      </c>
    </row>
    <row r="82" spans="1:102" outlineLevel="1" x14ac:dyDescent="0.2">
      <c r="A82" s="3" t="s">
        <v>92</v>
      </c>
      <c r="B82" s="10" t="s">
        <v>261</v>
      </c>
      <c r="C82" s="3" t="s">
        <v>262</v>
      </c>
      <c r="D82" s="3">
        <v>0</v>
      </c>
      <c r="E82" s="3">
        <v>0</v>
      </c>
      <c r="F82" s="3">
        <v>0</v>
      </c>
      <c r="G82" s="3">
        <v>57669.03</v>
      </c>
      <c r="H82" s="3">
        <v>0</v>
      </c>
      <c r="I82" s="3">
        <v>57669.03</v>
      </c>
      <c r="K82" s="3">
        <v>0</v>
      </c>
      <c r="L82" s="3">
        <v>0</v>
      </c>
      <c r="M82" s="3">
        <v>0</v>
      </c>
      <c r="O82" s="4">
        <v>57669.03</v>
      </c>
      <c r="P82" s="4"/>
      <c r="Q82" s="27">
        <v>0</v>
      </c>
      <c r="R82" s="27">
        <v>0</v>
      </c>
      <c r="S82" s="29"/>
      <c r="T82" s="27"/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80319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27">
        <v>80319</v>
      </c>
      <c r="CJ82" s="4"/>
      <c r="CK82" s="4">
        <v>0</v>
      </c>
      <c r="CL82" s="4">
        <v>0</v>
      </c>
      <c r="CM82" s="4">
        <v>1972.3500000000001</v>
      </c>
      <c r="CN82" s="4">
        <v>0</v>
      </c>
      <c r="CO82" s="4">
        <v>1972.3500000000001</v>
      </c>
      <c r="CP82" s="4"/>
      <c r="CQ82" s="4">
        <v>0</v>
      </c>
      <c r="CR82" s="4">
        <v>0</v>
      </c>
      <c r="CS82" s="4">
        <v>0</v>
      </c>
      <c r="CT82" s="4"/>
      <c r="CU82" s="4">
        <v>1972.3500000000001</v>
      </c>
      <c r="CV82" s="4">
        <f t="shared" si="15"/>
        <v>78346.649999999994</v>
      </c>
      <c r="CW82" s="33">
        <f t="shared" si="16"/>
        <v>2.4556456131176935E-2</v>
      </c>
    </row>
    <row r="83" spans="1:102" outlineLevel="1" x14ac:dyDescent="0.2">
      <c r="A83" s="3" t="s">
        <v>93</v>
      </c>
      <c r="B83" s="10" t="s">
        <v>263</v>
      </c>
      <c r="C83" s="3" t="s">
        <v>264</v>
      </c>
      <c r="D83" s="3">
        <v>0</v>
      </c>
      <c r="E83" s="3">
        <v>0</v>
      </c>
      <c r="F83" s="3">
        <v>0</v>
      </c>
      <c r="G83" s="3">
        <v>4717.5</v>
      </c>
      <c r="H83" s="3">
        <v>0</v>
      </c>
      <c r="I83" s="3">
        <v>4717.5</v>
      </c>
      <c r="K83" s="3">
        <v>0</v>
      </c>
      <c r="L83" s="3">
        <v>0</v>
      </c>
      <c r="M83" s="3">
        <v>0</v>
      </c>
      <c r="O83" s="4">
        <v>4717.5</v>
      </c>
      <c r="P83" s="4"/>
      <c r="Q83" s="27">
        <v>0</v>
      </c>
      <c r="R83" s="27">
        <v>0</v>
      </c>
      <c r="S83" s="29"/>
      <c r="T83" s="27"/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6229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27">
        <v>6229</v>
      </c>
      <c r="CJ83" s="4"/>
      <c r="CK83" s="4">
        <v>0</v>
      </c>
      <c r="CL83" s="4">
        <v>0</v>
      </c>
      <c r="CM83" s="4">
        <v>0</v>
      </c>
      <c r="CN83" s="4">
        <v>0</v>
      </c>
      <c r="CO83" s="4">
        <v>0</v>
      </c>
      <c r="CP83" s="4"/>
      <c r="CQ83" s="4">
        <v>0</v>
      </c>
      <c r="CR83" s="4">
        <v>0</v>
      </c>
      <c r="CS83" s="4">
        <v>0</v>
      </c>
      <c r="CT83" s="4"/>
      <c r="CU83" s="4">
        <v>0</v>
      </c>
      <c r="CV83" s="4">
        <f t="shared" si="15"/>
        <v>6229</v>
      </c>
      <c r="CW83" s="33">
        <f t="shared" si="16"/>
        <v>0</v>
      </c>
    </row>
    <row r="84" spans="1:102" outlineLevel="1" x14ac:dyDescent="0.2">
      <c r="A84" s="3" t="s">
        <v>94</v>
      </c>
      <c r="B84" s="10" t="s">
        <v>265</v>
      </c>
      <c r="C84" s="3" t="s">
        <v>266</v>
      </c>
      <c r="D84" s="3">
        <v>0</v>
      </c>
      <c r="E84" s="3">
        <v>0</v>
      </c>
      <c r="F84" s="3">
        <v>0</v>
      </c>
      <c r="G84" s="3">
        <v>390</v>
      </c>
      <c r="H84" s="3">
        <v>0</v>
      </c>
      <c r="I84" s="3">
        <v>390</v>
      </c>
      <c r="K84" s="3">
        <v>0</v>
      </c>
      <c r="L84" s="3">
        <v>0</v>
      </c>
      <c r="M84" s="3">
        <v>0</v>
      </c>
      <c r="O84" s="4">
        <v>390</v>
      </c>
      <c r="P84" s="4"/>
      <c r="Q84" s="27">
        <v>0</v>
      </c>
      <c r="R84" s="27">
        <v>0</v>
      </c>
      <c r="S84" s="29"/>
      <c r="T84" s="27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1020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27">
        <v>1020</v>
      </c>
      <c r="CJ84" s="4"/>
      <c r="CK84" s="4">
        <v>0</v>
      </c>
      <c r="CL84" s="4">
        <v>0</v>
      </c>
      <c r="CM84" s="4">
        <v>414</v>
      </c>
      <c r="CN84" s="4">
        <v>0</v>
      </c>
      <c r="CO84" s="4">
        <v>414</v>
      </c>
      <c r="CP84" s="4"/>
      <c r="CQ84" s="4">
        <v>0</v>
      </c>
      <c r="CR84" s="4">
        <v>0</v>
      </c>
      <c r="CS84" s="4">
        <v>0</v>
      </c>
      <c r="CT84" s="4"/>
      <c r="CU84" s="4">
        <v>414</v>
      </c>
      <c r="CV84" s="4">
        <f t="shared" si="15"/>
        <v>606</v>
      </c>
      <c r="CW84" s="33">
        <f t="shared" si="16"/>
        <v>0.40588235294117647</v>
      </c>
    </row>
    <row r="85" spans="1:102" outlineLevel="1" x14ac:dyDescent="0.2">
      <c r="A85" s="3" t="s">
        <v>95</v>
      </c>
      <c r="B85" s="10" t="s">
        <v>267</v>
      </c>
      <c r="C85" s="3" t="s">
        <v>268</v>
      </c>
      <c r="D85" s="3">
        <v>0</v>
      </c>
      <c r="E85" s="3">
        <v>0</v>
      </c>
      <c r="F85" s="3">
        <v>0</v>
      </c>
      <c r="G85" s="3">
        <v>15546.5</v>
      </c>
      <c r="H85" s="3">
        <v>0</v>
      </c>
      <c r="I85" s="3">
        <v>15546.5</v>
      </c>
      <c r="K85" s="3">
        <v>0</v>
      </c>
      <c r="L85" s="3">
        <v>0</v>
      </c>
      <c r="M85" s="3">
        <v>0</v>
      </c>
      <c r="O85" s="4">
        <v>15546.5</v>
      </c>
      <c r="P85" s="4"/>
      <c r="Q85" s="27">
        <v>0</v>
      </c>
      <c r="R85" s="27">
        <v>0</v>
      </c>
      <c r="S85" s="29"/>
      <c r="T85" s="27"/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21420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27">
        <v>21420</v>
      </c>
      <c r="CJ85" s="4"/>
      <c r="CK85" s="4">
        <v>0</v>
      </c>
      <c r="CL85" s="4">
        <v>0</v>
      </c>
      <c r="CM85" s="4">
        <v>2785.07</v>
      </c>
      <c r="CN85" s="4">
        <v>0</v>
      </c>
      <c r="CO85" s="4">
        <v>2785.07</v>
      </c>
      <c r="CP85" s="4"/>
      <c r="CQ85" s="4">
        <v>0</v>
      </c>
      <c r="CR85" s="4">
        <v>0</v>
      </c>
      <c r="CS85" s="4">
        <v>0</v>
      </c>
      <c r="CT85" s="4"/>
      <c r="CU85" s="4">
        <v>2785.07</v>
      </c>
      <c r="CV85" s="4">
        <f t="shared" si="15"/>
        <v>18634.93</v>
      </c>
      <c r="CW85" s="33">
        <f t="shared" si="16"/>
        <v>0.13002194211017742</v>
      </c>
    </row>
    <row r="86" spans="1:102" outlineLevel="1" x14ac:dyDescent="0.2">
      <c r="A86" s="3" t="s">
        <v>96</v>
      </c>
      <c r="B86" s="10" t="s">
        <v>269</v>
      </c>
      <c r="C86" s="3" t="s">
        <v>270</v>
      </c>
      <c r="D86" s="3">
        <v>0</v>
      </c>
      <c r="E86" s="3">
        <v>0</v>
      </c>
      <c r="F86" s="3">
        <v>0</v>
      </c>
      <c r="G86" s="3">
        <v>47167.72</v>
      </c>
      <c r="H86" s="3">
        <v>0</v>
      </c>
      <c r="I86" s="3">
        <v>47167.72</v>
      </c>
      <c r="K86" s="3">
        <v>0</v>
      </c>
      <c r="L86" s="3">
        <v>0</v>
      </c>
      <c r="M86" s="3">
        <v>0</v>
      </c>
      <c r="O86" s="4">
        <v>47167.72</v>
      </c>
      <c r="P86" s="4"/>
      <c r="Q86" s="27">
        <v>0</v>
      </c>
      <c r="R86" s="27">
        <v>0</v>
      </c>
      <c r="S86" s="29"/>
      <c r="T86" s="27"/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50778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27">
        <v>50778</v>
      </c>
      <c r="CJ86" s="4"/>
      <c r="CK86" s="4">
        <v>0</v>
      </c>
      <c r="CL86" s="4">
        <v>0</v>
      </c>
      <c r="CM86" s="4">
        <v>19998.010000000002</v>
      </c>
      <c r="CN86" s="4">
        <v>0</v>
      </c>
      <c r="CO86" s="4">
        <v>19998.010000000002</v>
      </c>
      <c r="CP86" s="4"/>
      <c r="CQ86" s="4">
        <v>0</v>
      </c>
      <c r="CR86" s="4">
        <v>0</v>
      </c>
      <c r="CS86" s="4">
        <v>0</v>
      </c>
      <c r="CT86" s="4"/>
      <c r="CU86" s="4">
        <v>19998.010000000002</v>
      </c>
      <c r="CV86" s="4">
        <f t="shared" si="15"/>
        <v>30779.989999999998</v>
      </c>
      <c r="CW86" s="33">
        <f t="shared" si="16"/>
        <v>0.39383217141281662</v>
      </c>
    </row>
    <row r="87" spans="1:102" outlineLevel="1" x14ac:dyDescent="0.2">
      <c r="A87" s="3" t="s">
        <v>97</v>
      </c>
      <c r="B87" s="10" t="s">
        <v>271</v>
      </c>
      <c r="C87" s="3" t="s">
        <v>272</v>
      </c>
      <c r="D87" s="3">
        <v>0</v>
      </c>
      <c r="E87" s="3">
        <v>0</v>
      </c>
      <c r="F87" s="3">
        <v>0</v>
      </c>
      <c r="G87" s="3">
        <v>10885.37</v>
      </c>
      <c r="H87" s="3">
        <v>0</v>
      </c>
      <c r="I87" s="3">
        <v>10885.37</v>
      </c>
      <c r="K87" s="3">
        <v>0</v>
      </c>
      <c r="L87" s="3">
        <v>0</v>
      </c>
      <c r="M87" s="3">
        <v>0</v>
      </c>
      <c r="O87" s="4">
        <v>10885.37</v>
      </c>
      <c r="P87" s="4"/>
      <c r="Q87" s="27">
        <v>0</v>
      </c>
      <c r="R87" s="27">
        <v>0</v>
      </c>
      <c r="S87" s="29"/>
      <c r="T87" s="27"/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12097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27">
        <v>12097</v>
      </c>
      <c r="CJ87" s="4"/>
      <c r="CK87" s="4">
        <v>0</v>
      </c>
      <c r="CL87" s="4">
        <v>0</v>
      </c>
      <c r="CM87" s="4">
        <v>6512.1500000000005</v>
      </c>
      <c r="CN87" s="4">
        <v>0</v>
      </c>
      <c r="CO87" s="4">
        <v>6512.1500000000005</v>
      </c>
      <c r="CP87" s="4"/>
      <c r="CQ87" s="4">
        <v>0</v>
      </c>
      <c r="CR87" s="4">
        <v>0</v>
      </c>
      <c r="CS87" s="4">
        <v>0</v>
      </c>
      <c r="CT87" s="4"/>
      <c r="CU87" s="4">
        <v>6512.1500000000005</v>
      </c>
      <c r="CV87" s="4">
        <f t="shared" si="15"/>
        <v>5584.8499999999995</v>
      </c>
      <c r="CW87" s="33">
        <f t="shared" si="16"/>
        <v>0.53832768454988844</v>
      </c>
    </row>
    <row r="88" spans="1:102" outlineLevel="1" x14ac:dyDescent="0.2">
      <c r="A88" s="3" t="s">
        <v>98</v>
      </c>
      <c r="B88" s="10" t="s">
        <v>273</v>
      </c>
      <c r="C88" s="3" t="s">
        <v>274</v>
      </c>
      <c r="D88" s="3">
        <v>0</v>
      </c>
      <c r="E88" s="3">
        <v>0</v>
      </c>
      <c r="F88" s="3">
        <v>0</v>
      </c>
      <c r="G88" s="3">
        <v>18325.420000000002</v>
      </c>
      <c r="H88" s="3">
        <v>0</v>
      </c>
      <c r="I88" s="3">
        <v>18325.420000000002</v>
      </c>
      <c r="K88" s="3">
        <v>0</v>
      </c>
      <c r="L88" s="3">
        <v>0</v>
      </c>
      <c r="M88" s="3">
        <v>0</v>
      </c>
      <c r="O88" s="4">
        <v>18325.420000000002</v>
      </c>
      <c r="P88" s="4"/>
      <c r="Q88" s="27">
        <v>0</v>
      </c>
      <c r="R88" s="27">
        <v>0</v>
      </c>
      <c r="S88" s="29"/>
      <c r="T88" s="27"/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17111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27">
        <v>17111</v>
      </c>
      <c r="CJ88" s="4"/>
      <c r="CK88" s="4">
        <v>0</v>
      </c>
      <c r="CL88" s="4">
        <v>0</v>
      </c>
      <c r="CM88" s="4">
        <v>5841.4400000000005</v>
      </c>
      <c r="CN88" s="4">
        <v>0</v>
      </c>
      <c r="CO88" s="4">
        <v>5841.4400000000005</v>
      </c>
      <c r="CP88" s="4"/>
      <c r="CQ88" s="4">
        <v>0</v>
      </c>
      <c r="CR88" s="4">
        <v>0</v>
      </c>
      <c r="CS88" s="4">
        <v>0</v>
      </c>
      <c r="CT88" s="4"/>
      <c r="CU88" s="4">
        <v>5841.4400000000005</v>
      </c>
      <c r="CV88" s="4">
        <f t="shared" si="15"/>
        <v>11269.56</v>
      </c>
      <c r="CW88" s="33">
        <f t="shared" si="16"/>
        <v>0.34138507392905154</v>
      </c>
    </row>
    <row r="89" spans="1:102" outlineLevel="1" x14ac:dyDescent="0.2">
      <c r="A89" s="3" t="s">
        <v>99</v>
      </c>
      <c r="B89" s="10" t="s">
        <v>275</v>
      </c>
      <c r="C89" s="3" t="s">
        <v>276</v>
      </c>
      <c r="D89" s="3">
        <v>0</v>
      </c>
      <c r="E89" s="3">
        <v>0</v>
      </c>
      <c r="F89" s="3">
        <v>0</v>
      </c>
      <c r="G89" s="3">
        <v>306.78000000000003</v>
      </c>
      <c r="H89" s="3">
        <v>0</v>
      </c>
      <c r="I89" s="3">
        <v>306.78000000000003</v>
      </c>
      <c r="K89" s="3">
        <v>0</v>
      </c>
      <c r="L89" s="3">
        <v>0</v>
      </c>
      <c r="M89" s="3">
        <v>0</v>
      </c>
      <c r="O89" s="4">
        <v>306.78000000000003</v>
      </c>
      <c r="P89" s="4"/>
      <c r="Q89" s="27">
        <v>0</v>
      </c>
      <c r="R89" s="27">
        <v>0</v>
      </c>
      <c r="S89" s="29"/>
      <c r="T89" s="27"/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520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27">
        <v>520</v>
      </c>
      <c r="CJ89" s="4"/>
      <c r="CK89" s="4">
        <v>0</v>
      </c>
      <c r="CL89" s="4">
        <v>0</v>
      </c>
      <c r="CM89" s="4">
        <v>354.78000000000003</v>
      </c>
      <c r="CN89" s="4">
        <v>0</v>
      </c>
      <c r="CO89" s="4">
        <v>354.78000000000003</v>
      </c>
      <c r="CP89" s="4"/>
      <c r="CQ89" s="4">
        <v>0</v>
      </c>
      <c r="CR89" s="4">
        <v>0</v>
      </c>
      <c r="CS89" s="4">
        <v>0</v>
      </c>
      <c r="CT89" s="4"/>
      <c r="CU89" s="4">
        <v>354.78000000000003</v>
      </c>
      <c r="CV89" s="4">
        <f t="shared" si="15"/>
        <v>165.21999999999997</v>
      </c>
      <c r="CW89" s="33">
        <f t="shared" si="16"/>
        <v>0.68226923076923085</v>
      </c>
    </row>
    <row r="90" spans="1:102" outlineLevel="1" x14ac:dyDescent="0.2">
      <c r="A90" s="3" t="s">
        <v>100</v>
      </c>
      <c r="B90" s="10" t="s">
        <v>277</v>
      </c>
      <c r="C90" s="3" t="s">
        <v>278</v>
      </c>
      <c r="D90" s="3">
        <v>2977.5</v>
      </c>
      <c r="E90" s="3">
        <v>184</v>
      </c>
      <c r="F90" s="3">
        <v>0</v>
      </c>
      <c r="G90" s="3">
        <v>48327.200000000004</v>
      </c>
      <c r="H90" s="3">
        <v>0</v>
      </c>
      <c r="I90" s="3">
        <v>51488.700000000004</v>
      </c>
      <c r="K90" s="3">
        <v>80279.540000000008</v>
      </c>
      <c r="L90" s="3">
        <v>0</v>
      </c>
      <c r="M90" s="3">
        <v>80279.540000000008</v>
      </c>
      <c r="O90" s="4">
        <v>131768.24</v>
      </c>
      <c r="P90" s="4"/>
      <c r="Q90" s="27">
        <v>0</v>
      </c>
      <c r="R90" s="27">
        <v>0</v>
      </c>
      <c r="S90" s="29"/>
      <c r="T90" s="27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36096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27">
        <v>36096</v>
      </c>
      <c r="CJ90" s="4"/>
      <c r="CK90" s="4">
        <v>906</v>
      </c>
      <c r="CL90" s="4">
        <v>0</v>
      </c>
      <c r="CM90" s="4">
        <v>14365.35</v>
      </c>
      <c r="CN90" s="4">
        <v>0</v>
      </c>
      <c r="CO90" s="4">
        <v>15271.35</v>
      </c>
      <c r="CP90" s="4"/>
      <c r="CQ90" s="4">
        <v>0</v>
      </c>
      <c r="CR90" s="4">
        <v>0</v>
      </c>
      <c r="CS90" s="4">
        <v>0</v>
      </c>
      <c r="CT90" s="4"/>
      <c r="CU90" s="4">
        <v>15271.35</v>
      </c>
      <c r="CV90" s="4">
        <f t="shared" si="15"/>
        <v>20824.650000000001</v>
      </c>
      <c r="CW90" s="33">
        <f t="shared" si="16"/>
        <v>0.42307596409574472</v>
      </c>
    </row>
    <row r="91" spans="1:102" outlineLevel="1" x14ac:dyDescent="0.2">
      <c r="A91" s="3" t="s">
        <v>101</v>
      </c>
      <c r="B91" s="10" t="s">
        <v>279</v>
      </c>
      <c r="C91" s="3" t="s">
        <v>280</v>
      </c>
      <c r="D91" s="3">
        <v>0</v>
      </c>
      <c r="E91" s="3">
        <v>457.3</v>
      </c>
      <c r="F91" s="3">
        <v>0</v>
      </c>
      <c r="G91" s="3">
        <v>18958.189999999999</v>
      </c>
      <c r="H91" s="3">
        <v>0</v>
      </c>
      <c r="I91" s="3">
        <v>19415.489999999998</v>
      </c>
      <c r="K91" s="3">
        <v>0</v>
      </c>
      <c r="L91" s="3">
        <v>0</v>
      </c>
      <c r="M91" s="3">
        <v>0</v>
      </c>
      <c r="O91" s="4">
        <v>19415.490000000002</v>
      </c>
      <c r="P91" s="4"/>
      <c r="Q91" s="27">
        <v>0</v>
      </c>
      <c r="R91" s="27">
        <v>0</v>
      </c>
      <c r="S91" s="29"/>
      <c r="T91" s="27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25000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27">
        <v>25000</v>
      </c>
      <c r="CJ91" s="4"/>
      <c r="CK91" s="4">
        <v>0</v>
      </c>
      <c r="CL91" s="4">
        <v>0</v>
      </c>
      <c r="CM91" s="4">
        <v>17061.310000000001</v>
      </c>
      <c r="CN91" s="4">
        <v>0</v>
      </c>
      <c r="CO91" s="4">
        <v>17061.310000000001</v>
      </c>
      <c r="CP91" s="4"/>
      <c r="CQ91" s="4">
        <v>0</v>
      </c>
      <c r="CR91" s="4">
        <v>0</v>
      </c>
      <c r="CS91" s="4">
        <v>0</v>
      </c>
      <c r="CT91" s="4"/>
      <c r="CU91" s="4">
        <v>17061.310000000001</v>
      </c>
      <c r="CV91" s="4">
        <f t="shared" si="15"/>
        <v>7938.6899999999987</v>
      </c>
      <c r="CW91" s="33">
        <f t="shared" si="16"/>
        <v>0.68245240000000007</v>
      </c>
    </row>
    <row r="92" spans="1:102" outlineLevel="1" x14ac:dyDescent="0.2">
      <c r="A92" s="3" t="s">
        <v>102</v>
      </c>
      <c r="B92" s="10" t="s">
        <v>281</v>
      </c>
      <c r="C92" s="3" t="s">
        <v>282</v>
      </c>
      <c r="D92" s="3">
        <v>0</v>
      </c>
      <c r="E92" s="3">
        <v>169.37</v>
      </c>
      <c r="F92" s="3">
        <v>0</v>
      </c>
      <c r="G92" s="3">
        <v>9106.6</v>
      </c>
      <c r="H92" s="3">
        <v>0</v>
      </c>
      <c r="I92" s="3">
        <v>9275.9700000000012</v>
      </c>
      <c r="K92" s="3">
        <v>0</v>
      </c>
      <c r="L92" s="3">
        <v>0</v>
      </c>
      <c r="M92" s="3">
        <v>0</v>
      </c>
      <c r="O92" s="4">
        <v>9275.9699999999993</v>
      </c>
      <c r="P92" s="4"/>
      <c r="Q92" s="27">
        <v>0</v>
      </c>
      <c r="R92" s="27">
        <v>0</v>
      </c>
      <c r="S92" s="29"/>
      <c r="T92" s="27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8517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27">
        <v>8517</v>
      </c>
      <c r="CJ92" s="4"/>
      <c r="CK92" s="4">
        <v>0</v>
      </c>
      <c r="CL92" s="4">
        <v>42.36</v>
      </c>
      <c r="CM92" s="4">
        <v>2154.75</v>
      </c>
      <c r="CN92" s="4">
        <v>0</v>
      </c>
      <c r="CO92" s="4">
        <v>2197.11</v>
      </c>
      <c r="CP92" s="4"/>
      <c r="CQ92" s="4">
        <v>0</v>
      </c>
      <c r="CR92" s="4">
        <v>0</v>
      </c>
      <c r="CS92" s="4">
        <v>0</v>
      </c>
      <c r="CT92" s="4"/>
      <c r="CU92" s="4">
        <v>2197.11</v>
      </c>
      <c r="CV92" s="4">
        <f t="shared" si="15"/>
        <v>6319.8899999999994</v>
      </c>
      <c r="CW92" s="33">
        <f t="shared" si="16"/>
        <v>0.25796759422331811</v>
      </c>
    </row>
    <row r="93" spans="1:102" outlineLevel="1" x14ac:dyDescent="0.2">
      <c r="A93" s="3" t="s">
        <v>103</v>
      </c>
      <c r="B93" s="10" t="s">
        <v>283</v>
      </c>
      <c r="C93" s="3" t="s">
        <v>284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K93" s="3">
        <v>0</v>
      </c>
      <c r="L93" s="3">
        <v>0</v>
      </c>
      <c r="M93" s="3">
        <v>0</v>
      </c>
      <c r="O93" s="4">
        <v>0</v>
      </c>
      <c r="P93" s="4"/>
      <c r="Q93" s="27">
        <v>0</v>
      </c>
      <c r="R93" s="27">
        <v>0</v>
      </c>
      <c r="S93" s="29"/>
      <c r="T93" s="27"/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510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27">
        <v>510</v>
      </c>
      <c r="CJ93" s="4"/>
      <c r="CK93" s="4">
        <v>0</v>
      </c>
      <c r="CL93" s="4">
        <v>0</v>
      </c>
      <c r="CM93" s="4">
        <v>0</v>
      </c>
      <c r="CN93" s="4">
        <v>0</v>
      </c>
      <c r="CO93" s="4">
        <v>0</v>
      </c>
      <c r="CP93" s="4"/>
      <c r="CQ93" s="4">
        <v>0</v>
      </c>
      <c r="CR93" s="4">
        <v>0</v>
      </c>
      <c r="CS93" s="4">
        <v>0</v>
      </c>
      <c r="CT93" s="4"/>
      <c r="CU93" s="4">
        <v>0</v>
      </c>
      <c r="CV93" s="4">
        <f t="shared" si="15"/>
        <v>510</v>
      </c>
      <c r="CW93" s="33">
        <f t="shared" si="16"/>
        <v>0</v>
      </c>
    </row>
    <row r="94" spans="1:102" outlineLevel="1" x14ac:dyDescent="0.2">
      <c r="A94" s="3" t="s">
        <v>104</v>
      </c>
      <c r="B94" s="10" t="s">
        <v>285</v>
      </c>
      <c r="C94" s="3" t="s">
        <v>356</v>
      </c>
      <c r="D94" s="3">
        <v>0</v>
      </c>
      <c r="E94" s="3">
        <v>0</v>
      </c>
      <c r="F94" s="3">
        <v>0</v>
      </c>
      <c r="G94" s="3">
        <v>264718.40000000002</v>
      </c>
      <c r="H94" s="3">
        <v>0</v>
      </c>
      <c r="I94" s="3">
        <v>264718.40000000002</v>
      </c>
      <c r="K94" s="3">
        <v>0</v>
      </c>
      <c r="L94" s="3">
        <v>145000</v>
      </c>
      <c r="M94" s="3">
        <v>145000</v>
      </c>
      <c r="O94" s="4">
        <v>145000</v>
      </c>
      <c r="P94" s="4"/>
      <c r="Q94" s="58">
        <v>0</v>
      </c>
      <c r="R94" s="58">
        <v>0</v>
      </c>
      <c r="S94" s="4"/>
      <c r="T94" s="58"/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388827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58">
        <v>150000</v>
      </c>
      <c r="CJ94" s="4"/>
      <c r="CK94" s="4">
        <v>0</v>
      </c>
      <c r="CL94" s="4">
        <v>0</v>
      </c>
      <c r="CM94" s="4">
        <v>36864.660000000003</v>
      </c>
      <c r="CN94" s="4">
        <v>0</v>
      </c>
      <c r="CO94" s="4">
        <v>0</v>
      </c>
      <c r="CP94" s="4"/>
      <c r="CQ94" s="4">
        <v>0</v>
      </c>
      <c r="CR94" s="4">
        <v>0</v>
      </c>
      <c r="CS94" s="4">
        <v>0</v>
      </c>
      <c r="CT94" s="4"/>
      <c r="CU94" s="4">
        <v>0</v>
      </c>
      <c r="CV94" s="4">
        <f t="shared" si="15"/>
        <v>150000</v>
      </c>
      <c r="CW94" s="33">
        <f t="shared" si="16"/>
        <v>0</v>
      </c>
    </row>
    <row r="95" spans="1:102" s="53" customFormat="1" outlineLevel="1" x14ac:dyDescent="0.2">
      <c r="B95" s="10" t="s">
        <v>285</v>
      </c>
      <c r="C95" s="3" t="s">
        <v>357</v>
      </c>
      <c r="O95" s="4">
        <v>264718.40000000002</v>
      </c>
      <c r="P95" s="4"/>
      <c r="Q95" s="58"/>
      <c r="R95" s="58"/>
      <c r="S95" s="4"/>
      <c r="T95" s="5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58">
        <v>238826.76</v>
      </c>
      <c r="CJ95" s="4"/>
      <c r="CK95" s="4"/>
      <c r="CL95" s="4"/>
      <c r="CM95" s="4"/>
      <c r="CN95" s="4"/>
      <c r="CO95" s="4">
        <v>36864.660000000003</v>
      </c>
      <c r="CP95" s="4"/>
      <c r="CQ95" s="4">
        <v>0</v>
      </c>
      <c r="CR95" s="4">
        <v>0</v>
      </c>
      <c r="CS95" s="4">
        <v>0</v>
      </c>
      <c r="CT95" s="4"/>
      <c r="CU95" s="4">
        <v>36864.660000000003</v>
      </c>
      <c r="CV95" s="4">
        <f t="shared" si="15"/>
        <v>201962.1</v>
      </c>
      <c r="CW95" s="33">
        <f t="shared" si="16"/>
        <v>0.15435732578711031</v>
      </c>
      <c r="CX95" s="56"/>
    </row>
    <row r="96" spans="1:102" outlineLevel="1" x14ac:dyDescent="0.2">
      <c r="A96" s="3" t="s">
        <v>105</v>
      </c>
      <c r="B96" s="10" t="s">
        <v>287</v>
      </c>
      <c r="C96" s="3" t="s">
        <v>358</v>
      </c>
      <c r="D96" s="3">
        <v>0</v>
      </c>
      <c r="E96" s="3">
        <v>0</v>
      </c>
      <c r="F96" s="3">
        <v>0</v>
      </c>
      <c r="G96" s="3">
        <v>33851.49</v>
      </c>
      <c r="H96" s="3">
        <v>0</v>
      </c>
      <c r="I96" s="3">
        <v>33851.49</v>
      </c>
      <c r="K96" s="3">
        <v>0</v>
      </c>
      <c r="L96" s="3">
        <v>318901</v>
      </c>
      <c r="M96" s="3">
        <v>318901</v>
      </c>
      <c r="O96" s="4">
        <v>318901</v>
      </c>
      <c r="P96" s="4"/>
      <c r="Q96" s="58">
        <v>0</v>
      </c>
      <c r="R96" s="58">
        <v>0</v>
      </c>
      <c r="S96" s="4"/>
      <c r="T96" s="58"/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4">
        <v>0</v>
      </c>
      <c r="BN96" s="4">
        <v>0</v>
      </c>
      <c r="BO96" s="4">
        <v>385352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58">
        <v>314740</v>
      </c>
      <c r="CJ96" s="4"/>
      <c r="CK96" s="4">
        <v>0</v>
      </c>
      <c r="CL96" s="4">
        <v>0</v>
      </c>
      <c r="CM96" s="4">
        <v>28890.06</v>
      </c>
      <c r="CN96" s="4">
        <v>0</v>
      </c>
      <c r="CO96" s="4">
        <v>0</v>
      </c>
      <c r="CP96" s="4"/>
      <c r="CQ96" s="4">
        <v>0</v>
      </c>
      <c r="CR96" s="4">
        <v>157370</v>
      </c>
      <c r="CS96" s="4">
        <v>157370</v>
      </c>
      <c r="CT96" s="4"/>
      <c r="CU96" s="4">
        <v>157370</v>
      </c>
      <c r="CV96" s="4">
        <f t="shared" si="15"/>
        <v>157370</v>
      </c>
      <c r="CW96" s="33">
        <f t="shared" si="16"/>
        <v>0.5</v>
      </c>
    </row>
    <row r="97" spans="1:102" s="53" customFormat="1" outlineLevel="1" x14ac:dyDescent="0.2">
      <c r="B97" s="10" t="s">
        <v>287</v>
      </c>
      <c r="C97" s="3" t="s">
        <v>359</v>
      </c>
      <c r="O97" s="4">
        <v>33851.49</v>
      </c>
      <c r="P97" s="4"/>
      <c r="Q97" s="58"/>
      <c r="R97" s="58"/>
      <c r="S97" s="4"/>
      <c r="T97" s="5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58">
        <v>70612.3</v>
      </c>
      <c r="CJ97" s="4"/>
      <c r="CK97" s="4"/>
      <c r="CL97" s="4"/>
      <c r="CM97" s="4"/>
      <c r="CN97" s="4"/>
      <c r="CO97" s="4">
        <v>28890.06</v>
      </c>
      <c r="CP97" s="4"/>
      <c r="CQ97" s="4">
        <v>0</v>
      </c>
      <c r="CR97" s="4">
        <v>0</v>
      </c>
      <c r="CS97" s="4">
        <v>0</v>
      </c>
      <c r="CT97" s="4"/>
      <c r="CU97" s="4">
        <v>28890.06</v>
      </c>
      <c r="CV97" s="4">
        <f t="shared" si="15"/>
        <v>41722.240000000005</v>
      </c>
      <c r="CW97" s="33">
        <f t="shared" si="16"/>
        <v>0.40913636859300717</v>
      </c>
      <c r="CX97" s="56"/>
    </row>
    <row r="98" spans="1:102" outlineLevel="1" x14ac:dyDescent="0.2">
      <c r="A98" s="3" t="s">
        <v>124</v>
      </c>
      <c r="B98" s="10" t="s">
        <v>289</v>
      </c>
      <c r="C98" s="3" t="s">
        <v>360</v>
      </c>
      <c r="D98" s="3">
        <v>0</v>
      </c>
      <c r="E98" s="3">
        <v>0</v>
      </c>
      <c r="F98" s="3">
        <v>0</v>
      </c>
      <c r="G98" s="3">
        <v>628510.26</v>
      </c>
      <c r="H98" s="3">
        <v>0</v>
      </c>
      <c r="I98" s="3">
        <v>628510.26</v>
      </c>
      <c r="K98" s="3">
        <v>0</v>
      </c>
      <c r="L98" s="3">
        <v>0</v>
      </c>
      <c r="M98" s="3">
        <v>0</v>
      </c>
      <c r="O98" s="4">
        <v>628510.26</v>
      </c>
      <c r="P98" s="4"/>
      <c r="Q98" s="58">
        <v>0</v>
      </c>
      <c r="R98" s="58">
        <v>0</v>
      </c>
      <c r="S98" s="4"/>
      <c r="T98" s="58"/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0</v>
      </c>
      <c r="CG98" s="4">
        <v>0</v>
      </c>
      <c r="CH98" s="4">
        <v>587640</v>
      </c>
      <c r="CI98" s="58">
        <v>587640</v>
      </c>
      <c r="CJ98" s="4"/>
      <c r="CK98" s="4">
        <v>0</v>
      </c>
      <c r="CL98" s="4">
        <v>0</v>
      </c>
      <c r="CM98" s="4">
        <v>353557.7</v>
      </c>
      <c r="CN98" s="4">
        <v>0</v>
      </c>
      <c r="CO98" s="4">
        <v>353557.7</v>
      </c>
      <c r="CP98" s="4"/>
      <c r="CQ98" s="4">
        <v>0</v>
      </c>
      <c r="CR98" s="4">
        <v>0</v>
      </c>
      <c r="CS98" s="4">
        <v>0</v>
      </c>
      <c r="CT98" s="4"/>
      <c r="CU98" s="4">
        <v>353557.7</v>
      </c>
      <c r="CV98" s="4">
        <f t="shared" si="15"/>
        <v>234082.3</v>
      </c>
      <c r="CW98" s="33">
        <f t="shared" si="16"/>
        <v>0.60165696685045267</v>
      </c>
    </row>
    <row r="99" spans="1:102" s="4" customFormat="1" x14ac:dyDescent="0.2">
      <c r="A99" s="5" t="s">
        <v>20</v>
      </c>
      <c r="B99" s="11"/>
      <c r="C99" s="2" t="s">
        <v>13</v>
      </c>
      <c r="D99" s="5">
        <v>50767.54</v>
      </c>
      <c r="E99" s="5">
        <v>1928.83</v>
      </c>
      <c r="F99" s="5">
        <v>689.37</v>
      </c>
      <c r="G99" s="5">
        <v>1313869.55</v>
      </c>
      <c r="H99" s="5">
        <v>0</v>
      </c>
      <c r="I99" s="5">
        <v>1367255.29</v>
      </c>
      <c r="J99" s="7"/>
      <c r="K99" s="5">
        <v>80279.540000000008</v>
      </c>
      <c r="L99" s="5">
        <v>463901</v>
      </c>
      <c r="M99" s="5">
        <v>544180.54</v>
      </c>
      <c r="N99" s="7"/>
      <c r="O99" s="5">
        <v>1911435.83</v>
      </c>
      <c r="P99" s="5"/>
      <c r="Q99" s="5">
        <v>0</v>
      </c>
      <c r="R99" s="5">
        <v>0</v>
      </c>
      <c r="S99" s="5"/>
      <c r="T99" s="7"/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1428</v>
      </c>
      <c r="AQ99" s="5">
        <v>20750</v>
      </c>
      <c r="AR99" s="5">
        <v>1025</v>
      </c>
      <c r="AS99" s="5">
        <v>7311</v>
      </c>
      <c r="AT99" s="5">
        <v>8646</v>
      </c>
      <c r="AU99" s="5">
        <v>34675</v>
      </c>
      <c r="AV99" s="5">
        <v>5221</v>
      </c>
      <c r="AW99" s="5">
        <v>1224</v>
      </c>
      <c r="AX99" s="5">
        <v>142617</v>
      </c>
      <c r="AY99" s="5">
        <v>1619</v>
      </c>
      <c r="AZ99" s="5">
        <v>7956</v>
      </c>
      <c r="BA99" s="5">
        <v>17666</v>
      </c>
      <c r="BB99" s="5">
        <v>80319</v>
      </c>
      <c r="BC99" s="5">
        <v>6229</v>
      </c>
      <c r="BD99" s="5">
        <v>1020</v>
      </c>
      <c r="BE99" s="5">
        <v>21420</v>
      </c>
      <c r="BF99" s="5">
        <v>50778</v>
      </c>
      <c r="BG99" s="5">
        <v>12097</v>
      </c>
      <c r="BH99" s="5">
        <v>17111</v>
      </c>
      <c r="BI99" s="5">
        <v>520</v>
      </c>
      <c r="BJ99" s="5">
        <v>36096</v>
      </c>
      <c r="BK99" s="5">
        <v>25000</v>
      </c>
      <c r="BL99" s="5">
        <v>8517</v>
      </c>
      <c r="BM99" s="5">
        <v>510</v>
      </c>
      <c r="BN99" s="5">
        <v>388827</v>
      </c>
      <c r="BO99" s="5">
        <v>385352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587640</v>
      </c>
      <c r="CI99" s="5">
        <v>1871574</v>
      </c>
      <c r="CJ99" s="7"/>
      <c r="CK99" s="5">
        <v>29879.95</v>
      </c>
      <c r="CL99" s="5">
        <v>438.36</v>
      </c>
      <c r="CM99" s="5">
        <v>559962.06000000006</v>
      </c>
      <c r="CN99" s="5">
        <v>0</v>
      </c>
      <c r="CO99" s="5">
        <v>590280.37</v>
      </c>
      <c r="CP99" s="2"/>
      <c r="CQ99" s="5">
        <v>0</v>
      </c>
      <c r="CR99" s="5">
        <v>157370</v>
      </c>
      <c r="CS99" s="5">
        <v>157370</v>
      </c>
      <c r="CU99" s="5">
        <v>747650.37000000011</v>
      </c>
      <c r="CV99" s="5">
        <f>CI99-CU99</f>
        <v>1123923.6299999999</v>
      </c>
      <c r="CW99" s="39">
        <f>IF(CI99=0,"n/a",CU99/(CI99))</f>
        <v>0.39947678798700992</v>
      </c>
      <c r="CX99" s="36"/>
    </row>
    <row r="100" spans="1:102" x14ac:dyDescent="0.2">
      <c r="I100" s="7"/>
      <c r="J100" s="7"/>
      <c r="M100" s="7"/>
      <c r="N100" s="7"/>
      <c r="O100" s="7"/>
      <c r="P100" s="7"/>
      <c r="Q100" s="7"/>
      <c r="R100" s="7"/>
      <c r="S100" s="7"/>
      <c r="T100" s="7"/>
      <c r="CI100" s="7"/>
      <c r="CJ100" s="7"/>
      <c r="CO100" s="7"/>
      <c r="CS100" s="7"/>
    </row>
    <row r="101" spans="1:102" outlineLevel="1" x14ac:dyDescent="0.2">
      <c r="A101" s="3" t="s">
        <v>106</v>
      </c>
      <c r="B101" s="10" t="s">
        <v>290</v>
      </c>
      <c r="C101" s="3" t="s">
        <v>291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K101" s="3">
        <v>0</v>
      </c>
      <c r="L101" s="3">
        <v>0</v>
      </c>
      <c r="M101" s="3">
        <v>0</v>
      </c>
      <c r="O101" s="4">
        <v>0</v>
      </c>
      <c r="P101" s="4"/>
      <c r="Q101" s="27">
        <v>0</v>
      </c>
      <c r="R101" s="27">
        <v>0</v>
      </c>
      <c r="S101" s="29"/>
      <c r="T101" s="27"/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1530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0</v>
      </c>
      <c r="CI101" s="27">
        <v>1530</v>
      </c>
      <c r="CJ101" s="4"/>
      <c r="CK101" s="4">
        <v>0</v>
      </c>
      <c r="CL101" s="4">
        <v>0</v>
      </c>
      <c r="CM101" s="4">
        <v>0</v>
      </c>
      <c r="CN101" s="4">
        <v>0</v>
      </c>
      <c r="CO101" s="4">
        <v>0</v>
      </c>
      <c r="CP101" s="4"/>
      <c r="CQ101" s="4">
        <v>0</v>
      </c>
      <c r="CR101" s="4">
        <v>0</v>
      </c>
      <c r="CS101" s="4">
        <v>0</v>
      </c>
      <c r="CT101" s="4"/>
      <c r="CU101" s="4">
        <v>0</v>
      </c>
      <c r="CV101" s="4">
        <f t="shared" ref="CV101:CV118" si="17">CI101-CU101</f>
        <v>1530</v>
      </c>
      <c r="CW101" s="33">
        <f t="shared" ref="CW101:CW118" si="18">IF(CI101=0,"n/a",CU101/(CI101))</f>
        <v>0</v>
      </c>
    </row>
    <row r="102" spans="1:102" outlineLevel="1" x14ac:dyDescent="0.2">
      <c r="A102" s="3" t="s">
        <v>107</v>
      </c>
      <c r="B102" s="10" t="s">
        <v>292</v>
      </c>
      <c r="C102" s="3" t="s">
        <v>293</v>
      </c>
      <c r="D102" s="3">
        <v>3443.62</v>
      </c>
      <c r="E102" s="3">
        <v>0</v>
      </c>
      <c r="F102" s="3">
        <v>0</v>
      </c>
      <c r="G102" s="3">
        <v>7847.82</v>
      </c>
      <c r="H102" s="3">
        <v>0</v>
      </c>
      <c r="I102" s="3">
        <v>11291.439999999999</v>
      </c>
      <c r="K102" s="3">
        <v>0</v>
      </c>
      <c r="L102" s="3">
        <v>0</v>
      </c>
      <c r="M102" s="3">
        <v>0</v>
      </c>
      <c r="O102" s="4">
        <v>11291.44</v>
      </c>
      <c r="P102" s="4"/>
      <c r="Q102" s="27">
        <v>0</v>
      </c>
      <c r="R102" s="27">
        <v>0</v>
      </c>
      <c r="S102" s="29"/>
      <c r="T102" s="27"/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13770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4">
        <v>0</v>
      </c>
      <c r="CI102" s="27">
        <v>13770</v>
      </c>
      <c r="CJ102" s="4"/>
      <c r="CK102" s="4">
        <v>2373.0500000000002</v>
      </c>
      <c r="CL102" s="4">
        <v>49.5</v>
      </c>
      <c r="CM102" s="4">
        <v>3478.87</v>
      </c>
      <c r="CN102" s="4">
        <v>0</v>
      </c>
      <c r="CO102" s="4">
        <v>5901.42</v>
      </c>
      <c r="CP102" s="4"/>
      <c r="CQ102" s="4">
        <v>0</v>
      </c>
      <c r="CR102" s="4">
        <v>0</v>
      </c>
      <c r="CS102" s="4">
        <v>0</v>
      </c>
      <c r="CT102" s="4"/>
      <c r="CU102" s="4">
        <v>5901.42</v>
      </c>
      <c r="CV102" s="4">
        <f t="shared" si="17"/>
        <v>7868.58</v>
      </c>
      <c r="CW102" s="33">
        <f t="shared" si="18"/>
        <v>0.42857080610021786</v>
      </c>
    </row>
    <row r="103" spans="1:102" outlineLevel="1" x14ac:dyDescent="0.2">
      <c r="A103" s="3" t="s">
        <v>108</v>
      </c>
      <c r="B103" s="10" t="s">
        <v>294</v>
      </c>
      <c r="C103" s="3" t="s">
        <v>295</v>
      </c>
      <c r="D103" s="3">
        <v>11414.16</v>
      </c>
      <c r="E103" s="3">
        <v>0</v>
      </c>
      <c r="F103" s="3">
        <v>0</v>
      </c>
      <c r="G103" s="3">
        <v>0</v>
      </c>
      <c r="H103" s="3">
        <v>0</v>
      </c>
      <c r="I103" s="3">
        <v>11414.16</v>
      </c>
      <c r="K103" s="3">
        <v>0</v>
      </c>
      <c r="L103" s="3">
        <v>0</v>
      </c>
      <c r="M103" s="3">
        <v>0</v>
      </c>
      <c r="O103" s="4">
        <v>11414.16</v>
      </c>
      <c r="P103" s="4"/>
      <c r="Q103" s="27">
        <v>0</v>
      </c>
      <c r="R103" s="27">
        <v>0</v>
      </c>
      <c r="S103" s="29"/>
      <c r="T103" s="27"/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0</v>
      </c>
      <c r="BR103" s="4">
        <v>18797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4">
        <v>0</v>
      </c>
      <c r="CI103" s="27">
        <v>18797</v>
      </c>
      <c r="CJ103" s="4"/>
      <c r="CK103" s="4">
        <v>9394.5300000000007</v>
      </c>
      <c r="CL103" s="4">
        <v>0</v>
      </c>
      <c r="CM103" s="4">
        <v>0</v>
      </c>
      <c r="CN103" s="4">
        <v>0</v>
      </c>
      <c r="CO103" s="4">
        <v>9394.5300000000007</v>
      </c>
      <c r="CP103" s="4"/>
      <c r="CQ103" s="4">
        <v>0</v>
      </c>
      <c r="CR103" s="4">
        <v>0</v>
      </c>
      <c r="CS103" s="4">
        <v>0</v>
      </c>
      <c r="CT103" s="4"/>
      <c r="CU103" s="4">
        <v>9394.5300000000007</v>
      </c>
      <c r="CV103" s="4">
        <f t="shared" si="17"/>
        <v>9402.4699999999993</v>
      </c>
      <c r="CW103" s="33">
        <f t="shared" si="18"/>
        <v>0.49978879608448162</v>
      </c>
    </row>
    <row r="104" spans="1:102" outlineLevel="1" x14ac:dyDescent="0.2">
      <c r="A104" s="3" t="s">
        <v>109</v>
      </c>
      <c r="B104" s="10" t="s">
        <v>296</v>
      </c>
      <c r="C104" s="3" t="s">
        <v>297</v>
      </c>
      <c r="D104" s="3">
        <v>0</v>
      </c>
      <c r="E104" s="3">
        <v>0</v>
      </c>
      <c r="F104" s="3">
        <v>0</v>
      </c>
      <c r="G104" s="3">
        <v>1401.22</v>
      </c>
      <c r="H104" s="3">
        <v>0</v>
      </c>
      <c r="I104" s="3">
        <v>1401.22</v>
      </c>
      <c r="K104" s="3">
        <v>0</v>
      </c>
      <c r="L104" s="3">
        <v>0</v>
      </c>
      <c r="M104" s="3">
        <v>0</v>
      </c>
      <c r="O104" s="4">
        <v>1401.22</v>
      </c>
      <c r="P104" s="4"/>
      <c r="Q104" s="27">
        <v>0</v>
      </c>
      <c r="R104" s="27">
        <v>0</v>
      </c>
      <c r="S104" s="29"/>
      <c r="T104" s="27"/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0</v>
      </c>
      <c r="BS104" s="4">
        <v>3121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27">
        <v>3121</v>
      </c>
      <c r="CJ104" s="4"/>
      <c r="CK104" s="4">
        <v>0</v>
      </c>
      <c r="CL104" s="4">
        <v>0</v>
      </c>
      <c r="CM104" s="4">
        <v>857.06000000000006</v>
      </c>
      <c r="CN104" s="4">
        <v>0</v>
      </c>
      <c r="CO104" s="4">
        <v>857.06000000000006</v>
      </c>
      <c r="CP104" s="4"/>
      <c r="CQ104" s="4">
        <v>0</v>
      </c>
      <c r="CR104" s="4">
        <v>0</v>
      </c>
      <c r="CS104" s="4">
        <v>0</v>
      </c>
      <c r="CT104" s="4"/>
      <c r="CU104" s="4">
        <v>857.06000000000006</v>
      </c>
      <c r="CV104" s="4">
        <f t="shared" si="17"/>
        <v>2263.94</v>
      </c>
      <c r="CW104" s="33">
        <f t="shared" si="18"/>
        <v>0.2746107016981737</v>
      </c>
    </row>
    <row r="105" spans="1:102" outlineLevel="1" x14ac:dyDescent="0.2">
      <c r="A105" s="3" t="s">
        <v>110</v>
      </c>
      <c r="B105" s="10" t="s">
        <v>298</v>
      </c>
      <c r="C105" s="3" t="s">
        <v>299</v>
      </c>
      <c r="D105" s="3">
        <v>0</v>
      </c>
      <c r="E105" s="3">
        <v>0</v>
      </c>
      <c r="F105" s="3">
        <v>0</v>
      </c>
      <c r="G105" s="3">
        <v>11719.51</v>
      </c>
      <c r="H105" s="3">
        <v>0</v>
      </c>
      <c r="I105" s="3">
        <v>11719.51</v>
      </c>
      <c r="K105" s="3">
        <v>0</v>
      </c>
      <c r="L105" s="3">
        <v>0</v>
      </c>
      <c r="M105" s="3">
        <v>0</v>
      </c>
      <c r="O105" s="4">
        <v>11719.51</v>
      </c>
      <c r="P105" s="4"/>
      <c r="Q105" s="27">
        <v>0</v>
      </c>
      <c r="R105" s="27">
        <v>0</v>
      </c>
      <c r="S105" s="29"/>
      <c r="T105" s="27"/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0</v>
      </c>
      <c r="BS105" s="4">
        <v>0</v>
      </c>
      <c r="BT105" s="4">
        <v>9843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27">
        <v>9843</v>
      </c>
      <c r="CJ105" s="4"/>
      <c r="CK105" s="4">
        <v>0</v>
      </c>
      <c r="CL105" s="4">
        <v>0</v>
      </c>
      <c r="CM105" s="4">
        <v>5825.12</v>
      </c>
      <c r="CN105" s="4">
        <v>0</v>
      </c>
      <c r="CO105" s="4">
        <v>5825.12</v>
      </c>
      <c r="CP105" s="4"/>
      <c r="CQ105" s="4">
        <v>0</v>
      </c>
      <c r="CR105" s="4">
        <v>0</v>
      </c>
      <c r="CS105" s="4">
        <v>0</v>
      </c>
      <c r="CT105" s="4"/>
      <c r="CU105" s="4">
        <v>5825.12</v>
      </c>
      <c r="CV105" s="4">
        <f t="shared" si="17"/>
        <v>4017.88</v>
      </c>
      <c r="CW105" s="33">
        <f t="shared" si="18"/>
        <v>0.59180331199837444</v>
      </c>
    </row>
    <row r="106" spans="1:102" outlineLevel="1" x14ac:dyDescent="0.2">
      <c r="A106" s="3" t="s">
        <v>300</v>
      </c>
      <c r="B106" s="10" t="s">
        <v>301</v>
      </c>
      <c r="C106" s="3" t="s">
        <v>302</v>
      </c>
      <c r="D106" s="3">
        <v>0</v>
      </c>
      <c r="E106" s="3">
        <v>0</v>
      </c>
      <c r="F106" s="3">
        <v>0</v>
      </c>
      <c r="G106" s="3">
        <v>143.13</v>
      </c>
      <c r="H106" s="3">
        <v>0</v>
      </c>
      <c r="I106" s="3">
        <v>143.13</v>
      </c>
      <c r="K106" s="3">
        <v>0</v>
      </c>
      <c r="L106" s="3">
        <v>0</v>
      </c>
      <c r="M106" s="3">
        <v>0</v>
      </c>
      <c r="O106" s="4">
        <v>143.13</v>
      </c>
      <c r="P106" s="4"/>
      <c r="Q106" s="27">
        <v>0</v>
      </c>
      <c r="R106" s="27">
        <v>0</v>
      </c>
      <c r="S106" s="29"/>
      <c r="T106" s="27"/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27">
        <v>0</v>
      </c>
      <c r="CJ106" s="4"/>
      <c r="CK106" s="4">
        <v>0</v>
      </c>
      <c r="CL106" s="4">
        <v>0</v>
      </c>
      <c r="CM106" s="4">
        <v>0</v>
      </c>
      <c r="CN106" s="4">
        <v>0</v>
      </c>
      <c r="CO106" s="4">
        <v>0</v>
      </c>
      <c r="CP106" s="4"/>
      <c r="CQ106" s="4">
        <v>0</v>
      </c>
      <c r="CR106" s="4">
        <v>0</v>
      </c>
      <c r="CS106" s="4">
        <v>0</v>
      </c>
      <c r="CT106" s="4"/>
      <c r="CU106" s="4">
        <v>0</v>
      </c>
      <c r="CV106" s="4">
        <f t="shared" si="17"/>
        <v>0</v>
      </c>
      <c r="CW106" s="33" t="str">
        <f t="shared" si="18"/>
        <v>n/a</v>
      </c>
    </row>
    <row r="107" spans="1:102" outlineLevel="1" x14ac:dyDescent="0.2">
      <c r="A107" s="3" t="s">
        <v>111</v>
      </c>
      <c r="B107" s="10" t="s">
        <v>303</v>
      </c>
      <c r="C107" s="3" t="s">
        <v>304</v>
      </c>
      <c r="D107" s="3">
        <v>0</v>
      </c>
      <c r="E107" s="3">
        <v>0</v>
      </c>
      <c r="F107" s="3">
        <v>0</v>
      </c>
      <c r="G107" s="3">
        <v>781.89</v>
      </c>
      <c r="H107" s="3">
        <v>0</v>
      </c>
      <c r="I107" s="3">
        <v>781.89</v>
      </c>
      <c r="K107" s="3">
        <v>0</v>
      </c>
      <c r="L107" s="3">
        <v>0</v>
      </c>
      <c r="M107" s="3">
        <v>0</v>
      </c>
      <c r="O107" s="4">
        <v>781.89</v>
      </c>
      <c r="P107" s="4"/>
      <c r="Q107" s="27">
        <v>0</v>
      </c>
      <c r="R107" s="27">
        <v>0</v>
      </c>
      <c r="S107" s="29"/>
      <c r="T107" s="27"/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1148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27">
        <v>1148</v>
      </c>
      <c r="CJ107" s="4"/>
      <c r="CK107" s="4">
        <v>0</v>
      </c>
      <c r="CL107" s="4">
        <v>0</v>
      </c>
      <c r="CM107" s="4">
        <v>132.12</v>
      </c>
      <c r="CN107" s="4">
        <v>0</v>
      </c>
      <c r="CO107" s="4">
        <v>132.12</v>
      </c>
      <c r="CP107" s="4"/>
      <c r="CQ107" s="4">
        <v>0</v>
      </c>
      <c r="CR107" s="4">
        <v>0</v>
      </c>
      <c r="CS107" s="4">
        <v>0</v>
      </c>
      <c r="CT107" s="4"/>
      <c r="CU107" s="4">
        <v>132.12</v>
      </c>
      <c r="CV107" s="4">
        <f t="shared" si="17"/>
        <v>1015.88</v>
      </c>
      <c r="CW107" s="33">
        <f t="shared" si="18"/>
        <v>0.11508710801393729</v>
      </c>
    </row>
    <row r="108" spans="1:102" outlineLevel="1" x14ac:dyDescent="0.2">
      <c r="A108" s="3" t="s">
        <v>112</v>
      </c>
      <c r="B108" s="10" t="s">
        <v>305</v>
      </c>
      <c r="C108" s="3" t="s">
        <v>306</v>
      </c>
      <c r="D108" s="3">
        <v>0</v>
      </c>
      <c r="E108" s="3">
        <v>0</v>
      </c>
      <c r="F108" s="3">
        <v>0</v>
      </c>
      <c r="G108" s="3">
        <v>16990.189999999999</v>
      </c>
      <c r="H108" s="3">
        <v>0</v>
      </c>
      <c r="I108" s="3">
        <v>16990.189999999999</v>
      </c>
      <c r="K108" s="3">
        <v>0</v>
      </c>
      <c r="L108" s="3">
        <v>0</v>
      </c>
      <c r="M108" s="3">
        <v>0</v>
      </c>
      <c r="O108" s="4">
        <v>16990.189999999999</v>
      </c>
      <c r="P108" s="4"/>
      <c r="Q108" s="27">
        <v>0</v>
      </c>
      <c r="R108" s="27">
        <v>0</v>
      </c>
      <c r="S108" s="29"/>
      <c r="T108" s="27"/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20400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27">
        <v>20400</v>
      </c>
      <c r="CJ108" s="4"/>
      <c r="CK108" s="4">
        <v>0</v>
      </c>
      <c r="CL108" s="4">
        <v>0</v>
      </c>
      <c r="CM108" s="4">
        <v>6677.47</v>
      </c>
      <c r="CN108" s="4">
        <v>0</v>
      </c>
      <c r="CO108" s="4">
        <v>6677.47</v>
      </c>
      <c r="CP108" s="4"/>
      <c r="CQ108" s="4">
        <v>0</v>
      </c>
      <c r="CR108" s="4">
        <v>0</v>
      </c>
      <c r="CS108" s="4">
        <v>0</v>
      </c>
      <c r="CT108" s="4"/>
      <c r="CU108" s="4">
        <v>6677.47</v>
      </c>
      <c r="CV108" s="4">
        <f t="shared" si="17"/>
        <v>13722.529999999999</v>
      </c>
      <c r="CW108" s="33">
        <f t="shared" si="18"/>
        <v>0.32732696078431373</v>
      </c>
    </row>
    <row r="109" spans="1:102" outlineLevel="1" x14ac:dyDescent="0.2">
      <c r="A109" s="3" t="s">
        <v>113</v>
      </c>
      <c r="B109" s="10" t="s">
        <v>307</v>
      </c>
      <c r="C109" s="3" t="s">
        <v>308</v>
      </c>
      <c r="D109" s="3">
        <v>861.65</v>
      </c>
      <c r="E109" s="3">
        <v>1202.06</v>
      </c>
      <c r="F109" s="3">
        <v>0</v>
      </c>
      <c r="G109" s="3">
        <v>79659.11</v>
      </c>
      <c r="H109" s="3">
        <v>472.05</v>
      </c>
      <c r="I109" s="3">
        <v>82194.87000000001</v>
      </c>
      <c r="K109" s="3">
        <v>0</v>
      </c>
      <c r="L109" s="3">
        <v>0</v>
      </c>
      <c r="M109" s="3">
        <v>0</v>
      </c>
      <c r="O109" s="4">
        <v>82194.87</v>
      </c>
      <c r="P109" s="4"/>
      <c r="Q109" s="27">
        <v>0</v>
      </c>
      <c r="R109" s="27">
        <v>0</v>
      </c>
      <c r="S109" s="29"/>
      <c r="T109" s="27"/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107233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27">
        <v>107233</v>
      </c>
      <c r="CJ109" s="4"/>
      <c r="CK109" s="4">
        <v>0</v>
      </c>
      <c r="CL109" s="4">
        <v>195.96</v>
      </c>
      <c r="CM109" s="4">
        <v>22204.84</v>
      </c>
      <c r="CN109" s="4">
        <v>0</v>
      </c>
      <c r="CO109" s="4">
        <v>22400.799999999999</v>
      </c>
      <c r="CP109" s="4"/>
      <c r="CQ109" s="4">
        <v>0</v>
      </c>
      <c r="CR109" s="4">
        <v>0</v>
      </c>
      <c r="CS109" s="4">
        <v>0</v>
      </c>
      <c r="CT109" s="4"/>
      <c r="CU109" s="4">
        <v>22400.799999999999</v>
      </c>
      <c r="CV109" s="4">
        <f t="shared" si="17"/>
        <v>84832.2</v>
      </c>
      <c r="CW109" s="33">
        <f t="shared" si="18"/>
        <v>0.208898380162823</v>
      </c>
    </row>
    <row r="110" spans="1:102" outlineLevel="1" x14ac:dyDescent="0.2">
      <c r="A110" s="3" t="s">
        <v>114</v>
      </c>
      <c r="B110" s="10" t="s">
        <v>309</v>
      </c>
      <c r="C110" s="3" t="s">
        <v>310</v>
      </c>
      <c r="D110" s="3">
        <v>0</v>
      </c>
      <c r="E110" s="3">
        <v>0</v>
      </c>
      <c r="F110" s="3">
        <v>0</v>
      </c>
      <c r="G110" s="3">
        <v>63781.270000000004</v>
      </c>
      <c r="H110" s="3">
        <v>0</v>
      </c>
      <c r="I110" s="3">
        <v>63781.270000000004</v>
      </c>
      <c r="K110" s="3">
        <v>0</v>
      </c>
      <c r="L110" s="3">
        <v>0</v>
      </c>
      <c r="M110" s="3">
        <v>0</v>
      </c>
      <c r="O110" s="4">
        <v>63781.270000000004</v>
      </c>
      <c r="P110" s="4"/>
      <c r="Q110" s="27">
        <v>0</v>
      </c>
      <c r="R110" s="27">
        <v>0</v>
      </c>
      <c r="S110" s="29"/>
      <c r="T110" s="27"/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  <c r="BX110" s="4">
        <v>35906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27">
        <v>35906</v>
      </c>
      <c r="CJ110" s="4"/>
      <c r="CK110" s="4">
        <v>0</v>
      </c>
      <c r="CL110" s="4">
        <v>0</v>
      </c>
      <c r="CM110" s="4">
        <v>37556.340000000004</v>
      </c>
      <c r="CN110" s="4">
        <v>0</v>
      </c>
      <c r="CO110" s="4">
        <v>37556.340000000004</v>
      </c>
      <c r="CP110" s="4"/>
      <c r="CQ110" s="4">
        <v>0</v>
      </c>
      <c r="CR110" s="4">
        <v>0</v>
      </c>
      <c r="CS110" s="4">
        <v>0</v>
      </c>
      <c r="CT110" s="4"/>
      <c r="CU110" s="4">
        <v>37556.340000000004</v>
      </c>
      <c r="CV110" s="4">
        <f t="shared" si="17"/>
        <v>-1650.3400000000038</v>
      </c>
      <c r="CW110" s="33">
        <f t="shared" si="18"/>
        <v>1.0459627917339722</v>
      </c>
    </row>
    <row r="111" spans="1:102" outlineLevel="1" x14ac:dyDescent="0.2">
      <c r="A111" s="3" t="s">
        <v>115</v>
      </c>
      <c r="B111" s="10" t="s">
        <v>311</v>
      </c>
      <c r="C111" s="3" t="s">
        <v>312</v>
      </c>
      <c r="D111" s="3">
        <v>0</v>
      </c>
      <c r="E111" s="3">
        <v>0</v>
      </c>
      <c r="F111" s="3">
        <v>0</v>
      </c>
      <c r="G111" s="3">
        <v>36080.300000000003</v>
      </c>
      <c r="H111" s="3">
        <v>27.95</v>
      </c>
      <c r="I111" s="3">
        <v>36108.25</v>
      </c>
      <c r="K111" s="3">
        <v>0</v>
      </c>
      <c r="L111" s="3">
        <v>0</v>
      </c>
      <c r="M111" s="3">
        <v>0</v>
      </c>
      <c r="O111" s="4">
        <v>36108.25</v>
      </c>
      <c r="P111" s="4"/>
      <c r="Q111" s="27">
        <v>0</v>
      </c>
      <c r="R111" s="27">
        <v>0</v>
      </c>
      <c r="S111" s="29"/>
      <c r="T111" s="27"/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0</v>
      </c>
      <c r="BX111" s="4">
        <v>0</v>
      </c>
      <c r="BY111" s="4">
        <v>13495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27">
        <v>13495</v>
      </c>
      <c r="CJ111" s="4"/>
      <c r="CK111" s="4">
        <v>0</v>
      </c>
      <c r="CL111" s="4">
        <v>20.11</v>
      </c>
      <c r="CM111" s="4">
        <v>17035.830000000002</v>
      </c>
      <c r="CN111" s="4">
        <v>0</v>
      </c>
      <c r="CO111" s="4">
        <v>17055.940000000002</v>
      </c>
      <c r="CP111" s="4"/>
      <c r="CQ111" s="4">
        <v>0</v>
      </c>
      <c r="CR111" s="4">
        <v>0</v>
      </c>
      <c r="CS111" s="4">
        <v>0</v>
      </c>
      <c r="CT111" s="4"/>
      <c r="CU111" s="4">
        <v>17055.939999999999</v>
      </c>
      <c r="CV111" s="4">
        <f t="shared" si="17"/>
        <v>-3560.9399999999987</v>
      </c>
      <c r="CW111" s="33">
        <f t="shared" si="18"/>
        <v>1.2638710633567987</v>
      </c>
    </row>
    <row r="112" spans="1:102" outlineLevel="1" x14ac:dyDescent="0.2">
      <c r="A112" s="3" t="s">
        <v>116</v>
      </c>
      <c r="B112" s="10" t="s">
        <v>313</v>
      </c>
      <c r="C112" s="3" t="s">
        <v>314</v>
      </c>
      <c r="D112" s="3">
        <v>0</v>
      </c>
      <c r="E112" s="3">
        <v>0</v>
      </c>
      <c r="F112" s="3">
        <v>0</v>
      </c>
      <c r="G112" s="3">
        <v>21965.29</v>
      </c>
      <c r="H112" s="3">
        <v>0</v>
      </c>
      <c r="I112" s="3">
        <v>21965.29</v>
      </c>
      <c r="K112" s="3">
        <v>0</v>
      </c>
      <c r="L112" s="3">
        <v>0</v>
      </c>
      <c r="M112" s="3">
        <v>0</v>
      </c>
      <c r="O112" s="4">
        <v>21965.29</v>
      </c>
      <c r="P112" s="4"/>
      <c r="Q112" s="27">
        <v>0</v>
      </c>
      <c r="R112" s="27">
        <v>0</v>
      </c>
      <c r="S112" s="29"/>
      <c r="T112" s="27"/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0</v>
      </c>
      <c r="BY112" s="4">
        <v>0</v>
      </c>
      <c r="BZ112" s="4">
        <v>29761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27">
        <v>29761</v>
      </c>
      <c r="CJ112" s="4"/>
      <c r="CK112" s="4">
        <v>0</v>
      </c>
      <c r="CL112" s="4">
        <v>0</v>
      </c>
      <c r="CM112" s="4">
        <v>9718.51</v>
      </c>
      <c r="CN112" s="4">
        <v>0</v>
      </c>
      <c r="CO112" s="4">
        <v>9718.51</v>
      </c>
      <c r="CP112" s="4"/>
      <c r="CQ112" s="4">
        <v>0</v>
      </c>
      <c r="CR112" s="4">
        <v>0</v>
      </c>
      <c r="CS112" s="4">
        <v>0</v>
      </c>
      <c r="CT112" s="4"/>
      <c r="CU112" s="4">
        <v>9718.51</v>
      </c>
      <c r="CV112" s="4">
        <f t="shared" si="17"/>
        <v>20042.489999999998</v>
      </c>
      <c r="CW112" s="33">
        <f t="shared" si="18"/>
        <v>0.32655186317664059</v>
      </c>
    </row>
    <row r="113" spans="1:102" outlineLevel="1" x14ac:dyDescent="0.2">
      <c r="A113" s="3" t="s">
        <v>117</v>
      </c>
      <c r="B113" s="10" t="s">
        <v>315</v>
      </c>
      <c r="C113" s="3" t="s">
        <v>316</v>
      </c>
      <c r="D113" s="3">
        <v>0</v>
      </c>
      <c r="E113" s="3">
        <v>0</v>
      </c>
      <c r="F113" s="3">
        <v>0</v>
      </c>
      <c r="G113" s="3">
        <v>3395.9900000000002</v>
      </c>
      <c r="H113" s="3">
        <v>0</v>
      </c>
      <c r="I113" s="3">
        <v>3395.9900000000002</v>
      </c>
      <c r="K113" s="3">
        <v>0</v>
      </c>
      <c r="L113" s="3">
        <v>0</v>
      </c>
      <c r="M113" s="3">
        <v>0</v>
      </c>
      <c r="O113" s="4">
        <v>3395.9900000000002</v>
      </c>
      <c r="P113" s="4"/>
      <c r="Q113" s="27">
        <v>0</v>
      </c>
      <c r="R113" s="27">
        <v>0</v>
      </c>
      <c r="S113" s="29"/>
      <c r="T113" s="27"/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0</v>
      </c>
      <c r="CA113" s="4">
        <v>3368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27">
        <v>3368</v>
      </c>
      <c r="CJ113" s="4"/>
      <c r="CK113" s="4">
        <v>0</v>
      </c>
      <c r="CL113" s="4">
        <v>0</v>
      </c>
      <c r="CM113" s="4">
        <v>189.97</v>
      </c>
      <c r="CN113" s="4">
        <v>0</v>
      </c>
      <c r="CO113" s="4">
        <v>189.97</v>
      </c>
      <c r="CP113" s="4"/>
      <c r="CQ113" s="4">
        <v>0</v>
      </c>
      <c r="CR113" s="4">
        <v>0</v>
      </c>
      <c r="CS113" s="4">
        <v>0</v>
      </c>
      <c r="CT113" s="4"/>
      <c r="CU113" s="4">
        <v>189.97</v>
      </c>
      <c r="CV113" s="4">
        <f t="shared" si="17"/>
        <v>3178.03</v>
      </c>
      <c r="CW113" s="33">
        <f t="shared" si="18"/>
        <v>5.6404394299287411E-2</v>
      </c>
    </row>
    <row r="114" spans="1:102" outlineLevel="1" x14ac:dyDescent="0.2">
      <c r="A114" s="3" t="s">
        <v>118</v>
      </c>
      <c r="B114" s="10" t="s">
        <v>317</v>
      </c>
      <c r="C114" s="3" t="s">
        <v>318</v>
      </c>
      <c r="D114" s="3">
        <v>0</v>
      </c>
      <c r="E114" s="3">
        <v>0</v>
      </c>
      <c r="F114" s="3">
        <v>0</v>
      </c>
      <c r="G114" s="3">
        <v>55.61</v>
      </c>
      <c r="H114" s="3">
        <v>0</v>
      </c>
      <c r="I114" s="3">
        <v>55.61</v>
      </c>
      <c r="K114" s="3">
        <v>0</v>
      </c>
      <c r="L114" s="3">
        <v>0</v>
      </c>
      <c r="M114" s="3">
        <v>0</v>
      </c>
      <c r="O114" s="4">
        <v>55.61</v>
      </c>
      <c r="P114" s="4"/>
      <c r="Q114" s="27">
        <v>0</v>
      </c>
      <c r="R114" s="27">
        <v>0</v>
      </c>
      <c r="S114" s="29"/>
      <c r="T114" s="27"/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0</v>
      </c>
      <c r="CA114" s="4">
        <v>0</v>
      </c>
      <c r="CB114" s="4">
        <v>522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27">
        <v>522</v>
      </c>
      <c r="CJ114" s="4"/>
      <c r="CK114" s="4">
        <v>0</v>
      </c>
      <c r="CL114" s="4">
        <v>0</v>
      </c>
      <c r="CM114" s="4">
        <v>0</v>
      </c>
      <c r="CN114" s="4">
        <v>0</v>
      </c>
      <c r="CO114" s="4">
        <v>0</v>
      </c>
      <c r="CP114" s="4"/>
      <c r="CQ114" s="4">
        <v>0</v>
      </c>
      <c r="CR114" s="4">
        <v>0</v>
      </c>
      <c r="CS114" s="4">
        <v>0</v>
      </c>
      <c r="CT114" s="4"/>
      <c r="CU114" s="4">
        <v>0</v>
      </c>
      <c r="CV114" s="4">
        <f t="shared" si="17"/>
        <v>522</v>
      </c>
      <c r="CW114" s="33">
        <f t="shared" si="18"/>
        <v>0</v>
      </c>
    </row>
    <row r="115" spans="1:102" outlineLevel="1" x14ac:dyDescent="0.2">
      <c r="A115" s="3" t="s">
        <v>119</v>
      </c>
      <c r="B115" s="10" t="s">
        <v>319</v>
      </c>
      <c r="C115" s="3" t="s">
        <v>320</v>
      </c>
      <c r="D115" s="3">
        <v>1016.16</v>
      </c>
      <c r="E115" s="3">
        <v>0</v>
      </c>
      <c r="F115" s="3">
        <v>0</v>
      </c>
      <c r="G115" s="3">
        <v>18382.760000000002</v>
      </c>
      <c r="H115" s="3">
        <v>0</v>
      </c>
      <c r="I115" s="3">
        <v>19398.920000000002</v>
      </c>
      <c r="K115" s="3">
        <v>0</v>
      </c>
      <c r="L115" s="3">
        <v>0</v>
      </c>
      <c r="M115" s="3">
        <v>0</v>
      </c>
      <c r="O115" s="4">
        <v>19398.920000000002</v>
      </c>
      <c r="P115" s="4"/>
      <c r="Q115" s="27">
        <v>0</v>
      </c>
      <c r="R115" s="27">
        <v>0</v>
      </c>
      <c r="S115" s="29"/>
      <c r="T115" s="27"/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4">
        <v>22236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27">
        <v>22236</v>
      </c>
      <c r="CJ115" s="4"/>
      <c r="CK115" s="4">
        <v>99.92</v>
      </c>
      <c r="CL115" s="4">
        <v>0</v>
      </c>
      <c r="CM115" s="4">
        <v>6736.34</v>
      </c>
      <c r="CN115" s="4">
        <v>0</v>
      </c>
      <c r="CO115" s="4">
        <v>6836.26</v>
      </c>
      <c r="CP115" s="4"/>
      <c r="CQ115" s="4">
        <v>0</v>
      </c>
      <c r="CR115" s="4">
        <v>0</v>
      </c>
      <c r="CS115" s="4">
        <v>0</v>
      </c>
      <c r="CT115" s="4"/>
      <c r="CU115" s="4">
        <v>6836.26</v>
      </c>
      <c r="CV115" s="4">
        <f t="shared" si="17"/>
        <v>15399.74</v>
      </c>
      <c r="CW115" s="33">
        <f t="shared" si="18"/>
        <v>0.30744108652635366</v>
      </c>
    </row>
    <row r="116" spans="1:102" outlineLevel="1" x14ac:dyDescent="0.2">
      <c r="A116" s="3" t="s">
        <v>120</v>
      </c>
      <c r="B116" s="10" t="s">
        <v>321</v>
      </c>
      <c r="C116" s="3" t="s">
        <v>322</v>
      </c>
      <c r="D116" s="3">
        <v>0</v>
      </c>
      <c r="E116" s="3">
        <v>0</v>
      </c>
      <c r="F116" s="3">
        <v>0</v>
      </c>
      <c r="G116" s="3">
        <v>2523.9299999999998</v>
      </c>
      <c r="H116" s="3">
        <v>0</v>
      </c>
      <c r="I116" s="3">
        <v>2523.9299999999998</v>
      </c>
      <c r="K116" s="3">
        <v>0</v>
      </c>
      <c r="L116" s="3">
        <v>0</v>
      </c>
      <c r="M116" s="3">
        <v>0</v>
      </c>
      <c r="O116" s="4">
        <v>2523.9299999999998</v>
      </c>
      <c r="P116" s="4"/>
      <c r="Q116" s="27">
        <v>0</v>
      </c>
      <c r="R116" s="27">
        <v>0</v>
      </c>
      <c r="S116" s="29"/>
      <c r="T116" s="27"/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0</v>
      </c>
      <c r="CA116" s="4">
        <v>0</v>
      </c>
      <c r="CB116" s="4">
        <v>0</v>
      </c>
      <c r="CC116" s="4">
        <v>0</v>
      </c>
      <c r="CD116" s="4">
        <v>2550</v>
      </c>
      <c r="CE116" s="4">
        <v>0</v>
      </c>
      <c r="CF116" s="4">
        <v>0</v>
      </c>
      <c r="CG116" s="4">
        <v>0</v>
      </c>
      <c r="CH116" s="4">
        <v>0</v>
      </c>
      <c r="CI116" s="27">
        <v>2550</v>
      </c>
      <c r="CJ116" s="4"/>
      <c r="CK116" s="4">
        <v>0</v>
      </c>
      <c r="CL116" s="4">
        <v>0</v>
      </c>
      <c r="CM116" s="4">
        <v>1355.58</v>
      </c>
      <c r="CN116" s="4">
        <v>0</v>
      </c>
      <c r="CO116" s="4">
        <v>1355.58</v>
      </c>
      <c r="CP116" s="4"/>
      <c r="CQ116" s="4">
        <v>0</v>
      </c>
      <c r="CR116" s="4">
        <v>0</v>
      </c>
      <c r="CS116" s="4">
        <v>0</v>
      </c>
      <c r="CT116" s="4"/>
      <c r="CU116" s="4">
        <v>1355.58</v>
      </c>
      <c r="CV116" s="4">
        <f t="shared" si="17"/>
        <v>1194.42</v>
      </c>
      <c r="CW116" s="33">
        <f t="shared" si="18"/>
        <v>0.53159999999999996</v>
      </c>
    </row>
    <row r="117" spans="1:102" outlineLevel="1" x14ac:dyDescent="0.2">
      <c r="A117" s="3" t="s">
        <v>121</v>
      </c>
      <c r="B117" s="10" t="s">
        <v>323</v>
      </c>
      <c r="C117" s="3" t="s">
        <v>324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K117" s="3">
        <v>0</v>
      </c>
      <c r="L117" s="3">
        <v>0</v>
      </c>
      <c r="M117" s="3">
        <v>0</v>
      </c>
      <c r="O117" s="4">
        <v>0</v>
      </c>
      <c r="P117" s="4"/>
      <c r="Q117" s="27">
        <v>0</v>
      </c>
      <c r="R117" s="27">
        <v>0</v>
      </c>
      <c r="S117" s="29"/>
      <c r="T117" s="27"/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0</v>
      </c>
      <c r="CD117" s="4">
        <v>0</v>
      </c>
      <c r="CE117" s="4">
        <v>510</v>
      </c>
      <c r="CF117" s="4">
        <v>0</v>
      </c>
      <c r="CG117" s="4">
        <v>0</v>
      </c>
      <c r="CH117" s="4">
        <v>0</v>
      </c>
      <c r="CI117" s="27">
        <v>510</v>
      </c>
      <c r="CJ117" s="4"/>
      <c r="CK117" s="4">
        <v>0</v>
      </c>
      <c r="CL117" s="4">
        <v>0</v>
      </c>
      <c r="CM117" s="4">
        <v>0</v>
      </c>
      <c r="CN117" s="4">
        <v>0</v>
      </c>
      <c r="CO117" s="4">
        <v>0</v>
      </c>
      <c r="CP117" s="4"/>
      <c r="CQ117" s="4">
        <v>0</v>
      </c>
      <c r="CR117" s="4">
        <v>0</v>
      </c>
      <c r="CS117" s="4">
        <v>0</v>
      </c>
      <c r="CT117" s="4"/>
      <c r="CU117" s="4">
        <v>0</v>
      </c>
      <c r="CV117" s="4">
        <f t="shared" si="17"/>
        <v>510</v>
      </c>
      <c r="CW117" s="33">
        <f t="shared" si="18"/>
        <v>0</v>
      </c>
    </row>
    <row r="118" spans="1:102" outlineLevel="1" x14ac:dyDescent="0.2">
      <c r="A118" s="3" t="s">
        <v>122</v>
      </c>
      <c r="B118" s="10" t="s">
        <v>325</v>
      </c>
      <c r="C118" s="3" t="s">
        <v>326</v>
      </c>
      <c r="D118" s="3">
        <v>0</v>
      </c>
      <c r="E118" s="3">
        <v>0</v>
      </c>
      <c r="F118" s="3">
        <v>0</v>
      </c>
      <c r="G118" s="3">
        <v>29.72</v>
      </c>
      <c r="H118" s="3">
        <v>0</v>
      </c>
      <c r="I118" s="3">
        <v>29.72</v>
      </c>
      <c r="K118" s="3">
        <v>0</v>
      </c>
      <c r="L118" s="3">
        <v>0</v>
      </c>
      <c r="M118" s="3">
        <v>0</v>
      </c>
      <c r="O118" s="4">
        <v>29.72</v>
      </c>
      <c r="P118" s="4"/>
      <c r="Q118" s="27">
        <v>0</v>
      </c>
      <c r="R118" s="27">
        <v>0</v>
      </c>
      <c r="S118" s="29"/>
      <c r="T118" s="27"/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0</v>
      </c>
      <c r="CD118" s="4">
        <v>0</v>
      </c>
      <c r="CE118" s="4">
        <v>0</v>
      </c>
      <c r="CF118" s="4">
        <v>510</v>
      </c>
      <c r="CG118" s="4">
        <v>0</v>
      </c>
      <c r="CH118" s="4">
        <v>0</v>
      </c>
      <c r="CI118" s="27">
        <v>510</v>
      </c>
      <c r="CJ118" s="4"/>
      <c r="CK118" s="4">
        <v>0</v>
      </c>
      <c r="CL118" s="4">
        <v>7.28</v>
      </c>
      <c r="CM118" s="4">
        <v>162.92000000000002</v>
      </c>
      <c r="CN118" s="4">
        <v>0</v>
      </c>
      <c r="CO118" s="4">
        <v>170.20000000000002</v>
      </c>
      <c r="CP118" s="4"/>
      <c r="CQ118" s="4">
        <v>0</v>
      </c>
      <c r="CR118" s="4">
        <v>0</v>
      </c>
      <c r="CS118" s="4">
        <v>0</v>
      </c>
      <c r="CT118" s="4"/>
      <c r="CU118" s="4">
        <v>170.20000000000002</v>
      </c>
      <c r="CV118" s="4">
        <f t="shared" si="17"/>
        <v>339.79999999999995</v>
      </c>
      <c r="CW118" s="33">
        <f t="shared" si="18"/>
        <v>0.33372549019607844</v>
      </c>
    </row>
    <row r="119" spans="1:102" s="4" customFormat="1" x14ac:dyDescent="0.2">
      <c r="A119" s="5" t="s">
        <v>24</v>
      </c>
      <c r="B119" s="11"/>
      <c r="C119" s="2" t="s">
        <v>14</v>
      </c>
      <c r="D119" s="5">
        <v>16735.59</v>
      </c>
      <c r="E119" s="5">
        <v>1202.06</v>
      </c>
      <c r="F119" s="5">
        <v>0</v>
      </c>
      <c r="G119" s="5">
        <v>264757.73999999993</v>
      </c>
      <c r="H119" s="5">
        <v>500</v>
      </c>
      <c r="I119" s="5">
        <v>283195.38999999996</v>
      </c>
      <c r="J119" s="7"/>
      <c r="K119" s="5">
        <v>0</v>
      </c>
      <c r="L119" s="5">
        <v>0</v>
      </c>
      <c r="M119" s="5">
        <v>0</v>
      </c>
      <c r="N119" s="7"/>
      <c r="O119" s="5">
        <v>283195.38999999996</v>
      </c>
      <c r="P119" s="5"/>
      <c r="Q119" s="5">
        <v>0</v>
      </c>
      <c r="R119" s="5">
        <v>0</v>
      </c>
      <c r="S119" s="5"/>
      <c r="T119" s="7"/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1530</v>
      </c>
      <c r="BQ119" s="5">
        <v>13770</v>
      </c>
      <c r="BR119" s="5">
        <v>18797</v>
      </c>
      <c r="BS119" s="5">
        <v>3121</v>
      </c>
      <c r="BT119" s="5">
        <v>9843</v>
      </c>
      <c r="BU119" s="5">
        <v>1148</v>
      </c>
      <c r="BV119" s="5">
        <v>20400</v>
      </c>
      <c r="BW119" s="5">
        <v>107233</v>
      </c>
      <c r="BX119" s="5">
        <v>35906</v>
      </c>
      <c r="BY119" s="5">
        <v>13495</v>
      </c>
      <c r="BZ119" s="5">
        <v>29761</v>
      </c>
      <c r="CA119" s="5">
        <v>3368</v>
      </c>
      <c r="CB119" s="5">
        <v>522</v>
      </c>
      <c r="CC119" s="5">
        <v>22236</v>
      </c>
      <c r="CD119" s="5">
        <v>2550</v>
      </c>
      <c r="CE119" s="5">
        <v>510</v>
      </c>
      <c r="CF119" s="5">
        <v>510</v>
      </c>
      <c r="CG119" s="5">
        <v>0</v>
      </c>
      <c r="CH119" s="5">
        <v>0</v>
      </c>
      <c r="CI119" s="5">
        <v>284700</v>
      </c>
      <c r="CJ119" s="7"/>
      <c r="CK119" s="5">
        <v>11867.500000000002</v>
      </c>
      <c r="CL119" s="5">
        <v>272.84999999999997</v>
      </c>
      <c r="CM119" s="5">
        <v>111930.97</v>
      </c>
      <c r="CN119" s="5">
        <v>0</v>
      </c>
      <c r="CO119" s="5">
        <v>124071.32</v>
      </c>
      <c r="CP119" s="2"/>
      <c r="CQ119" s="5">
        <v>0</v>
      </c>
      <c r="CR119" s="5">
        <v>0</v>
      </c>
      <c r="CS119" s="5">
        <v>0</v>
      </c>
      <c r="CU119" s="5">
        <v>124071.32</v>
      </c>
      <c r="CV119" s="5">
        <f>CI119-CU119</f>
        <v>160628.68</v>
      </c>
      <c r="CW119" s="39">
        <f>IF(CI119=0,"n/a",CU119/(CI119))</f>
        <v>0.43579669827889006</v>
      </c>
      <c r="CX119" s="36"/>
    </row>
    <row r="120" spans="1:102" s="4" customFormat="1" x14ac:dyDescent="0.2">
      <c r="B120" s="11"/>
      <c r="I120" s="7"/>
      <c r="J120" s="7"/>
      <c r="M120" s="7"/>
      <c r="N120" s="7"/>
      <c r="O120" s="7"/>
      <c r="P120" s="7"/>
      <c r="Q120" s="7"/>
      <c r="R120" s="7"/>
      <c r="S120" s="7"/>
      <c r="T120" s="7"/>
      <c r="CI120" s="7"/>
      <c r="CJ120" s="7"/>
      <c r="CO120" s="7"/>
      <c r="CS120" s="7"/>
      <c r="CW120" s="37"/>
      <c r="CX120" s="37"/>
    </row>
    <row r="121" spans="1:102" outlineLevel="1" x14ac:dyDescent="0.2">
      <c r="A121" s="3" t="s">
        <v>327</v>
      </c>
      <c r="B121" s="10" t="s">
        <v>328</v>
      </c>
      <c r="C121" s="3" t="s">
        <v>329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K121" s="3">
        <v>0</v>
      </c>
      <c r="L121" s="3">
        <v>0</v>
      </c>
      <c r="M121" s="3">
        <v>0</v>
      </c>
      <c r="O121" s="3">
        <v>0</v>
      </c>
      <c r="Q121" s="27">
        <v>0</v>
      </c>
      <c r="R121" s="27">
        <v>0</v>
      </c>
      <c r="S121" s="29"/>
      <c r="T121" s="27"/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27">
        <v>0</v>
      </c>
      <c r="CK121" s="3">
        <v>0</v>
      </c>
      <c r="CL121" s="3">
        <v>0</v>
      </c>
      <c r="CM121" s="3">
        <v>12500</v>
      </c>
      <c r="CN121" s="3">
        <v>0</v>
      </c>
      <c r="CO121" s="3">
        <v>12500</v>
      </c>
      <c r="CQ121" s="3">
        <v>0</v>
      </c>
      <c r="CR121" s="3">
        <v>0</v>
      </c>
      <c r="CS121" s="3">
        <v>0</v>
      </c>
      <c r="CU121" s="3">
        <v>12500</v>
      </c>
      <c r="CV121" s="3">
        <f t="shared" ref="CV121:CV122" si="19">CI121-CU121</f>
        <v>-12500</v>
      </c>
      <c r="CW121" s="33" t="str">
        <f t="shared" ref="CW121:CW122" si="20">IF(CI121=0,"n/a",CU121/(CI121))</f>
        <v>n/a</v>
      </c>
    </row>
    <row r="122" spans="1:102" outlineLevel="1" x14ac:dyDescent="0.2">
      <c r="A122" s="3" t="s">
        <v>123</v>
      </c>
      <c r="B122" s="10" t="s">
        <v>330</v>
      </c>
      <c r="C122" s="3" t="s">
        <v>331</v>
      </c>
      <c r="D122" s="3">
        <v>0</v>
      </c>
      <c r="E122" s="3">
        <v>0</v>
      </c>
      <c r="F122" s="3">
        <v>0</v>
      </c>
      <c r="G122" s="3">
        <v>461102.5</v>
      </c>
      <c r="H122" s="3">
        <v>0</v>
      </c>
      <c r="I122" s="3">
        <v>461102.5</v>
      </c>
      <c r="K122" s="3">
        <v>1253281.46</v>
      </c>
      <c r="L122" s="3">
        <v>0</v>
      </c>
      <c r="M122" s="3">
        <v>1253281.46</v>
      </c>
      <c r="O122" s="3">
        <v>1714383.96</v>
      </c>
      <c r="Q122" s="27">
        <v>0</v>
      </c>
      <c r="R122" s="27">
        <v>0</v>
      </c>
      <c r="S122" s="29"/>
      <c r="T122" s="27"/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150000</v>
      </c>
      <c r="CH122" s="3">
        <v>0</v>
      </c>
      <c r="CI122" s="27">
        <v>150000</v>
      </c>
      <c r="CK122" s="3">
        <v>0</v>
      </c>
      <c r="CL122" s="3">
        <v>0</v>
      </c>
      <c r="CM122" s="3">
        <v>0</v>
      </c>
      <c r="CN122" s="3">
        <v>0</v>
      </c>
      <c r="CO122" s="3">
        <v>0</v>
      </c>
      <c r="CQ122" s="3">
        <v>0</v>
      </c>
      <c r="CR122" s="3">
        <v>0</v>
      </c>
      <c r="CS122" s="3">
        <v>0</v>
      </c>
      <c r="CU122" s="3">
        <v>0</v>
      </c>
      <c r="CV122" s="3">
        <f t="shared" si="19"/>
        <v>150000</v>
      </c>
      <c r="CW122" s="33">
        <f t="shared" si="20"/>
        <v>0</v>
      </c>
    </row>
    <row r="123" spans="1:102" s="4" customFormat="1" x14ac:dyDescent="0.2">
      <c r="A123" s="5" t="s">
        <v>25</v>
      </c>
      <c r="B123" s="11"/>
      <c r="C123" s="2" t="s">
        <v>15</v>
      </c>
      <c r="D123" s="5">
        <v>0</v>
      </c>
      <c r="E123" s="5">
        <v>0</v>
      </c>
      <c r="F123" s="5">
        <v>0</v>
      </c>
      <c r="G123" s="5">
        <v>461102.5</v>
      </c>
      <c r="H123" s="5">
        <v>0</v>
      </c>
      <c r="I123" s="5">
        <v>461102.5</v>
      </c>
      <c r="J123" s="7"/>
      <c r="K123" s="5">
        <v>1253281.46</v>
      </c>
      <c r="L123" s="5">
        <v>0</v>
      </c>
      <c r="M123" s="5">
        <v>1253281.46</v>
      </c>
      <c r="N123" s="7"/>
      <c r="O123" s="5">
        <v>1714383.96</v>
      </c>
      <c r="P123" s="5"/>
      <c r="Q123" s="5">
        <v>0</v>
      </c>
      <c r="R123" s="5">
        <v>0</v>
      </c>
      <c r="S123" s="5"/>
      <c r="T123" s="7"/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150000</v>
      </c>
      <c r="CH123" s="5">
        <v>0</v>
      </c>
      <c r="CI123" s="5">
        <v>150000</v>
      </c>
      <c r="CJ123" s="7"/>
      <c r="CK123" s="5">
        <v>0</v>
      </c>
      <c r="CL123" s="5">
        <v>0</v>
      </c>
      <c r="CM123" s="5">
        <v>12500</v>
      </c>
      <c r="CN123" s="5">
        <v>0</v>
      </c>
      <c r="CO123" s="5">
        <v>12500</v>
      </c>
      <c r="CP123" s="2"/>
      <c r="CQ123" s="5">
        <v>0</v>
      </c>
      <c r="CR123" s="5">
        <v>0</v>
      </c>
      <c r="CS123" s="5">
        <v>0</v>
      </c>
      <c r="CU123" s="5">
        <v>12500</v>
      </c>
      <c r="CV123" s="5">
        <f>CI123-CU123</f>
        <v>137500</v>
      </c>
      <c r="CW123" s="39">
        <f>IF(CI123=0,"n/a",CU123/(CI123))</f>
        <v>8.3333333333333329E-2</v>
      </c>
      <c r="CX123" s="36"/>
    </row>
    <row r="124" spans="1:102" x14ac:dyDescent="0.2">
      <c r="I124" s="9"/>
      <c r="J124" s="7"/>
      <c r="M124" s="9"/>
      <c r="N124" s="7"/>
      <c r="O124" s="7"/>
      <c r="P124" s="7"/>
      <c r="Q124" s="7"/>
      <c r="R124" s="7"/>
      <c r="S124" s="7"/>
      <c r="T124" s="7"/>
      <c r="CI124" s="7"/>
      <c r="CJ124" s="7"/>
      <c r="CO124" s="9"/>
      <c r="CS124" s="9"/>
    </row>
    <row r="125" spans="1:102" x14ac:dyDescent="0.2">
      <c r="A125" s="5" t="s">
        <v>2</v>
      </c>
      <c r="C125" s="1" t="s">
        <v>16</v>
      </c>
      <c r="D125" s="5">
        <f t="shared" ref="D125:H125" si="21">D67+D99+D119+D123</f>
        <v>77296.289999999994</v>
      </c>
      <c r="E125" s="5">
        <f t="shared" si="21"/>
        <v>85595.45</v>
      </c>
      <c r="F125" s="5">
        <f t="shared" si="21"/>
        <v>689.37</v>
      </c>
      <c r="G125" s="5">
        <f t="shared" si="21"/>
        <v>5956390.4699999997</v>
      </c>
      <c r="H125" s="5">
        <f t="shared" si="21"/>
        <v>500</v>
      </c>
      <c r="I125" s="5">
        <f>I67+I99+I119+I123</f>
        <v>6120471.5799999991</v>
      </c>
      <c r="J125" s="7"/>
      <c r="K125" s="5">
        <f t="shared" ref="K125:L125" si="22">K67+K99+K119+K123</f>
        <v>1333561</v>
      </c>
      <c r="L125" s="5">
        <f t="shared" si="22"/>
        <v>463901</v>
      </c>
      <c r="M125" s="5">
        <f>M67+M99+M119+M123</f>
        <v>1797462</v>
      </c>
      <c r="N125" s="7"/>
      <c r="O125" s="5">
        <f>O67+O99+O119+O123</f>
        <v>7917933.5800000001</v>
      </c>
      <c r="P125" s="5"/>
      <c r="Q125" s="5"/>
      <c r="R125" s="5"/>
      <c r="S125" s="5"/>
      <c r="T125" s="7"/>
      <c r="U125" s="5">
        <f t="shared" ref="U125:AZ125" si="23">U67+U99+U119+U123</f>
        <v>89561</v>
      </c>
      <c r="V125" s="5">
        <f t="shared" si="23"/>
        <v>149513</v>
      </c>
      <c r="W125" s="5">
        <f t="shared" si="23"/>
        <v>2015574</v>
      </c>
      <c r="X125" s="5">
        <f t="shared" si="23"/>
        <v>22000</v>
      </c>
      <c r="Y125" s="5">
        <f t="shared" si="23"/>
        <v>46842</v>
      </c>
      <c r="Z125" s="5">
        <f t="shared" si="23"/>
        <v>51474</v>
      </c>
      <c r="AA125" s="5">
        <f t="shared" si="23"/>
        <v>76741</v>
      </c>
      <c r="AB125" s="5">
        <f t="shared" si="23"/>
        <v>34652</v>
      </c>
      <c r="AC125" s="5">
        <f t="shared" si="23"/>
        <v>28437</v>
      </c>
      <c r="AD125" s="5">
        <f t="shared" si="23"/>
        <v>30420</v>
      </c>
      <c r="AE125" s="5">
        <f t="shared" si="23"/>
        <v>54595</v>
      </c>
      <c r="AF125" s="5">
        <f t="shared" si="23"/>
        <v>57842</v>
      </c>
      <c r="AG125" s="5">
        <f t="shared" si="23"/>
        <v>145648</v>
      </c>
      <c r="AH125" s="5">
        <f t="shared" si="23"/>
        <v>402048</v>
      </c>
      <c r="AI125" s="5">
        <f t="shared" si="23"/>
        <v>26919</v>
      </c>
      <c r="AJ125" s="5">
        <f t="shared" si="23"/>
        <v>167840</v>
      </c>
      <c r="AK125" s="5">
        <f t="shared" si="23"/>
        <v>22000</v>
      </c>
      <c r="AL125" s="5">
        <f t="shared" si="23"/>
        <v>15000</v>
      </c>
      <c r="AM125" s="5">
        <f t="shared" si="23"/>
        <v>1750</v>
      </c>
      <c r="AN125" s="5">
        <f t="shared" si="23"/>
        <v>1750</v>
      </c>
      <c r="AO125" s="5">
        <f t="shared" si="23"/>
        <v>834706</v>
      </c>
      <c r="AP125" s="5">
        <f t="shared" si="23"/>
        <v>1428</v>
      </c>
      <c r="AQ125" s="5">
        <f t="shared" si="23"/>
        <v>20750</v>
      </c>
      <c r="AR125" s="5">
        <f t="shared" si="23"/>
        <v>1025</v>
      </c>
      <c r="AS125" s="5">
        <f t="shared" si="23"/>
        <v>7311</v>
      </c>
      <c r="AT125" s="5">
        <f t="shared" si="23"/>
        <v>8646</v>
      </c>
      <c r="AU125" s="5">
        <f t="shared" si="23"/>
        <v>34675</v>
      </c>
      <c r="AV125" s="5">
        <f t="shared" si="23"/>
        <v>5221</v>
      </c>
      <c r="AW125" s="5">
        <f t="shared" si="23"/>
        <v>1224</v>
      </c>
      <c r="AX125" s="5">
        <f t="shared" si="23"/>
        <v>142617</v>
      </c>
      <c r="AY125" s="5">
        <f t="shared" si="23"/>
        <v>1619</v>
      </c>
      <c r="AZ125" s="5">
        <f t="shared" si="23"/>
        <v>7956</v>
      </c>
      <c r="BA125" s="5">
        <f t="shared" ref="BA125:CH125" si="24">BA67+BA99+BA119+BA123</f>
        <v>17666</v>
      </c>
      <c r="BB125" s="5">
        <f t="shared" si="24"/>
        <v>80319</v>
      </c>
      <c r="BC125" s="5">
        <f t="shared" si="24"/>
        <v>6229</v>
      </c>
      <c r="BD125" s="5">
        <f t="shared" si="24"/>
        <v>1020</v>
      </c>
      <c r="BE125" s="5">
        <f t="shared" si="24"/>
        <v>21420</v>
      </c>
      <c r="BF125" s="5">
        <f t="shared" si="24"/>
        <v>50778</v>
      </c>
      <c r="BG125" s="5">
        <f t="shared" si="24"/>
        <v>12097</v>
      </c>
      <c r="BH125" s="5">
        <f t="shared" si="24"/>
        <v>17111</v>
      </c>
      <c r="BI125" s="5">
        <f t="shared" si="24"/>
        <v>520</v>
      </c>
      <c r="BJ125" s="5">
        <f t="shared" si="24"/>
        <v>36096</v>
      </c>
      <c r="BK125" s="5">
        <f t="shared" si="24"/>
        <v>25000</v>
      </c>
      <c r="BL125" s="5">
        <f t="shared" si="24"/>
        <v>8517</v>
      </c>
      <c r="BM125" s="5">
        <f t="shared" si="24"/>
        <v>510</v>
      </c>
      <c r="BN125" s="5">
        <f t="shared" si="24"/>
        <v>388827</v>
      </c>
      <c r="BO125" s="5">
        <f t="shared" si="24"/>
        <v>385352</v>
      </c>
      <c r="BP125" s="5">
        <f t="shared" si="24"/>
        <v>1530</v>
      </c>
      <c r="BQ125" s="5">
        <f t="shared" si="24"/>
        <v>13770</v>
      </c>
      <c r="BR125" s="5">
        <f t="shared" si="24"/>
        <v>18797</v>
      </c>
      <c r="BS125" s="5">
        <f t="shared" si="24"/>
        <v>3121</v>
      </c>
      <c r="BT125" s="5">
        <f t="shared" si="24"/>
        <v>9843</v>
      </c>
      <c r="BU125" s="5">
        <f t="shared" si="24"/>
        <v>1148</v>
      </c>
      <c r="BV125" s="5">
        <f t="shared" si="24"/>
        <v>20400</v>
      </c>
      <c r="BW125" s="5">
        <f t="shared" si="24"/>
        <v>107233</v>
      </c>
      <c r="BX125" s="5">
        <f t="shared" si="24"/>
        <v>35906</v>
      </c>
      <c r="BY125" s="5">
        <f t="shared" si="24"/>
        <v>13495</v>
      </c>
      <c r="BZ125" s="5">
        <f t="shared" si="24"/>
        <v>29761</v>
      </c>
      <c r="CA125" s="5">
        <f t="shared" si="24"/>
        <v>3368</v>
      </c>
      <c r="CB125" s="5">
        <f t="shared" si="24"/>
        <v>522</v>
      </c>
      <c r="CC125" s="5">
        <f t="shared" si="24"/>
        <v>22236</v>
      </c>
      <c r="CD125" s="5">
        <f t="shared" si="24"/>
        <v>2550</v>
      </c>
      <c r="CE125" s="5">
        <f t="shared" si="24"/>
        <v>510</v>
      </c>
      <c r="CF125" s="5">
        <f t="shared" si="24"/>
        <v>510</v>
      </c>
      <c r="CG125" s="5">
        <f t="shared" si="24"/>
        <v>150000</v>
      </c>
      <c r="CH125" s="5">
        <f t="shared" si="24"/>
        <v>587640</v>
      </c>
      <c r="CI125" s="5">
        <f>CI67+CI99+CI119+CI123</f>
        <v>6581586</v>
      </c>
      <c r="CJ125" s="7"/>
      <c r="CK125" s="5">
        <f t="shared" ref="CK125:CN125" si="25">CK67+CK99+CK119+CK123</f>
        <v>45434.85</v>
      </c>
      <c r="CL125" s="5">
        <f t="shared" si="25"/>
        <v>37233.53</v>
      </c>
      <c r="CM125" s="5">
        <f t="shared" si="25"/>
        <v>2359460.5500000003</v>
      </c>
      <c r="CN125" s="5">
        <f t="shared" si="25"/>
        <v>0</v>
      </c>
      <c r="CO125" s="5">
        <f>CO67+CO99+CO119+CO123</f>
        <v>2442128.9299999997</v>
      </c>
      <c r="CP125" s="1"/>
      <c r="CQ125" s="5">
        <f t="shared" ref="CQ125:CR125" si="26">CQ67+CQ99+CQ119+CQ123</f>
        <v>0</v>
      </c>
      <c r="CR125" s="5">
        <f t="shared" si="26"/>
        <v>157370</v>
      </c>
      <c r="CS125" s="5">
        <f>CS67+CS99+CS119+CS123</f>
        <v>157370</v>
      </c>
      <c r="CU125" s="5">
        <f>CU67+CU99+CU119+CU123</f>
        <v>2599498.9300000002</v>
      </c>
      <c r="CV125" s="5"/>
      <c r="CW125" s="39"/>
      <c r="CX125" s="36"/>
    </row>
    <row r="126" spans="1:102" x14ac:dyDescent="0.2">
      <c r="I126" s="6"/>
      <c r="J126" s="7"/>
      <c r="M126" s="6"/>
      <c r="N126" s="7"/>
      <c r="O126" s="7"/>
      <c r="P126" s="7"/>
      <c r="Q126" s="7"/>
      <c r="R126" s="7"/>
      <c r="S126" s="7"/>
      <c r="T126" s="7"/>
      <c r="CI126" s="7"/>
      <c r="CJ126" s="7"/>
      <c r="CO126" s="6"/>
      <c r="CS126" s="6"/>
    </row>
    <row r="127" spans="1:102" ht="13.5" thickBot="1" x14ac:dyDescent="0.25">
      <c r="A127" s="8" t="s">
        <v>2</v>
      </c>
      <c r="C127" s="1" t="s">
        <v>46</v>
      </c>
      <c r="D127" s="8">
        <f t="shared" ref="D127:H127" si="27">D39-D125</f>
        <v>6118.0500000000029</v>
      </c>
      <c r="E127" s="8">
        <f t="shared" si="27"/>
        <v>24735.400000000009</v>
      </c>
      <c r="F127" s="8">
        <f t="shared" si="27"/>
        <v>-689.37</v>
      </c>
      <c r="G127" s="8">
        <f t="shared" si="27"/>
        <v>42958.770000000484</v>
      </c>
      <c r="H127" s="8">
        <f t="shared" si="27"/>
        <v>0</v>
      </c>
      <c r="I127" s="5">
        <f>I39-I125</f>
        <v>2648016.4400000004</v>
      </c>
      <c r="J127" s="7"/>
      <c r="K127" s="8">
        <f t="shared" ref="K127:L127" si="28">K39-K125</f>
        <v>0</v>
      </c>
      <c r="L127" s="8">
        <f t="shared" si="28"/>
        <v>-2612.7799999999697</v>
      </c>
      <c r="M127" s="5">
        <f>M39-M125</f>
        <v>-2612.7799999997951</v>
      </c>
      <c r="N127" s="7"/>
      <c r="O127" s="5">
        <f>O39-O125</f>
        <v>2645403.6599999983</v>
      </c>
      <c r="P127"/>
      <c r="Q127" s="8"/>
      <c r="R127" s="8"/>
      <c r="S127" s="5"/>
      <c r="T127" s="7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5"/>
      <c r="CJ127" s="7"/>
      <c r="CK127" s="8">
        <f t="shared" ref="CK127:CN127" si="29">CK39-CK125</f>
        <v>75215.78</v>
      </c>
      <c r="CL127" s="8">
        <f t="shared" si="29"/>
        <v>124417.41</v>
      </c>
      <c r="CM127" s="8">
        <f t="shared" si="29"/>
        <v>2501485.8199999998</v>
      </c>
      <c r="CN127" s="8">
        <f t="shared" si="29"/>
        <v>300</v>
      </c>
      <c r="CO127" s="5">
        <f>CO39-CO125</f>
        <v>2469277.3800000008</v>
      </c>
      <c r="CP127" s="1"/>
      <c r="CQ127" s="8">
        <f t="shared" ref="CQ127:CR127" si="30">CQ39-CQ125</f>
        <v>-28588.980000000003</v>
      </c>
      <c r="CR127" s="8">
        <f t="shared" si="30"/>
        <v>857924.78</v>
      </c>
      <c r="CS127" s="5">
        <f>CS39-CS125</f>
        <v>829335.8</v>
      </c>
      <c r="CU127" s="5">
        <f>CU39-CU125</f>
        <v>3298613.18</v>
      </c>
      <c r="CV127" s="5"/>
      <c r="CW127" s="39"/>
      <c r="CX127" s="36"/>
    </row>
    <row r="128" spans="1:102" ht="13.5" thickTop="1" x14ac:dyDescent="0.2"/>
    <row r="129" spans="1:101" x14ac:dyDescent="0.2">
      <c r="A129" s="3" t="s">
        <v>48</v>
      </c>
      <c r="C129" s="1" t="s">
        <v>7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K129" s="3">
        <v>0</v>
      </c>
      <c r="L129" s="3">
        <v>0</v>
      </c>
      <c r="M129" s="3">
        <v>0</v>
      </c>
      <c r="O129" s="3">
        <v>0</v>
      </c>
      <c r="Q129" s="3">
        <v>0</v>
      </c>
      <c r="R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K129" s="3">
        <v>0</v>
      </c>
      <c r="CL129" s="3">
        <v>0</v>
      </c>
      <c r="CM129" s="3">
        <v>0</v>
      </c>
      <c r="CN129" s="3">
        <v>0</v>
      </c>
      <c r="CO129" s="3">
        <v>0</v>
      </c>
      <c r="CP129" s="1"/>
      <c r="CQ129" s="3">
        <v>0</v>
      </c>
      <c r="CR129" s="3">
        <v>0</v>
      </c>
      <c r="CS129" s="3">
        <v>0</v>
      </c>
      <c r="CU129" s="3">
        <v>0</v>
      </c>
    </row>
    <row r="131" spans="1:101" x14ac:dyDescent="0.2">
      <c r="A131" s="3" t="s">
        <v>49</v>
      </c>
      <c r="C131" s="1" t="s">
        <v>8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K131" s="3">
        <v>0</v>
      </c>
      <c r="L131" s="3">
        <v>0</v>
      </c>
      <c r="M131" s="3">
        <v>0</v>
      </c>
      <c r="O131" s="3">
        <v>0</v>
      </c>
      <c r="Q131" s="3">
        <v>0</v>
      </c>
      <c r="R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0</v>
      </c>
      <c r="CP131" s="1"/>
      <c r="CQ131" s="3">
        <v>0</v>
      </c>
      <c r="CR131" s="3">
        <v>0</v>
      </c>
      <c r="CS131" s="3">
        <v>0</v>
      </c>
      <c r="CU131" s="3">
        <v>0</v>
      </c>
    </row>
    <row r="133" spans="1:101" x14ac:dyDescent="0.2">
      <c r="B133" s="43"/>
      <c r="C133" s="44" t="s">
        <v>51</v>
      </c>
      <c r="I133" s="45"/>
      <c r="J133" s="45"/>
      <c r="M133" s="45"/>
      <c r="N133" s="45"/>
      <c r="O133" s="45"/>
      <c r="P133" s="45"/>
      <c r="Q133" s="45"/>
      <c r="R133" s="45"/>
      <c r="S133" s="45"/>
      <c r="T133" s="45"/>
      <c r="CI133" s="45"/>
      <c r="CJ133" s="45"/>
      <c r="CO133" s="45"/>
      <c r="CP133" s="45"/>
      <c r="CS133" s="45"/>
      <c r="CT133" s="45"/>
      <c r="CU133" s="45"/>
      <c r="CV133" s="45"/>
      <c r="CW133" s="46"/>
    </row>
    <row r="135" spans="1:101" ht="13.5" thickBot="1" x14ac:dyDescent="0.25">
      <c r="C135" s="1" t="s">
        <v>47</v>
      </c>
      <c r="I135" s="41">
        <f>I127-I129-I131-I133</f>
        <v>2648016.4400000004</v>
      </c>
      <c r="M135" s="41">
        <f>M127-M129-M131-M133</f>
        <v>-2612.7799999997951</v>
      </c>
      <c r="O135" s="41">
        <f>O127-O129-O131-O133</f>
        <v>2645403.6599999983</v>
      </c>
      <c r="S135"/>
      <c r="T135"/>
      <c r="CI135"/>
      <c r="CO135" s="41">
        <f>CO127-CO129-CO131-CO133</f>
        <v>2469277.3800000008</v>
      </c>
      <c r="CS135" s="41">
        <f>CS127-CS129-CS131-CS133</f>
        <v>829335.8</v>
      </c>
      <c r="CU135" s="41">
        <f>CU127-CU129-CU131-CU133</f>
        <v>3298613.18</v>
      </c>
    </row>
    <row r="136" spans="1:101" ht="13.5" thickTop="1" x14ac:dyDescent="0.2"/>
  </sheetData>
  <phoneticPr fontId="0" type="noConversion"/>
  <printOptions horizontalCentered="1"/>
  <pageMargins left="0.5" right="0.5" top="0.5" bottom="0.5" header="0.5" footer="0.25"/>
  <pageSetup paperSize="5" scale="67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User</cp:lastModifiedBy>
  <cp:lastPrinted>2006-07-11T15:49:48Z</cp:lastPrinted>
  <dcterms:created xsi:type="dcterms:W3CDTF">1997-12-11T19:58:58Z</dcterms:created>
  <dcterms:modified xsi:type="dcterms:W3CDTF">2017-12-08T19:01:55Z</dcterms:modified>
</cp:coreProperties>
</file>