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jeffco.schools\home\Charter\Lincoln Acad\Staff\CPOULTER\"/>
    </mc:Choice>
  </mc:AlternateContent>
  <bookViews>
    <workbookView xWindow="360" yWindow="135" windowWidth="8460" windowHeight="4500" tabRatio="294"/>
  </bookViews>
  <sheets>
    <sheet name="Sheet1" sheetId="1" r:id="rId1"/>
  </sheets>
  <definedNames>
    <definedName name="NvsASD">"V2017-12-31"</definedName>
    <definedName name="NvsAutoDrillOk">"VN"</definedName>
    <definedName name="NvsDateToNumber">"Y"</definedName>
    <definedName name="NvsDrillHyperLink" localSheetId="0">"https://jcspa.jeffco.k12.co.us/psp/PA92PRD_newwin/EMPLOYEE/PSFT_EP/c/REPORT_BOOKS.IC_RUN_DRILLDOWN.GBL?Action=A&amp;NVS_INSTANCE=5030652_7484068"</definedName>
    <definedName name="NvsElapsedTime">0.0000347222230629995</definedName>
    <definedName name="NvsEndTime">43108.4229398148</definedName>
    <definedName name="NvsInstanceHook" localSheetId="0">CollapseNplosionMacro</definedName>
    <definedName name="NvsInstLang">"VENG"</definedName>
    <definedName name="NvsInstSpec">"%,FDEPTID,V55800"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"%,X,RPT.ACCOUNT.,CZF.."</definedName>
    <definedName name="NvsPanelEffdt">"V1900-01-01"</definedName>
    <definedName name="NvsPanelSetid">"VGF020"</definedName>
    <definedName name="NvsReqBU">"VGF020"</definedName>
    <definedName name="NvsReqBUOnly">"VY"</definedName>
    <definedName name="NvsSheetType" localSheetId="0">"M"</definedName>
    <definedName name="NvsTransLed">"VN"</definedName>
    <definedName name="NvsTreeASD">"V2017-12-31"</definedName>
    <definedName name="NvsValTbl.ACCOUNT">"GL_ACCOUNT_TBL"</definedName>
    <definedName name="NvsValTbl.BUDGET_YEAR">"BUDGET_YEAR"</definedName>
    <definedName name="NvsValTbl.BUSINESS_UNIT">"BUS_UNIT_TBL_GL"</definedName>
    <definedName name="NvsValTbl.FUND_CODE">"FUND_TBL"</definedName>
    <definedName name="NvsValTbl.PROGRAM_CODE">"PROGRAM_TBL"</definedName>
    <definedName name="PED">Sheet1!$DA$4</definedName>
    <definedName name="_xlnm.Print_Area" localSheetId="0">Sheet1!$I$10:$CW$137</definedName>
    <definedName name="_xlnm.Print_Titles" localSheetId="0">Sheet1!$B:$C,Sheet1!$2:$9</definedName>
  </definedNames>
  <calcPr calcId="162913"/>
</workbook>
</file>

<file path=xl/calcChain.xml><?xml version="1.0" encoding="utf-8"?>
<calcChain xmlns="http://schemas.openxmlformats.org/spreadsheetml/2006/main">
  <c r="CV98" i="1" l="1"/>
  <c r="CW98" i="1"/>
  <c r="CV96" i="1"/>
  <c r="CW96" i="1"/>
  <c r="CV43" i="1"/>
  <c r="CW43" i="1"/>
  <c r="CV36" i="1"/>
  <c r="CW36" i="1"/>
  <c r="CV26" i="1"/>
  <c r="CW26" i="1"/>
  <c r="CI100" i="1"/>
  <c r="S37" i="1"/>
  <c r="CW124" i="1" l="1"/>
  <c r="CV124" i="1"/>
  <c r="CW123" i="1"/>
  <c r="CV123" i="1"/>
  <c r="CW122" i="1"/>
  <c r="CV122" i="1"/>
  <c r="CW120" i="1"/>
  <c r="CV120" i="1"/>
  <c r="CW119" i="1"/>
  <c r="CV119" i="1"/>
  <c r="CW118" i="1"/>
  <c r="CV118" i="1"/>
  <c r="CW117" i="1"/>
  <c r="CV117" i="1"/>
  <c r="CW116" i="1"/>
  <c r="CV116" i="1"/>
  <c r="CW115" i="1"/>
  <c r="CV115" i="1"/>
  <c r="CW114" i="1"/>
  <c r="CV114" i="1"/>
  <c r="CW113" i="1"/>
  <c r="CV113" i="1"/>
  <c r="CW112" i="1"/>
  <c r="CV112" i="1"/>
  <c r="CW111" i="1"/>
  <c r="CV111" i="1"/>
  <c r="CW110" i="1"/>
  <c r="CV110" i="1"/>
  <c r="CW109" i="1"/>
  <c r="CV109" i="1"/>
  <c r="CW108" i="1"/>
  <c r="CV108" i="1"/>
  <c r="CW107" i="1"/>
  <c r="CV107" i="1"/>
  <c r="CW106" i="1"/>
  <c r="CV106" i="1"/>
  <c r="CW105" i="1"/>
  <c r="CV105" i="1"/>
  <c r="CW104" i="1"/>
  <c r="CV104" i="1"/>
  <c r="CW103" i="1"/>
  <c r="CV103" i="1"/>
  <c r="CW102" i="1"/>
  <c r="CV102" i="1"/>
  <c r="CW100" i="1"/>
  <c r="CV100" i="1"/>
  <c r="CW99" i="1"/>
  <c r="CV99" i="1"/>
  <c r="CW97" i="1"/>
  <c r="CV97" i="1"/>
  <c r="CW95" i="1"/>
  <c r="CV95" i="1"/>
  <c r="CW94" i="1"/>
  <c r="CV94" i="1"/>
  <c r="CW93" i="1"/>
  <c r="CV93" i="1"/>
  <c r="CW92" i="1"/>
  <c r="CV92" i="1"/>
  <c r="CW91" i="1"/>
  <c r="CV91" i="1"/>
  <c r="CW90" i="1"/>
  <c r="CV90" i="1"/>
  <c r="CW89" i="1"/>
  <c r="CV89" i="1"/>
  <c r="CW88" i="1"/>
  <c r="CV88" i="1"/>
  <c r="CW87" i="1"/>
  <c r="CV87" i="1"/>
  <c r="CW86" i="1"/>
  <c r="CV86" i="1"/>
  <c r="CW85" i="1"/>
  <c r="CV85" i="1"/>
  <c r="CW84" i="1"/>
  <c r="CV84" i="1"/>
  <c r="CW83" i="1"/>
  <c r="CV83" i="1"/>
  <c r="CW82" i="1"/>
  <c r="CV82" i="1"/>
  <c r="CW81" i="1"/>
  <c r="CV81" i="1"/>
  <c r="CW80" i="1"/>
  <c r="CV80" i="1"/>
  <c r="CW79" i="1"/>
  <c r="CV79" i="1"/>
  <c r="CW78" i="1"/>
  <c r="CV78" i="1"/>
  <c r="CW77" i="1"/>
  <c r="CV77" i="1"/>
  <c r="CW76" i="1"/>
  <c r="CV76" i="1"/>
  <c r="CW75" i="1"/>
  <c r="CV75" i="1"/>
  <c r="CW74" i="1"/>
  <c r="CV74" i="1"/>
  <c r="CW73" i="1"/>
  <c r="CV73" i="1"/>
  <c r="CW72" i="1"/>
  <c r="CV72" i="1"/>
  <c r="CW71" i="1"/>
  <c r="CV71" i="1"/>
  <c r="CW70" i="1"/>
  <c r="CV70" i="1"/>
  <c r="CU68" i="1"/>
  <c r="CU126" i="1" s="1"/>
  <c r="CS68" i="1"/>
  <c r="CS126" i="1" s="1"/>
  <c r="CR68" i="1"/>
  <c r="CR126" i="1" s="1"/>
  <c r="CQ68" i="1"/>
  <c r="CQ126" i="1" s="1"/>
  <c r="CO68" i="1"/>
  <c r="CO126" i="1" s="1"/>
  <c r="CN68" i="1"/>
  <c r="CN126" i="1" s="1"/>
  <c r="CM68" i="1"/>
  <c r="CM126" i="1" s="1"/>
  <c r="CL68" i="1"/>
  <c r="CL126" i="1" s="1"/>
  <c r="CK68" i="1"/>
  <c r="CK126" i="1" s="1"/>
  <c r="CI68" i="1"/>
  <c r="CI126" i="1" s="1"/>
  <c r="CH68" i="1"/>
  <c r="CH126" i="1" s="1"/>
  <c r="CG68" i="1"/>
  <c r="CG126" i="1" s="1"/>
  <c r="CF68" i="1"/>
  <c r="CF126" i="1" s="1"/>
  <c r="CE68" i="1"/>
  <c r="CE126" i="1" s="1"/>
  <c r="CD68" i="1"/>
  <c r="CD126" i="1" s="1"/>
  <c r="CC68" i="1"/>
  <c r="CC126" i="1" s="1"/>
  <c r="CB68" i="1"/>
  <c r="CB126" i="1" s="1"/>
  <c r="CA68" i="1"/>
  <c r="CA126" i="1" s="1"/>
  <c r="BZ68" i="1"/>
  <c r="BZ126" i="1" s="1"/>
  <c r="BY68" i="1"/>
  <c r="BY126" i="1" s="1"/>
  <c r="BX68" i="1"/>
  <c r="BX126" i="1" s="1"/>
  <c r="BW68" i="1"/>
  <c r="BW126" i="1" s="1"/>
  <c r="BV68" i="1"/>
  <c r="BV126" i="1" s="1"/>
  <c r="BU68" i="1"/>
  <c r="BU126" i="1" s="1"/>
  <c r="BT68" i="1"/>
  <c r="BT126" i="1" s="1"/>
  <c r="BS68" i="1"/>
  <c r="BS126" i="1" s="1"/>
  <c r="BR68" i="1"/>
  <c r="BR126" i="1" s="1"/>
  <c r="BQ68" i="1"/>
  <c r="BQ126" i="1" s="1"/>
  <c r="BP68" i="1"/>
  <c r="BP126" i="1" s="1"/>
  <c r="BO68" i="1"/>
  <c r="BO126" i="1" s="1"/>
  <c r="BN68" i="1"/>
  <c r="BN126" i="1" s="1"/>
  <c r="BM68" i="1"/>
  <c r="BM126" i="1" s="1"/>
  <c r="BL68" i="1"/>
  <c r="BL126" i="1" s="1"/>
  <c r="BK68" i="1"/>
  <c r="BK126" i="1" s="1"/>
  <c r="BJ68" i="1"/>
  <c r="BJ126" i="1" s="1"/>
  <c r="BI68" i="1"/>
  <c r="BI126" i="1" s="1"/>
  <c r="BH68" i="1"/>
  <c r="BH126" i="1" s="1"/>
  <c r="BG68" i="1"/>
  <c r="BG126" i="1" s="1"/>
  <c r="BF68" i="1"/>
  <c r="BF126" i="1" s="1"/>
  <c r="BE68" i="1"/>
  <c r="BE126" i="1" s="1"/>
  <c r="BD68" i="1"/>
  <c r="BD126" i="1" s="1"/>
  <c r="BC68" i="1"/>
  <c r="BC126" i="1" s="1"/>
  <c r="BB68" i="1"/>
  <c r="BB126" i="1" s="1"/>
  <c r="BA68" i="1"/>
  <c r="BA126" i="1" s="1"/>
  <c r="AZ68" i="1"/>
  <c r="AZ126" i="1" s="1"/>
  <c r="AY68" i="1"/>
  <c r="AY126" i="1" s="1"/>
  <c r="AX68" i="1"/>
  <c r="AX126" i="1" s="1"/>
  <c r="AW68" i="1"/>
  <c r="AW126" i="1" s="1"/>
  <c r="AV68" i="1"/>
  <c r="AV126" i="1" s="1"/>
  <c r="AU68" i="1"/>
  <c r="AU126" i="1" s="1"/>
  <c r="AT68" i="1"/>
  <c r="AT126" i="1" s="1"/>
  <c r="AS68" i="1"/>
  <c r="AS126" i="1" s="1"/>
  <c r="AR68" i="1"/>
  <c r="AR126" i="1" s="1"/>
  <c r="AQ68" i="1"/>
  <c r="AQ126" i="1" s="1"/>
  <c r="AP68" i="1"/>
  <c r="AP126" i="1" s="1"/>
  <c r="AO68" i="1"/>
  <c r="AO126" i="1" s="1"/>
  <c r="AN68" i="1"/>
  <c r="AN126" i="1" s="1"/>
  <c r="AM68" i="1"/>
  <c r="AM126" i="1" s="1"/>
  <c r="AL68" i="1"/>
  <c r="AL126" i="1" s="1"/>
  <c r="AK68" i="1"/>
  <c r="AK126" i="1" s="1"/>
  <c r="AJ68" i="1"/>
  <c r="AJ126" i="1" s="1"/>
  <c r="AI68" i="1"/>
  <c r="AI126" i="1" s="1"/>
  <c r="AH68" i="1"/>
  <c r="AH126" i="1" s="1"/>
  <c r="AG68" i="1"/>
  <c r="AG126" i="1" s="1"/>
  <c r="AF68" i="1"/>
  <c r="AF126" i="1" s="1"/>
  <c r="AE68" i="1"/>
  <c r="AE126" i="1" s="1"/>
  <c r="AD68" i="1"/>
  <c r="AD126" i="1" s="1"/>
  <c r="AC68" i="1"/>
  <c r="AC126" i="1" s="1"/>
  <c r="AB68" i="1"/>
  <c r="AB126" i="1" s="1"/>
  <c r="AA68" i="1"/>
  <c r="AA126" i="1" s="1"/>
  <c r="Z68" i="1"/>
  <c r="Z126" i="1" s="1"/>
  <c r="Y68" i="1"/>
  <c r="Y126" i="1" s="1"/>
  <c r="X68" i="1"/>
  <c r="X126" i="1" s="1"/>
  <c r="W68" i="1"/>
  <c r="W126" i="1" s="1"/>
  <c r="V68" i="1"/>
  <c r="V126" i="1" s="1"/>
  <c r="U68" i="1"/>
  <c r="U126" i="1" s="1"/>
  <c r="O68" i="1"/>
  <c r="O126" i="1" s="1"/>
  <c r="O128" i="1" s="1"/>
  <c r="O136" i="1" s="1"/>
  <c r="M68" i="1"/>
  <c r="M126" i="1" s="1"/>
  <c r="L68" i="1"/>
  <c r="L126" i="1" s="1"/>
  <c r="K68" i="1"/>
  <c r="K126" i="1" s="1"/>
  <c r="I68" i="1"/>
  <c r="I126" i="1" s="1"/>
  <c r="I128" i="1" s="1"/>
  <c r="I136" i="1" s="1"/>
  <c r="H68" i="1"/>
  <c r="H126" i="1" s="1"/>
  <c r="G68" i="1"/>
  <c r="G126" i="1" s="1"/>
  <c r="F68" i="1"/>
  <c r="F126" i="1" s="1"/>
  <c r="E68" i="1"/>
  <c r="E126" i="1" s="1"/>
  <c r="E128" i="1" s="1"/>
  <c r="D68" i="1"/>
  <c r="D126" i="1" s="1"/>
  <c r="CW66" i="1"/>
  <c r="CV66" i="1"/>
  <c r="CW65" i="1"/>
  <c r="CV65" i="1"/>
  <c r="CW63" i="1"/>
  <c r="CV63" i="1"/>
  <c r="CV68" i="1" s="1"/>
  <c r="CW62" i="1"/>
  <c r="CV62" i="1"/>
  <c r="CW61" i="1"/>
  <c r="CV61" i="1"/>
  <c r="CW60" i="1"/>
  <c r="CV60" i="1"/>
  <c r="CW59" i="1"/>
  <c r="CV59" i="1"/>
  <c r="CW58" i="1"/>
  <c r="CV58" i="1"/>
  <c r="CW57" i="1"/>
  <c r="CV57" i="1"/>
  <c r="CW56" i="1"/>
  <c r="CV56" i="1"/>
  <c r="CW55" i="1"/>
  <c r="CV55" i="1"/>
  <c r="CW54" i="1"/>
  <c r="CV54" i="1"/>
  <c r="CW53" i="1"/>
  <c r="CV53" i="1"/>
  <c r="CW52" i="1"/>
  <c r="CV52" i="1"/>
  <c r="CW51" i="1"/>
  <c r="CV51" i="1"/>
  <c r="CW50" i="1"/>
  <c r="CV50" i="1"/>
  <c r="CW49" i="1"/>
  <c r="CV49" i="1"/>
  <c r="CW48" i="1"/>
  <c r="CV48" i="1"/>
  <c r="CW47" i="1"/>
  <c r="CV47" i="1"/>
  <c r="CW46" i="1"/>
  <c r="CV46" i="1"/>
  <c r="CW45" i="1"/>
  <c r="CV45" i="1"/>
  <c r="CW44" i="1"/>
  <c r="CV44" i="1"/>
  <c r="CW42" i="1"/>
  <c r="CW41" i="1"/>
  <c r="CU39" i="1"/>
  <c r="CS39" i="1"/>
  <c r="CR39" i="1"/>
  <c r="CQ39" i="1"/>
  <c r="CO39" i="1"/>
  <c r="CN39" i="1"/>
  <c r="CM39" i="1"/>
  <c r="CL39" i="1"/>
  <c r="CK39" i="1"/>
  <c r="O39" i="1"/>
  <c r="M39" i="1"/>
  <c r="M128" i="1" s="1"/>
  <c r="M136" i="1" s="1"/>
  <c r="L39" i="1"/>
  <c r="K39" i="1"/>
  <c r="K128" i="1" s="1"/>
  <c r="I39" i="1"/>
  <c r="H39" i="1"/>
  <c r="H128" i="1" s="1"/>
  <c r="G39" i="1"/>
  <c r="F39" i="1"/>
  <c r="F128" i="1" s="1"/>
  <c r="E39" i="1"/>
  <c r="D39" i="1"/>
  <c r="D128" i="1" s="1"/>
  <c r="CV35" i="1"/>
  <c r="CW35" i="1"/>
  <c r="S34" i="1"/>
  <c r="CV34" i="1" s="1"/>
  <c r="S33" i="1"/>
  <c r="CW33" i="1" s="1"/>
  <c r="S32" i="1"/>
  <c r="CV32" i="1" s="1"/>
  <c r="S31" i="1"/>
  <c r="CW31" i="1" s="1"/>
  <c r="S30" i="1"/>
  <c r="CV30" i="1" s="1"/>
  <c r="S29" i="1"/>
  <c r="CW29" i="1" s="1"/>
  <c r="S28" i="1"/>
  <c r="CV28" i="1" s="1"/>
  <c r="S27" i="1"/>
  <c r="CW27" i="1" s="1"/>
  <c r="CV25" i="1"/>
  <c r="CW24" i="1"/>
  <c r="S23" i="1"/>
  <c r="CV23" i="1" s="1"/>
  <c r="CW22" i="1"/>
  <c r="S21" i="1"/>
  <c r="CV21" i="1" s="1"/>
  <c r="CW20" i="1"/>
  <c r="S19" i="1"/>
  <c r="CV19" i="1" s="1"/>
  <c r="S18" i="1"/>
  <c r="CW18" i="1" s="1"/>
  <c r="CV17" i="1"/>
  <c r="S16" i="1"/>
  <c r="CW16" i="1" s="1"/>
  <c r="S15" i="1"/>
  <c r="CV15" i="1" s="1"/>
  <c r="S14" i="1"/>
  <c r="CW14" i="1" s="1"/>
  <c r="S13" i="1"/>
  <c r="CV13" i="1" s="1"/>
  <c r="B5" i="1"/>
  <c r="CV18" i="1" l="1"/>
  <c r="CV27" i="1"/>
  <c r="CV14" i="1"/>
  <c r="CV22" i="1"/>
  <c r="CV31" i="1"/>
  <c r="CM128" i="1"/>
  <c r="CR128" i="1"/>
  <c r="CV16" i="1"/>
  <c r="CV20" i="1"/>
  <c r="CV24" i="1"/>
  <c r="CV29" i="1"/>
  <c r="CV33" i="1"/>
  <c r="G128" i="1"/>
  <c r="L128" i="1"/>
  <c r="CL128" i="1"/>
  <c r="CN128" i="1"/>
  <c r="CQ128" i="1"/>
  <c r="CS128" i="1"/>
  <c r="CS136" i="1" s="1"/>
  <c r="CW68" i="1"/>
  <c r="S39" i="1"/>
  <c r="CW39" i="1" s="1"/>
  <c r="CV37" i="1"/>
  <c r="CV39" i="1" s="1"/>
  <c r="CK128" i="1"/>
  <c r="CO128" i="1"/>
  <c r="CO136" i="1" s="1"/>
  <c r="CU128" i="1"/>
  <c r="CU136" i="1" s="1"/>
  <c r="CW13" i="1"/>
  <c r="CW15" i="1"/>
  <c r="CW17" i="1"/>
  <c r="CW19" i="1"/>
  <c r="CW21" i="1"/>
  <c r="CW23" i="1"/>
  <c r="CW25" i="1"/>
  <c r="CW28" i="1"/>
  <c r="CW30" i="1"/>
  <c r="CW32" i="1"/>
  <c r="CW34" i="1"/>
  <c r="CW37" i="1"/>
</calcChain>
</file>

<file path=xl/sharedStrings.xml><?xml version="1.0" encoding="utf-8"?>
<sst xmlns="http://schemas.openxmlformats.org/spreadsheetml/2006/main" count="531" uniqueCount="364">
  <si>
    <t/>
  </si>
  <si>
    <t>%,AFT,FDESCR</t>
  </si>
  <si>
    <t>%,C</t>
  </si>
  <si>
    <t>Jefferson County Public Schools</t>
  </si>
  <si>
    <t>Number</t>
  </si>
  <si>
    <t>Description</t>
  </si>
  <si>
    <t>Revenues</t>
  </si>
  <si>
    <t>Encumbrances</t>
  </si>
  <si>
    <t>Requisitions</t>
  </si>
  <si>
    <t>Available</t>
  </si>
  <si>
    <t>%,AFF,FACCOUNT</t>
  </si>
  <si>
    <t>Account</t>
  </si>
  <si>
    <t>Salaries</t>
  </si>
  <si>
    <t>Purchased Services</t>
  </si>
  <si>
    <t>Materials and Supplies</t>
  </si>
  <si>
    <t>Capital Outlay</t>
  </si>
  <si>
    <t>Total Expenditures</t>
  </si>
  <si>
    <t>Prior Year</t>
  </si>
  <si>
    <t>Prior Year Carryforward</t>
  </si>
  <si>
    <t>%,FACCOUNT,TACCOUNT_ROLLUP,X,NSALARIES</t>
  </si>
  <si>
    <t>%,FACCOUNT,TACCOUNT_ROLLUP,X,NPURCHASED SERVICES</t>
  </si>
  <si>
    <t>Benefits</t>
  </si>
  <si>
    <t>Total Salaries and Benefits</t>
  </si>
  <si>
    <t>%,FACCOUNT,TACCOUNT_ROLLUP,X,NBENEFITS</t>
  </si>
  <si>
    <t>%,FACCOUNT,TACCOUNT_ROLLUP,X,NSUPPLIES</t>
  </si>
  <si>
    <t>%,FACCOUNT,TACCOUNT_ROLLUP,X,NCAPITAL OUTLAY</t>
  </si>
  <si>
    <t>%,R,FACCOUNT,TACCOUNT_ROLLUP,X,NREVENUE</t>
  </si>
  <si>
    <t>%,ATF,FDESCR</t>
  </si>
  <si>
    <t>Current Year</t>
  </si>
  <si>
    <t>%,ATF,FFUND_CODE</t>
  </si>
  <si>
    <t>%,LACTUALS,SALLYEAR-1,FFUND_CODE,X,VCR020,VDS020</t>
  </si>
  <si>
    <t>Operational Funds</t>
  </si>
  <si>
    <t>Capital Funds</t>
  </si>
  <si>
    <t>%,LACTUALS,SYTD,FFUND_CODE,X,VCR020,VDS020</t>
  </si>
  <si>
    <t>Total</t>
  </si>
  <si>
    <t>%,LACTUALS,SYTD</t>
  </si>
  <si>
    <t>%,LACTUALS,SALLYEAR-1</t>
  </si>
  <si>
    <t>Estimated Revenue</t>
  </si>
  <si>
    <t>Budget</t>
  </si>
  <si>
    <t>Variance</t>
  </si>
  <si>
    <t>Percent Spent</t>
  </si>
  <si>
    <t>%,LACTUALS,SALLYEAR-1,FFUND_CODE,X,VCA020,VFS020,VGF020,VGS020,VIR020,VCC020</t>
  </si>
  <si>
    <t>%,LACTUALS,SYTD,FFUND_CODE,X,VCA020,VFS020,VGF020,VGS020,VIR020,VCC020</t>
  </si>
  <si>
    <t>%,LREVEST_BD,UPOSTED_TOTAL_AMT,SADJBAL,FACCOUNT,TACCOUNT_ROLLUP,NREVENUE</t>
  </si>
  <si>
    <t>%,LORG_BD,UPOSTED_TOTAL_AMT,SADJBAL,R,FACCOUNT,TACCOUNT_ROLLUP,XDYYNYN00,NTRANSFERS</t>
  </si>
  <si>
    <t>%,LORG_BD,UPOSTED_TOTAL_AMT,SADJBAL,R,FACCOUNT,TACCOUNT_ROLLUP,XDYYNYN00,NEXPENDITURE</t>
  </si>
  <si>
    <t>Pre-Adjusted Carryforward</t>
  </si>
  <si>
    <t>Adjusted Carryforward</t>
  </si>
  <si>
    <t>%,LORG_EN,UPOSTED_TOTAL_AMT,FACCOUNT,TACCOUNT_ROLLUP,NEXPENDITURE</t>
  </si>
  <si>
    <t>%,LORG_PR,UPOSTED_TOTAL_AMT,FACCOUNT,TACCOUNT_ROLLUP,NEXPENDITURE</t>
  </si>
  <si>
    <t>For Accounting Period:</t>
  </si>
  <si>
    <t>TABOR (school enters amount)</t>
  </si>
  <si>
    <t>%,VCA020</t>
  </si>
  <si>
    <t>%,VCC020</t>
  </si>
  <si>
    <t>%,VFS020</t>
  </si>
  <si>
    <t>%,VGF020</t>
  </si>
  <si>
    <t>%,VGS020</t>
  </si>
  <si>
    <t>%,VCR020</t>
  </si>
  <si>
    <t>%,VDS020</t>
  </si>
  <si>
    <t>%,V512100</t>
  </si>
  <si>
    <t>%,V513100</t>
  </si>
  <si>
    <t>%,V521100</t>
  </si>
  <si>
    <t>%,V521900</t>
  </si>
  <si>
    <t>%,V522200</t>
  </si>
  <si>
    <t>%,V524200</t>
  </si>
  <si>
    <t>%,V526200</t>
  </si>
  <si>
    <t>%,V529200</t>
  </si>
  <si>
    <t>%,V529400</t>
  </si>
  <si>
    <t>%,V529500</t>
  </si>
  <si>
    <t>%,V529600</t>
  </si>
  <si>
    <t>%,V529800</t>
  </si>
  <si>
    <t>%,V552100</t>
  </si>
  <si>
    <t>%,V557100</t>
  </si>
  <si>
    <t>%,V557600</t>
  </si>
  <si>
    <t>%,V591100</t>
  </si>
  <si>
    <t>%,V599400</t>
  </si>
  <si>
    <t>%,V599810</t>
  </si>
  <si>
    <t>%,V599820</t>
  </si>
  <si>
    <t>%,V599830</t>
  </si>
  <si>
    <t>%,V699000</t>
  </si>
  <si>
    <t>%,V701000</t>
  </si>
  <si>
    <t>%,V702000</t>
  </si>
  <si>
    <t>%,V708000</t>
  </si>
  <si>
    <t>%,V710000</t>
  </si>
  <si>
    <t>%,V713000</t>
  </si>
  <si>
    <t>%,V715000</t>
  </si>
  <si>
    <t>%,V721000</t>
  </si>
  <si>
    <t>%,V723000</t>
  </si>
  <si>
    <t>%,V731000</t>
  </si>
  <si>
    <t>%,V743000</t>
  </si>
  <si>
    <t>%,V745000</t>
  </si>
  <si>
    <t>%,V745500</t>
  </si>
  <si>
    <t>%,V746000</t>
  </si>
  <si>
    <t>%,V752000</t>
  </si>
  <si>
    <t>%,V761000</t>
  </si>
  <si>
    <t>%,V764000</t>
  </si>
  <si>
    <t>%,V765000</t>
  </si>
  <si>
    <t>%,V766000</t>
  </si>
  <si>
    <t>%,V768000</t>
  </si>
  <si>
    <t>%,V769000</t>
  </si>
  <si>
    <t>%,V770000</t>
  </si>
  <si>
    <t>%,V770800</t>
  </si>
  <si>
    <t>%,V775000</t>
  </si>
  <si>
    <t>%,V781000</t>
  </si>
  <si>
    <t>%,V781500</t>
  </si>
  <si>
    <t>%,V804000</t>
  </si>
  <si>
    <t>%,V805000</t>
  </si>
  <si>
    <t>%,V806000</t>
  </si>
  <si>
    <t>%,V810000</t>
  </si>
  <si>
    <t>%,V810001</t>
  </si>
  <si>
    <t>%,V812000</t>
  </si>
  <si>
    <t>%,V814000</t>
  </si>
  <si>
    <t>%,V820000</t>
  </si>
  <si>
    <t>%,V820001</t>
  </si>
  <si>
    <t>%,V822000</t>
  </si>
  <si>
    <t>%,V823000</t>
  </si>
  <si>
    <t>%,V824000</t>
  </si>
  <si>
    <t>%,V826000</t>
  </si>
  <si>
    <t>%,V840000</t>
  </si>
  <si>
    <t>%,V870000</t>
  </si>
  <si>
    <t>%,V885000</t>
  </si>
  <si>
    <t>%,V889000</t>
  </si>
  <si>
    <t>%,V914000</t>
  </si>
  <si>
    <t>%,V930000</t>
  </si>
  <si>
    <t>%,V950000</t>
  </si>
  <si>
    <t>%,V401000</t>
  </si>
  <si>
    <t>401000</t>
  </si>
  <si>
    <t>Commissions/Profits</t>
  </si>
  <si>
    <t>%,V401400</t>
  </si>
  <si>
    <t>401400</t>
  </si>
  <si>
    <t>Ticket Sales</t>
  </si>
  <si>
    <t>%,V408000</t>
  </si>
  <si>
    <t>408000</t>
  </si>
  <si>
    <t>Resale</t>
  </si>
  <si>
    <t>%,V409000</t>
  </si>
  <si>
    <t>409000</t>
  </si>
  <si>
    <t>Sales-Fund Raising</t>
  </si>
  <si>
    <t>%,V411000</t>
  </si>
  <si>
    <t>411000</t>
  </si>
  <si>
    <t>Prop Tax-Mill Levy Override</t>
  </si>
  <si>
    <t>%,V415000</t>
  </si>
  <si>
    <t>415000</t>
  </si>
  <si>
    <t>Earnings On Investments</t>
  </si>
  <si>
    <t>%,V416000</t>
  </si>
  <si>
    <t>416000</t>
  </si>
  <si>
    <t>Proceeds Lease/Purchase</t>
  </si>
  <si>
    <t>%,V419000</t>
  </si>
  <si>
    <t>419000</t>
  </si>
  <si>
    <t>Other Revenue</t>
  </si>
  <si>
    <t>%,V431100</t>
  </si>
  <si>
    <t>431100</t>
  </si>
  <si>
    <t>Capital Lease Proceeds</t>
  </si>
  <si>
    <t>%,V433000</t>
  </si>
  <si>
    <t>433000</t>
  </si>
  <si>
    <t>State Revenue - Other</t>
  </si>
  <si>
    <t>%,V434000</t>
  </si>
  <si>
    <t>434000</t>
  </si>
  <si>
    <t>Exceptional Children Revenue</t>
  </si>
  <si>
    <t>%,V438000</t>
  </si>
  <si>
    <t>438000</t>
  </si>
  <si>
    <t>State ELPA Revenue</t>
  </si>
  <si>
    <t>%,V450000</t>
  </si>
  <si>
    <t>450000</t>
  </si>
  <si>
    <t>Transfers</t>
  </si>
  <si>
    <t>%,V451000</t>
  </si>
  <si>
    <t>451000</t>
  </si>
  <si>
    <t>Fees/Dues</t>
  </si>
  <si>
    <t>%,V455000</t>
  </si>
  <si>
    <t>455000</t>
  </si>
  <si>
    <t>Tuition from Individuals</t>
  </si>
  <si>
    <t>%,V456000</t>
  </si>
  <si>
    <t>456000</t>
  </si>
  <si>
    <t>Tuition-Extended Day Kdgn</t>
  </si>
  <si>
    <t>%,V461000</t>
  </si>
  <si>
    <t>461000</t>
  </si>
  <si>
    <t>Building Rental</t>
  </si>
  <si>
    <t>%,V474000</t>
  </si>
  <si>
    <t>474000</t>
  </si>
  <si>
    <t>Transportation - Field Trips</t>
  </si>
  <si>
    <t>%,V482000</t>
  </si>
  <si>
    <t>482000</t>
  </si>
  <si>
    <t>Activity Revenue</t>
  </si>
  <si>
    <t>%,V498000</t>
  </si>
  <si>
    <t>498000</t>
  </si>
  <si>
    <t>Donations</t>
  </si>
  <si>
    <t>%,V499000</t>
  </si>
  <si>
    <t>499000</t>
  </si>
  <si>
    <t>Miscellaneous Revenue</t>
  </si>
  <si>
    <t>%,V950500</t>
  </si>
  <si>
    <t>950500</t>
  </si>
  <si>
    <t>512100</t>
  </si>
  <si>
    <t>Principal</t>
  </si>
  <si>
    <t>513100</t>
  </si>
  <si>
    <t>Assistant Principal</t>
  </si>
  <si>
    <t>521100</t>
  </si>
  <si>
    <t>Teacher</t>
  </si>
  <si>
    <t>521900</t>
  </si>
  <si>
    <t>Substitute Teacher</t>
  </si>
  <si>
    <t>522200</t>
  </si>
  <si>
    <t>Teacher Librarian</t>
  </si>
  <si>
    <t>524200</t>
  </si>
  <si>
    <t>Coordinator - Classified</t>
  </si>
  <si>
    <t>526200</t>
  </si>
  <si>
    <t>Instructional Coach</t>
  </si>
  <si>
    <t>529200</t>
  </si>
  <si>
    <t>Occupational Therapist</t>
  </si>
  <si>
    <t>529400</t>
  </si>
  <si>
    <t>Nurse</t>
  </si>
  <si>
    <t>529500</t>
  </si>
  <si>
    <t>Psychologist</t>
  </si>
  <si>
    <t>529600</t>
  </si>
  <si>
    <t>Social Worker</t>
  </si>
  <si>
    <t>529800</t>
  </si>
  <si>
    <t>Speech Therapist</t>
  </si>
  <si>
    <t>552100</t>
  </si>
  <si>
    <t>School Secretary</t>
  </si>
  <si>
    <t>557100</t>
  </si>
  <si>
    <t>Paraprofessional</t>
  </si>
  <si>
    <t>%,V557200</t>
  </si>
  <si>
    <t>557200</t>
  </si>
  <si>
    <t>Special Interpreter/Tutor</t>
  </si>
  <si>
    <t>557600</t>
  </si>
  <si>
    <t>Clinic Aides</t>
  </si>
  <si>
    <t>591100</t>
  </si>
  <si>
    <t>Custodian</t>
  </si>
  <si>
    <t>599400</t>
  </si>
  <si>
    <t>Unused Sick Leave</t>
  </si>
  <si>
    <t>599810</t>
  </si>
  <si>
    <t>Additional Pay - Certificated</t>
  </si>
  <si>
    <t>599820</t>
  </si>
  <si>
    <t>Additional Pay-Classified</t>
  </si>
  <si>
    <t>599830</t>
  </si>
  <si>
    <t>Additional Pay-Administrative</t>
  </si>
  <si>
    <t>699000</t>
  </si>
  <si>
    <t>Employee Benefits</t>
  </si>
  <si>
    <t>701000</t>
  </si>
  <si>
    <t>Mileage And Travel</t>
  </si>
  <si>
    <t>702000</t>
  </si>
  <si>
    <t>Employee Training &amp; Conf</t>
  </si>
  <si>
    <t>708000</t>
  </si>
  <si>
    <t>Employee Background Verificatn</t>
  </si>
  <si>
    <t>710000</t>
  </si>
  <si>
    <t>Meals/Refreshments</t>
  </si>
  <si>
    <t>713000</t>
  </si>
  <si>
    <t>Student Transportation</t>
  </si>
  <si>
    <t>715000</t>
  </si>
  <si>
    <t>Student Admission/Entry Fees</t>
  </si>
  <si>
    <t>721000</t>
  </si>
  <si>
    <t>Legal Fees</t>
  </si>
  <si>
    <t>723000</t>
  </si>
  <si>
    <t>Printing</t>
  </si>
  <si>
    <t>731000</t>
  </si>
  <si>
    <t>Contracted Services</t>
  </si>
  <si>
    <t>%,V735000</t>
  </si>
  <si>
    <t>735000</t>
  </si>
  <si>
    <t>Bank Fees &amp; Other Expense</t>
  </si>
  <si>
    <t>743000</t>
  </si>
  <si>
    <t>Equipment Rental</t>
  </si>
  <si>
    <t>745000</t>
  </si>
  <si>
    <t>Contract Maint/Eq Repair</t>
  </si>
  <si>
    <t>745500</t>
  </si>
  <si>
    <t>Technology Services</t>
  </si>
  <si>
    <t>746000</t>
  </si>
  <si>
    <t>Const Maint/Repair-Bldg</t>
  </si>
  <si>
    <t>%,V747000</t>
  </si>
  <si>
    <t>747000</t>
  </si>
  <si>
    <t>Software Purch/Lease</t>
  </si>
  <si>
    <t>752000</t>
  </si>
  <si>
    <t>Marketing - Advertising</t>
  </si>
  <si>
    <t>761000</t>
  </si>
  <si>
    <t>Natural Gas</t>
  </si>
  <si>
    <t>764000</t>
  </si>
  <si>
    <t>Electricity</t>
  </si>
  <si>
    <t>765000</t>
  </si>
  <si>
    <t>Voice Communication Line</t>
  </si>
  <si>
    <t>766000</t>
  </si>
  <si>
    <t>Water &amp; Sanitation</t>
  </si>
  <si>
    <t>768000</t>
  </si>
  <si>
    <t>Postage</t>
  </si>
  <si>
    <t>769000</t>
  </si>
  <si>
    <t>Permits/Licenses/Fees</t>
  </si>
  <si>
    <t>770000</t>
  </si>
  <si>
    <t>Risk Management Charges</t>
  </si>
  <si>
    <t>770800</t>
  </si>
  <si>
    <t>Unemployment Comp Insur</t>
  </si>
  <si>
    <t>775000</t>
  </si>
  <si>
    <t>Community Relations</t>
  </si>
  <si>
    <t>781000</t>
  </si>
  <si>
    <t>Lease Purch-Other-Principal</t>
  </si>
  <si>
    <t>781500</t>
  </si>
  <si>
    <t>Lease Purch-Other-Interest</t>
  </si>
  <si>
    <t>950000</t>
  </si>
  <si>
    <t>804000</t>
  </si>
  <si>
    <t>Fund Raising</t>
  </si>
  <si>
    <t>805000</t>
  </si>
  <si>
    <t>Materials/Supplies-Other</t>
  </si>
  <si>
    <t>806000</t>
  </si>
  <si>
    <t>Materials/Supplies Resale</t>
  </si>
  <si>
    <t>810000</t>
  </si>
  <si>
    <t>Office Material/Supplies</t>
  </si>
  <si>
    <t>810001</t>
  </si>
  <si>
    <t>Office Equipment - Under $5K</t>
  </si>
  <si>
    <t>%,V811000</t>
  </si>
  <si>
    <t>811000</t>
  </si>
  <si>
    <t>Curriculum Dev/Staff Training</t>
  </si>
  <si>
    <t>812000</t>
  </si>
  <si>
    <t>Clinic Supplies/Materials</t>
  </si>
  <si>
    <t>814000</t>
  </si>
  <si>
    <t>Custodial Supplies</t>
  </si>
  <si>
    <t>820000</t>
  </si>
  <si>
    <t>Instructional Material/Supply</t>
  </si>
  <si>
    <t>820001</t>
  </si>
  <si>
    <t>Instructional Equip-Under $5K</t>
  </si>
  <si>
    <t>822000</t>
  </si>
  <si>
    <t>Textbooks</t>
  </si>
  <si>
    <t>823000</t>
  </si>
  <si>
    <t>Copier Usage</t>
  </si>
  <si>
    <t>824000</t>
  </si>
  <si>
    <t>Testing Materials</t>
  </si>
  <si>
    <t>826000</t>
  </si>
  <si>
    <t>Graduation Materials</t>
  </si>
  <si>
    <t>840000</t>
  </si>
  <si>
    <t>Maint Materials/Supplies</t>
  </si>
  <si>
    <t>870000</t>
  </si>
  <si>
    <t>Library Materials</t>
  </si>
  <si>
    <t>885000</t>
  </si>
  <si>
    <t>Miscellaneous Expense</t>
  </si>
  <si>
    <t>889000</t>
  </si>
  <si>
    <t>Consumable Supplies</t>
  </si>
  <si>
    <t>914000</t>
  </si>
  <si>
    <t>Vehicles - Utility Fleet</t>
  </si>
  <si>
    <t>930000</t>
  </si>
  <si>
    <t>Building Improvements</t>
  </si>
  <si>
    <t>CA020</t>
  </si>
  <si>
    <t>CC020</t>
  </si>
  <si>
    <t>FS020</t>
  </si>
  <si>
    <t>GF020</t>
  </si>
  <si>
    <t>GS020</t>
  </si>
  <si>
    <t>Charter School Campus Activity</t>
  </si>
  <si>
    <t>Charter School Child Care Fund</t>
  </si>
  <si>
    <t>Charter School Food Service</t>
  </si>
  <si>
    <t>Charter School General Fund</t>
  </si>
  <si>
    <t>Charter School Grant Fund</t>
  </si>
  <si>
    <t>CR020</t>
  </si>
  <si>
    <t>DS020</t>
  </si>
  <si>
    <t>Charter School Capital Reserve</t>
  </si>
  <si>
    <t>Charter School Debt Service</t>
  </si>
  <si>
    <t>558OPC</t>
  </si>
  <si>
    <t>Charter Schools</t>
  </si>
  <si>
    <t>Lincoln Academy Charter School</t>
  </si>
  <si>
    <t>55800</t>
  </si>
  <si>
    <t>Funding PPR</t>
  </si>
  <si>
    <t>Transfers - Bond</t>
  </si>
  <si>
    <t>State Intercept - Bond Transfer</t>
  </si>
  <si>
    <t>Bond R &amp; R Payments</t>
  </si>
  <si>
    <t>512100-513100</t>
  </si>
  <si>
    <t>Lease Purch-Other-Principal Bond</t>
  </si>
  <si>
    <t>Lease Purch-Other-Principal Loan</t>
  </si>
  <si>
    <t>Lease Purch-Other-Interest Bond</t>
  </si>
  <si>
    <t>Lease Purch-Other-Interest Loan</t>
  </si>
  <si>
    <t>District Fees</t>
  </si>
  <si>
    <t>Unaudited Quarterly</t>
  </si>
  <si>
    <t>Financials 07/01/17 - 12/31/17</t>
  </si>
  <si>
    <t>Board January 8,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</si>
</sst>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mm/dd/yy;@"/>
  </numFmts>
  <fonts count="7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5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4"/>
      <color indexed="5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" fontId="4" fillId="0" borderId="0" applyFill="0" applyBorder="0" applyAlignment="0" applyProtection="0"/>
    <xf numFmtId="43" fontId="5" fillId="0" borderId="0" applyFont="0" applyFill="0" applyBorder="0" applyAlignment="0" applyProtection="0"/>
  </cellStyleXfs>
  <cellXfs count="57">
    <xf numFmtId="0" fontId="0" fillId="0" borderId="0" xfId="0"/>
    <xf numFmtId="43" fontId="2" fillId="0" borderId="0" xfId="1" applyFont="1"/>
    <xf numFmtId="43" fontId="2" fillId="0" borderId="0" xfId="1" applyFont="1" applyFill="1"/>
    <xf numFmtId="43" fontId="5" fillId="0" borderId="0" xfId="1" applyFont="1"/>
    <xf numFmtId="43" fontId="5" fillId="0" borderId="0" xfId="1" applyFont="1" applyFill="1"/>
    <xf numFmtId="43" fontId="5" fillId="0" borderId="1" xfId="1" applyFont="1" applyFill="1" applyBorder="1"/>
    <xf numFmtId="43" fontId="5" fillId="0" borderId="2" xfId="1" applyFont="1" applyFill="1" applyBorder="1"/>
    <xf numFmtId="43" fontId="5" fillId="0" borderId="0" xfId="1" applyFont="1" applyFill="1" applyBorder="1"/>
    <xf numFmtId="43" fontId="5" fillId="0" borderId="3" xfId="1" applyFont="1" applyFill="1" applyBorder="1"/>
    <xf numFmtId="43" fontId="5" fillId="0" borderId="4" xfId="1" applyFont="1" applyFill="1" applyBorder="1"/>
    <xf numFmtId="43" fontId="5" fillId="0" borderId="0" xfId="1" applyFont="1" applyAlignment="1">
      <alignment horizontal="center"/>
    </xf>
    <xf numFmtId="43" fontId="5" fillId="0" borderId="0" xfId="1" applyFont="1" applyFill="1" applyAlignment="1">
      <alignment horizontal="center"/>
    </xf>
    <xf numFmtId="43" fontId="5" fillId="0" borderId="1" xfId="1" applyFont="1" applyBorder="1"/>
    <xf numFmtId="43" fontId="5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left" wrapText="1"/>
    </xf>
    <xf numFmtId="43" fontId="5" fillId="3" borderId="0" xfId="1" applyFont="1" applyFill="1"/>
    <xf numFmtId="43" fontId="2" fillId="3" borderId="0" xfId="1" applyFont="1" applyFill="1" applyAlignment="1">
      <alignment horizontal="left"/>
    </xf>
    <xf numFmtId="4" fontId="6" fillId="3" borderId="0" xfId="1" applyNumberFormat="1" applyFont="1" applyFill="1" applyAlignment="1">
      <alignment horizontal="center"/>
    </xf>
    <xf numFmtId="4" fontId="4" fillId="3" borderId="0" xfId="3" applyFont="1" applyFill="1"/>
    <xf numFmtId="4" fontId="3" fillId="3" borderId="0" xfId="1" applyNumberFormat="1" applyFont="1" applyFill="1" applyAlignment="1"/>
    <xf numFmtId="4" fontId="3" fillId="3" borderId="0" xfId="1" applyNumberFormat="1" applyFont="1" applyFill="1" applyAlignment="1">
      <alignment horizontal="right"/>
    </xf>
    <xf numFmtId="43" fontId="2" fillId="3" borderId="0" xfId="1" applyFont="1" applyFill="1" applyAlignment="1">
      <alignment horizontal="right"/>
    </xf>
    <xf numFmtId="43" fontId="5" fillId="3" borderId="0" xfId="1" applyFont="1" applyFill="1" applyAlignment="1">
      <alignment horizontal="center"/>
    </xf>
    <xf numFmtId="4" fontId="5" fillId="3" borderId="0" xfId="1" applyNumberFormat="1" applyFont="1" applyFill="1" applyAlignment="1">
      <alignment horizontal="right"/>
    </xf>
    <xf numFmtId="43" fontId="5" fillId="3" borderId="0" xfId="1" applyFont="1" applyFill="1" applyAlignment="1">
      <alignment horizontal="left"/>
    </xf>
    <xf numFmtId="43" fontId="5" fillId="0" borderId="0" xfId="1" applyFont="1" applyFill="1" applyAlignment="1">
      <alignment horizontal="center" wrapText="1"/>
    </xf>
    <xf numFmtId="4" fontId="0" fillId="0" borderId="0" xfId="1" applyNumberFormat="1" applyFont="1" applyFill="1"/>
    <xf numFmtId="43" fontId="0" fillId="0" borderId="0" xfId="1" applyFont="1" applyFill="1"/>
    <xf numFmtId="43" fontId="6" fillId="3" borderId="0" xfId="1" applyFont="1" applyFill="1" applyAlignment="1">
      <alignment horizontal="center"/>
    </xf>
    <xf numFmtId="43" fontId="3" fillId="3" borderId="0" xfId="1" applyFont="1" applyFill="1" applyAlignment="1"/>
    <xf numFmtId="43" fontId="3" fillId="3" borderId="0" xfId="1" applyFont="1" applyFill="1" applyAlignment="1">
      <alignment horizontal="right"/>
    </xf>
    <xf numFmtId="9" fontId="5" fillId="0" borderId="0" xfId="2" applyFont="1" applyAlignment="1">
      <alignment horizontal="center"/>
    </xf>
    <xf numFmtId="9" fontId="5" fillId="3" borderId="0" xfId="2" applyFont="1" applyFill="1" applyAlignment="1">
      <alignment horizontal="center"/>
    </xf>
    <xf numFmtId="9" fontId="2" fillId="2" borderId="0" xfId="2" applyFont="1" applyFill="1" applyAlignment="1">
      <alignment horizontal="center" wrapText="1"/>
    </xf>
    <xf numFmtId="9" fontId="5" fillId="0" borderId="0" xfId="2" applyFont="1" applyFill="1" applyBorder="1" applyAlignment="1">
      <alignment horizontal="center"/>
    </xf>
    <xf numFmtId="9" fontId="5" fillId="0" borderId="0" xfId="2" applyFont="1" applyFill="1" applyAlignment="1">
      <alignment horizontal="center"/>
    </xf>
    <xf numFmtId="9" fontId="5" fillId="0" borderId="1" xfId="2" applyFont="1" applyFill="1" applyBorder="1" applyAlignment="1">
      <alignment horizontal="center"/>
    </xf>
    <xf numFmtId="43" fontId="5" fillId="0" borderId="5" xfId="1" applyFont="1" applyBorder="1"/>
    <xf numFmtId="4" fontId="3" fillId="3" borderId="0" xfId="1" applyNumberFormat="1" applyFont="1" applyFill="1" applyAlignment="1">
      <alignment horizontal="left"/>
    </xf>
    <xf numFmtId="43" fontId="5" fillId="4" borderId="0" xfId="1" applyFont="1" applyFill="1" applyAlignment="1">
      <alignment horizontal="center"/>
    </xf>
    <xf numFmtId="43" fontId="2" fillId="4" borderId="0" xfId="1" applyFont="1" applyFill="1"/>
    <xf numFmtId="43" fontId="5" fillId="4" borderId="0" xfId="1" applyFont="1" applyFill="1"/>
    <xf numFmtId="9" fontId="5" fillId="4" borderId="0" xfId="2" applyFont="1" applyFill="1" applyAlignment="1">
      <alignment horizontal="center"/>
    </xf>
    <xf numFmtId="164" fontId="2" fillId="3" borderId="0" xfId="1" applyNumberFormat="1" applyFont="1" applyFill="1" applyAlignment="1">
      <alignment horizontal="left"/>
    </xf>
    <xf numFmtId="43" fontId="5" fillId="3" borderId="0" xfId="1" quotePrefix="1" applyFont="1" applyFill="1"/>
    <xf numFmtId="43" fontId="2" fillId="3" borderId="0" xfId="1" quotePrefix="1" applyFont="1" applyFill="1" applyAlignment="1">
      <alignment horizontal="left"/>
    </xf>
    <xf numFmtId="14" fontId="5" fillId="3" borderId="0" xfId="1" applyNumberFormat="1" applyFont="1" applyFill="1"/>
    <xf numFmtId="4" fontId="5" fillId="3" borderId="0" xfId="1" quotePrefix="1" applyNumberFormat="1" applyFont="1" applyFill="1" applyAlignment="1">
      <alignment horizontal="left"/>
    </xf>
    <xf numFmtId="4" fontId="5" fillId="3" borderId="0" xfId="1" quotePrefix="1" applyNumberFormat="1" applyFont="1" applyFill="1"/>
    <xf numFmtId="9" fontId="5" fillId="0" borderId="2" xfId="2" applyFont="1" applyFill="1" applyBorder="1" applyAlignment="1">
      <alignment horizontal="center"/>
    </xf>
    <xf numFmtId="4" fontId="5" fillId="0" borderId="0" xfId="1" applyNumberFormat="1" applyFont="1" applyFill="1"/>
    <xf numFmtId="0" fontId="5" fillId="0" borderId="0" xfId="0" applyFont="1" applyFill="1"/>
    <xf numFmtId="4" fontId="3" fillId="3" borderId="0" xfId="4" applyNumberFormat="1" applyFont="1" applyFill="1" applyAlignment="1">
      <alignment horizontal="center"/>
    </xf>
    <xf numFmtId="4" fontId="3" fillId="3" borderId="0" xfId="4" applyNumberFormat="1" applyFont="1" applyFill="1" applyAlignment="1"/>
    <xf numFmtId="43" fontId="2" fillId="3" borderId="0" xfId="4" applyFont="1" applyFill="1" applyAlignment="1">
      <alignment horizontal="right"/>
    </xf>
    <xf numFmtId="43" fontId="2" fillId="3" borderId="0" xfId="4" applyFont="1" applyFill="1" applyAlignment="1">
      <alignment horizontal="center"/>
    </xf>
  </cellXfs>
  <cellStyles count="5">
    <cellStyle name="Comma" xfId="1" builtinId="3"/>
    <cellStyle name="Comma 2" xfId="4"/>
    <cellStyle name="Normal" xfId="0" builtinId="0"/>
    <cellStyle name="Percent" xfId="2" builtinId="5"/>
    <cellStyle name="PSDetail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1012825</xdr:colOff>
      <xdr:row>2</xdr:row>
      <xdr:rowOff>92075</xdr:rowOff>
    </xdr:from>
    <xdr:to>
      <xdr:col>18</xdr:col>
      <xdr:colOff>6350</xdr:colOff>
      <xdr:row>5</xdr:row>
      <xdr:rowOff>79375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42025" y="320675"/>
          <a:ext cx="1466850" cy="4826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DB137"/>
  <sheetViews>
    <sheetView tabSelected="1" topLeftCell="B2" zoomScale="75" workbookViewId="0">
      <pane xSplit="7" ySplit="8" topLeftCell="N10" activePane="bottomRight" state="frozen"/>
      <selection activeCell="B2" sqref="B2"/>
      <selection pane="topRight" activeCell="I2" sqref="I2"/>
      <selection pane="bottomLeft" activeCell="B10" sqref="B10"/>
      <selection pane="bottomRight" activeCell="CS7" sqref="CS7"/>
    </sheetView>
  </sheetViews>
  <sheetFormatPr defaultRowHeight="12.75" outlineLevelRow="1" outlineLevelCol="1" x14ac:dyDescent="0.2"/>
  <cols>
    <col min="1" max="1" width="9.140625" style="3" hidden="1" customWidth="1"/>
    <col min="2" max="2" width="18.28515625" style="10" customWidth="1"/>
    <col min="3" max="3" width="36.5703125" style="3" customWidth="1"/>
    <col min="4" max="8" width="19.5703125" style="3" hidden="1" customWidth="1" outlineLevel="1"/>
    <col min="9" max="9" width="19.5703125" style="3" hidden="1" customWidth="1" collapsed="1"/>
    <col min="10" max="10" width="0.85546875" style="3" hidden="1" customWidth="1"/>
    <col min="11" max="12" width="19.5703125" style="3" hidden="1" customWidth="1" outlineLevel="1"/>
    <col min="13" max="13" width="19.5703125" style="3" hidden="1" customWidth="1" collapsed="1"/>
    <col min="14" max="14" width="0.85546875" style="3" customWidth="1"/>
    <col min="15" max="15" width="19.5703125" style="3" customWidth="1"/>
    <col min="16" max="16" width="0.85546875" style="3" customWidth="1"/>
    <col min="17" max="18" width="0.140625" style="3" customWidth="1"/>
    <col min="19" max="19" width="19.5703125" style="3" customWidth="1"/>
    <col min="20" max="20" width="0.85546875" style="3" customWidth="1"/>
    <col min="21" max="86" width="19.5703125" style="3" hidden="1" customWidth="1" outlineLevel="1"/>
    <col min="87" max="87" width="19.5703125" style="3" customWidth="1" collapsed="1"/>
    <col min="88" max="88" width="0.85546875" style="3" customWidth="1"/>
    <col min="89" max="92" width="19.5703125" style="3" hidden="1" customWidth="1" outlineLevel="1"/>
    <col min="93" max="93" width="19.5703125" style="3" customWidth="1" collapsed="1"/>
    <col min="94" max="94" width="0.85546875" style="3" customWidth="1"/>
    <col min="95" max="96" width="19.5703125" style="3" hidden="1" customWidth="1" outlineLevel="1"/>
    <col min="97" max="97" width="19.5703125" style="3" customWidth="1" collapsed="1"/>
    <col min="98" max="98" width="0.85546875" style="3" customWidth="1"/>
    <col min="99" max="100" width="19.5703125" style="3" customWidth="1"/>
    <col min="101" max="101" width="19.5703125" style="32" customWidth="1"/>
    <col min="102" max="102" width="19.5703125" style="32" hidden="1" customWidth="1"/>
    <col min="103" max="106" width="0" style="3" hidden="1" customWidth="1"/>
    <col min="107" max="16384" width="9.140625" style="3"/>
  </cols>
  <sheetData>
    <row r="1" spans="1:106" hidden="1" x14ac:dyDescent="0.2">
      <c r="A1" s="3" t="s">
        <v>0</v>
      </c>
      <c r="B1" s="10" t="s">
        <v>10</v>
      </c>
      <c r="C1" s="3" t="s">
        <v>1</v>
      </c>
      <c r="D1" s="3" t="s">
        <v>52</v>
      </c>
      <c r="E1" s="3" t="s">
        <v>53</v>
      </c>
      <c r="F1" s="3" t="s">
        <v>54</v>
      </c>
      <c r="G1" s="3" t="s">
        <v>55</v>
      </c>
      <c r="H1" s="3" t="s">
        <v>56</v>
      </c>
      <c r="I1" s="3" t="s">
        <v>41</v>
      </c>
      <c r="K1" s="3" t="s">
        <v>57</v>
      </c>
      <c r="L1" s="3" t="s">
        <v>58</v>
      </c>
      <c r="M1" s="3" t="s">
        <v>30</v>
      </c>
      <c r="O1" s="3" t="s">
        <v>36</v>
      </c>
      <c r="Q1" s="27" t="s">
        <v>43</v>
      </c>
      <c r="R1" s="27" t="s">
        <v>44</v>
      </c>
      <c r="S1" s="28" t="s">
        <v>2</v>
      </c>
      <c r="T1" s="27"/>
      <c r="U1" s="3" t="s">
        <v>59</v>
      </c>
      <c r="V1" s="3" t="s">
        <v>60</v>
      </c>
      <c r="W1" s="3" t="s">
        <v>61</v>
      </c>
      <c r="X1" s="3" t="s">
        <v>62</v>
      </c>
      <c r="Y1" s="3" t="s">
        <v>63</v>
      </c>
      <c r="Z1" s="3" t="s">
        <v>64</v>
      </c>
      <c r="AA1" s="3" t="s">
        <v>65</v>
      </c>
      <c r="AB1" s="3" t="s">
        <v>66</v>
      </c>
      <c r="AC1" s="3" t="s">
        <v>67</v>
      </c>
      <c r="AD1" s="3" t="s">
        <v>68</v>
      </c>
      <c r="AE1" s="3" t="s">
        <v>69</v>
      </c>
      <c r="AF1" s="3" t="s">
        <v>70</v>
      </c>
      <c r="AG1" s="3" t="s">
        <v>71</v>
      </c>
      <c r="AH1" s="3" t="s">
        <v>72</v>
      </c>
      <c r="AI1" s="3" t="s">
        <v>73</v>
      </c>
      <c r="AJ1" s="3" t="s">
        <v>74</v>
      </c>
      <c r="AK1" s="3" t="s">
        <v>75</v>
      </c>
      <c r="AL1" s="3" t="s">
        <v>76</v>
      </c>
      <c r="AM1" s="3" t="s">
        <v>77</v>
      </c>
      <c r="AN1" s="3" t="s">
        <v>78</v>
      </c>
      <c r="AO1" s="3" t="s">
        <v>79</v>
      </c>
      <c r="AP1" s="3" t="s">
        <v>80</v>
      </c>
      <c r="AQ1" s="3" t="s">
        <v>81</v>
      </c>
      <c r="AR1" s="3" t="s">
        <v>82</v>
      </c>
      <c r="AS1" s="3" t="s">
        <v>83</v>
      </c>
      <c r="AT1" s="3" t="s">
        <v>84</v>
      </c>
      <c r="AU1" s="3" t="s">
        <v>85</v>
      </c>
      <c r="AV1" s="3" t="s">
        <v>86</v>
      </c>
      <c r="AW1" s="3" t="s">
        <v>87</v>
      </c>
      <c r="AX1" s="3" t="s">
        <v>88</v>
      </c>
      <c r="AY1" s="3" t="s">
        <v>89</v>
      </c>
      <c r="AZ1" s="3" t="s">
        <v>90</v>
      </c>
      <c r="BA1" s="3" t="s">
        <v>91</v>
      </c>
      <c r="BB1" s="3" t="s">
        <v>92</v>
      </c>
      <c r="BC1" s="3" t="s">
        <v>93</v>
      </c>
      <c r="BD1" s="3" t="s">
        <v>94</v>
      </c>
      <c r="BE1" s="3" t="s">
        <v>95</v>
      </c>
      <c r="BF1" s="3" t="s">
        <v>96</v>
      </c>
      <c r="BG1" s="3" t="s">
        <v>97</v>
      </c>
      <c r="BH1" s="3" t="s">
        <v>98</v>
      </c>
      <c r="BI1" s="3" t="s">
        <v>99</v>
      </c>
      <c r="BJ1" s="3" t="s">
        <v>100</v>
      </c>
      <c r="BK1" s="3" t="s">
        <v>101</v>
      </c>
      <c r="BL1" s="3" t="s">
        <v>102</v>
      </c>
      <c r="BM1" s="3" t="s">
        <v>103</v>
      </c>
      <c r="BN1" s="3" t="s">
        <v>104</v>
      </c>
      <c r="BO1" s="3" t="s">
        <v>105</v>
      </c>
      <c r="BP1" s="3" t="s">
        <v>106</v>
      </c>
      <c r="BQ1" s="3" t="s">
        <v>107</v>
      </c>
      <c r="BR1" s="3" t="s">
        <v>108</v>
      </c>
      <c r="BS1" s="3" t="s">
        <v>109</v>
      </c>
      <c r="BT1" s="3" t="s">
        <v>110</v>
      </c>
      <c r="BU1" s="3" t="s">
        <v>111</v>
      </c>
      <c r="BV1" s="3" t="s">
        <v>112</v>
      </c>
      <c r="BW1" s="3" t="s">
        <v>113</v>
      </c>
      <c r="BX1" s="3" t="s">
        <v>114</v>
      </c>
      <c r="BY1" s="3" t="s">
        <v>115</v>
      </c>
      <c r="BZ1" s="3" t="s">
        <v>116</v>
      </c>
      <c r="CA1" s="3" t="s">
        <v>117</v>
      </c>
      <c r="CB1" s="3" t="s">
        <v>118</v>
      </c>
      <c r="CC1" s="3" t="s">
        <v>119</v>
      </c>
      <c r="CD1" s="3" t="s">
        <v>120</v>
      </c>
      <c r="CE1" s="3" t="s">
        <v>121</v>
      </c>
      <c r="CF1" s="3" t="s">
        <v>122</v>
      </c>
      <c r="CG1" s="3" t="s">
        <v>123</v>
      </c>
      <c r="CH1" s="3" t="s">
        <v>124</v>
      </c>
      <c r="CI1" s="27" t="s">
        <v>45</v>
      </c>
      <c r="CK1" s="3" t="s">
        <v>52</v>
      </c>
      <c r="CL1" s="3" t="s">
        <v>53</v>
      </c>
      <c r="CM1" s="3" t="s">
        <v>55</v>
      </c>
      <c r="CN1" s="3" t="s">
        <v>56</v>
      </c>
      <c r="CO1" s="3" t="s">
        <v>42</v>
      </c>
      <c r="CQ1" s="3" t="s">
        <v>57</v>
      </c>
      <c r="CR1" s="3" t="s">
        <v>58</v>
      </c>
      <c r="CS1" s="3" t="s">
        <v>33</v>
      </c>
      <c r="CU1" s="3" t="s">
        <v>35</v>
      </c>
      <c r="CV1" s="3" t="s">
        <v>2</v>
      </c>
      <c r="CW1" s="32" t="s">
        <v>2</v>
      </c>
    </row>
    <row r="2" spans="1:106" s="4" customFormat="1" ht="18" x14ac:dyDescent="0.25">
      <c r="A2" s="16"/>
      <c r="B2" s="39" t="s">
        <v>3</v>
      </c>
      <c r="C2" s="18"/>
      <c r="D2" s="16"/>
      <c r="E2" s="16"/>
      <c r="F2" s="16"/>
      <c r="G2" s="16"/>
      <c r="H2" s="16"/>
      <c r="I2" s="18"/>
      <c r="J2" s="18"/>
      <c r="K2" s="16"/>
      <c r="L2" s="16"/>
      <c r="M2" s="18"/>
      <c r="N2" s="18"/>
      <c r="O2" s="18"/>
      <c r="P2" s="18"/>
      <c r="Q2" s="18"/>
      <c r="R2" s="18"/>
      <c r="S2" s="29"/>
      <c r="T2" s="18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8"/>
      <c r="CJ2" s="18"/>
      <c r="CK2" s="16"/>
      <c r="CL2" s="16"/>
      <c r="CM2" s="16"/>
      <c r="CN2" s="16"/>
      <c r="CO2" s="18"/>
      <c r="CP2" s="18"/>
      <c r="CQ2" s="16"/>
      <c r="CR2" s="16"/>
      <c r="CS2" s="53" t="s">
        <v>349</v>
      </c>
      <c r="CT2" s="16"/>
      <c r="CU2" s="16"/>
      <c r="CV2" s="16"/>
      <c r="CW2" s="33"/>
      <c r="CX2" s="33"/>
      <c r="CY2" s="16"/>
      <c r="CZ2" s="19" t="s">
        <v>0</v>
      </c>
      <c r="DA2" s="45" t="s">
        <v>347</v>
      </c>
      <c r="DB2" s="16"/>
    </row>
    <row r="3" spans="1:106" s="4" customFormat="1" x14ac:dyDescent="0.2">
      <c r="A3" s="16"/>
      <c r="B3" s="46" t="s">
        <v>348</v>
      </c>
      <c r="C3" s="20"/>
      <c r="D3" s="16"/>
      <c r="E3" s="16"/>
      <c r="F3" s="16"/>
      <c r="G3" s="16"/>
      <c r="H3" s="16"/>
      <c r="I3" s="20"/>
      <c r="J3" s="20"/>
      <c r="K3" s="16"/>
      <c r="L3" s="16"/>
      <c r="M3" s="20"/>
      <c r="N3" s="20"/>
      <c r="O3" s="20"/>
      <c r="P3" s="20"/>
      <c r="Q3" s="20"/>
      <c r="R3" s="20"/>
      <c r="S3" s="30"/>
      <c r="T3" s="20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20"/>
      <c r="CJ3" s="20"/>
      <c r="CK3" s="16"/>
      <c r="CL3" s="16"/>
      <c r="CM3" s="16"/>
      <c r="CN3" s="16"/>
      <c r="CO3" s="20"/>
      <c r="CP3" s="20"/>
      <c r="CQ3" s="16"/>
      <c r="CR3" s="16"/>
      <c r="CS3" s="54"/>
      <c r="CT3" s="16"/>
      <c r="CU3" s="16"/>
      <c r="CV3" s="16"/>
      <c r="CW3" s="33"/>
      <c r="CX3" s="33"/>
      <c r="CY3" s="16"/>
      <c r="CZ3" s="16"/>
      <c r="DA3" s="16"/>
      <c r="DB3" s="16"/>
    </row>
    <row r="4" spans="1:106" s="4" customFormat="1" x14ac:dyDescent="0.2">
      <c r="A4" s="16"/>
      <c r="B4" s="46" t="s">
        <v>349</v>
      </c>
      <c r="C4" s="20"/>
      <c r="D4" s="16"/>
      <c r="E4" s="16"/>
      <c r="F4" s="16"/>
      <c r="G4" s="16"/>
      <c r="H4" s="16"/>
      <c r="I4" s="20"/>
      <c r="J4" s="21"/>
      <c r="K4" s="16"/>
      <c r="L4" s="16"/>
      <c r="M4" s="21"/>
      <c r="N4" s="21"/>
      <c r="O4" s="21"/>
      <c r="P4" s="21"/>
      <c r="Q4" s="21"/>
      <c r="R4" s="21"/>
      <c r="S4" s="31"/>
      <c r="T4" s="21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21"/>
      <c r="CJ4" s="21"/>
      <c r="CK4" s="16"/>
      <c r="CL4" s="16"/>
      <c r="CM4" s="16"/>
      <c r="CN4" s="16"/>
      <c r="CO4" s="21"/>
      <c r="CP4" s="20"/>
      <c r="CQ4" s="16"/>
      <c r="CR4" s="16"/>
      <c r="CS4" s="53" t="s">
        <v>362</v>
      </c>
      <c r="CT4" s="16"/>
      <c r="CU4" s="16"/>
      <c r="CV4" s="16"/>
      <c r="CW4" s="33"/>
      <c r="CX4" s="33"/>
      <c r="CY4" s="16"/>
      <c r="CZ4" s="16"/>
      <c r="DA4" s="47">
        <v>43100</v>
      </c>
      <c r="DB4" s="16"/>
    </row>
    <row r="5" spans="1:106" s="4" customFormat="1" x14ac:dyDescent="0.2">
      <c r="A5" s="16"/>
      <c r="B5" s="17" t="str">
        <f>"Report ID:  "&amp;DA2</f>
        <v>Report ID:  558OPC</v>
      </c>
      <c r="C5" s="23"/>
      <c r="D5" s="16"/>
      <c r="E5" s="16"/>
      <c r="F5" s="16"/>
      <c r="G5" s="16"/>
      <c r="H5" s="16"/>
      <c r="I5" s="20"/>
      <c r="J5" s="22"/>
      <c r="K5" s="16"/>
      <c r="L5" s="16"/>
      <c r="M5" s="22"/>
      <c r="N5" s="22"/>
      <c r="O5" s="22"/>
      <c r="P5" s="22"/>
      <c r="Q5" s="22"/>
      <c r="R5" s="22"/>
      <c r="S5" s="22"/>
      <c r="T5" s="22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22"/>
      <c r="CJ5" s="22"/>
      <c r="CK5" s="16"/>
      <c r="CL5" s="16"/>
      <c r="CM5" s="16"/>
      <c r="CN5" s="16"/>
      <c r="CO5" s="22"/>
      <c r="CP5" s="23"/>
      <c r="CQ5" s="16"/>
      <c r="CR5" s="16"/>
      <c r="CS5" s="55" t="s">
        <v>361</v>
      </c>
      <c r="CT5" s="16"/>
      <c r="CU5" s="16"/>
      <c r="CV5" s="16"/>
      <c r="CW5" s="33"/>
      <c r="CX5" s="33"/>
      <c r="CY5" s="16"/>
      <c r="CZ5" s="48" t="s">
        <v>350</v>
      </c>
      <c r="DA5" s="24"/>
      <c r="DB5" s="16"/>
    </row>
    <row r="6" spans="1:106" s="4" customFormat="1" x14ac:dyDescent="0.2">
      <c r="A6" s="16"/>
      <c r="B6" s="17" t="s">
        <v>50</v>
      </c>
      <c r="C6" s="25"/>
      <c r="D6" s="16"/>
      <c r="E6" s="16"/>
      <c r="F6" s="16"/>
      <c r="G6" s="16"/>
      <c r="H6" s="16"/>
      <c r="I6" s="25"/>
      <c r="J6" s="25"/>
      <c r="K6" s="16"/>
      <c r="L6" s="16"/>
      <c r="M6" s="25"/>
      <c r="N6" s="25"/>
      <c r="O6" s="25"/>
      <c r="P6" s="25"/>
      <c r="Q6" s="25"/>
      <c r="R6" s="25"/>
      <c r="S6" s="25"/>
      <c r="T6" s="25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25"/>
      <c r="CJ6" s="25"/>
      <c r="CK6" s="16"/>
      <c r="CL6" s="16"/>
      <c r="CM6" s="16"/>
      <c r="CN6" s="16"/>
      <c r="CO6" s="25"/>
      <c r="CP6" s="25"/>
      <c r="CQ6" s="16"/>
      <c r="CR6" s="16"/>
      <c r="CS6" s="56" t="s">
        <v>363</v>
      </c>
      <c r="CT6" s="16"/>
      <c r="CU6" s="16"/>
      <c r="CV6" s="16"/>
      <c r="CW6" s="33"/>
      <c r="CX6" s="33"/>
      <c r="CY6" s="16"/>
      <c r="CZ6" s="49" t="s">
        <v>349</v>
      </c>
      <c r="DA6" s="16"/>
      <c r="DB6" s="16"/>
    </row>
    <row r="7" spans="1:106" s="4" customFormat="1" x14ac:dyDescent="0.2">
      <c r="A7" s="16"/>
      <c r="B7" s="44">
        <v>43100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33"/>
      <c r="CX7" s="33"/>
      <c r="CY7" s="16"/>
      <c r="CZ7" s="16"/>
      <c r="DA7" s="16"/>
      <c r="DB7" s="16"/>
    </row>
    <row r="8" spans="1:106" s="26" customFormat="1" ht="24" customHeight="1" x14ac:dyDescent="0.2">
      <c r="A8" s="13" t="s">
        <v>29</v>
      </c>
      <c r="B8" s="14" t="s">
        <v>11</v>
      </c>
      <c r="C8" s="13"/>
      <c r="D8" s="13" t="s">
        <v>333</v>
      </c>
      <c r="E8" s="13" t="s">
        <v>334</v>
      </c>
      <c r="F8" s="13" t="s">
        <v>335</v>
      </c>
      <c r="G8" s="13" t="s">
        <v>336</v>
      </c>
      <c r="H8" s="13" t="s">
        <v>337</v>
      </c>
      <c r="I8" s="14" t="s">
        <v>17</v>
      </c>
      <c r="J8" s="14"/>
      <c r="K8" s="13" t="s">
        <v>343</v>
      </c>
      <c r="L8" s="13" t="s">
        <v>344</v>
      </c>
      <c r="M8" s="14" t="s">
        <v>17</v>
      </c>
      <c r="N8" s="14"/>
      <c r="O8" s="14" t="s">
        <v>17</v>
      </c>
      <c r="P8" s="14"/>
      <c r="Q8" s="14"/>
      <c r="R8" s="14"/>
      <c r="S8" s="14"/>
      <c r="T8" s="14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4"/>
      <c r="CJ8" s="14"/>
      <c r="CK8" s="13" t="s">
        <v>333</v>
      </c>
      <c r="CL8" s="13" t="s">
        <v>334</v>
      </c>
      <c r="CM8" s="13" t="s">
        <v>336</v>
      </c>
      <c r="CN8" s="13" t="s">
        <v>337</v>
      </c>
      <c r="CO8" s="14" t="s">
        <v>28</v>
      </c>
      <c r="CP8" s="13"/>
      <c r="CQ8" s="13" t="s">
        <v>343</v>
      </c>
      <c r="CR8" s="13" t="s">
        <v>344</v>
      </c>
      <c r="CS8" s="14" t="s">
        <v>28</v>
      </c>
      <c r="CT8" s="13"/>
      <c r="CU8" s="14" t="s">
        <v>28</v>
      </c>
      <c r="CV8" s="14"/>
      <c r="CW8" s="34"/>
      <c r="CX8" s="34"/>
      <c r="CY8" s="13"/>
      <c r="CZ8" s="13"/>
      <c r="DA8" s="13"/>
      <c r="DB8" s="13"/>
    </row>
    <row r="9" spans="1:106" s="26" customFormat="1" ht="22.5" customHeight="1" x14ac:dyDescent="0.2">
      <c r="A9" s="13" t="s">
        <v>27</v>
      </c>
      <c r="B9" s="14" t="s">
        <v>4</v>
      </c>
      <c r="C9" s="15" t="s">
        <v>5</v>
      </c>
      <c r="D9" s="13" t="s">
        <v>338</v>
      </c>
      <c r="E9" s="13" t="s">
        <v>339</v>
      </c>
      <c r="F9" s="13" t="s">
        <v>340</v>
      </c>
      <c r="G9" s="13" t="s">
        <v>341</v>
      </c>
      <c r="H9" s="13" t="s">
        <v>342</v>
      </c>
      <c r="I9" s="14" t="s">
        <v>31</v>
      </c>
      <c r="J9" s="14"/>
      <c r="K9" s="13" t="s">
        <v>345</v>
      </c>
      <c r="L9" s="13" t="s">
        <v>346</v>
      </c>
      <c r="M9" s="14" t="s">
        <v>32</v>
      </c>
      <c r="N9" s="14"/>
      <c r="O9" s="14" t="s">
        <v>34</v>
      </c>
      <c r="P9" s="14"/>
      <c r="Q9" s="14"/>
      <c r="R9" s="14"/>
      <c r="S9" s="14" t="s">
        <v>37</v>
      </c>
      <c r="T9" s="14"/>
      <c r="U9" s="13" t="s">
        <v>191</v>
      </c>
      <c r="V9" s="13" t="s">
        <v>193</v>
      </c>
      <c r="W9" s="13" t="s">
        <v>195</v>
      </c>
      <c r="X9" s="13" t="s">
        <v>197</v>
      </c>
      <c r="Y9" s="13" t="s">
        <v>199</v>
      </c>
      <c r="Z9" s="13" t="s">
        <v>201</v>
      </c>
      <c r="AA9" s="13" t="s">
        <v>203</v>
      </c>
      <c r="AB9" s="13" t="s">
        <v>205</v>
      </c>
      <c r="AC9" s="13" t="s">
        <v>207</v>
      </c>
      <c r="AD9" s="13" t="s">
        <v>209</v>
      </c>
      <c r="AE9" s="13" t="s">
        <v>211</v>
      </c>
      <c r="AF9" s="13" t="s">
        <v>213</v>
      </c>
      <c r="AG9" s="13" t="s">
        <v>215</v>
      </c>
      <c r="AH9" s="13" t="s">
        <v>217</v>
      </c>
      <c r="AI9" s="13" t="s">
        <v>222</v>
      </c>
      <c r="AJ9" s="13" t="s">
        <v>224</v>
      </c>
      <c r="AK9" s="13" t="s">
        <v>226</v>
      </c>
      <c r="AL9" s="13" t="s">
        <v>228</v>
      </c>
      <c r="AM9" s="13" t="s">
        <v>230</v>
      </c>
      <c r="AN9" s="13" t="s">
        <v>232</v>
      </c>
      <c r="AO9" s="13" t="s">
        <v>234</v>
      </c>
      <c r="AP9" s="13" t="s">
        <v>236</v>
      </c>
      <c r="AQ9" s="13" t="s">
        <v>238</v>
      </c>
      <c r="AR9" s="13" t="s">
        <v>240</v>
      </c>
      <c r="AS9" s="13" t="s">
        <v>242</v>
      </c>
      <c r="AT9" s="13" t="s">
        <v>244</v>
      </c>
      <c r="AU9" s="13" t="s">
        <v>246</v>
      </c>
      <c r="AV9" s="13" t="s">
        <v>248</v>
      </c>
      <c r="AW9" s="13" t="s">
        <v>250</v>
      </c>
      <c r="AX9" s="13" t="s">
        <v>252</v>
      </c>
      <c r="AY9" s="13" t="s">
        <v>257</v>
      </c>
      <c r="AZ9" s="13" t="s">
        <v>259</v>
      </c>
      <c r="BA9" s="13" t="s">
        <v>261</v>
      </c>
      <c r="BB9" s="13" t="s">
        <v>263</v>
      </c>
      <c r="BC9" s="13" t="s">
        <v>268</v>
      </c>
      <c r="BD9" s="13" t="s">
        <v>270</v>
      </c>
      <c r="BE9" s="13" t="s">
        <v>272</v>
      </c>
      <c r="BF9" s="13" t="s">
        <v>274</v>
      </c>
      <c r="BG9" s="13" t="s">
        <v>276</v>
      </c>
      <c r="BH9" s="13" t="s">
        <v>278</v>
      </c>
      <c r="BI9" s="13" t="s">
        <v>280</v>
      </c>
      <c r="BJ9" s="13" t="s">
        <v>282</v>
      </c>
      <c r="BK9" s="13" t="s">
        <v>284</v>
      </c>
      <c r="BL9" s="13" t="s">
        <v>286</v>
      </c>
      <c r="BM9" s="13" t="s">
        <v>288</v>
      </c>
      <c r="BN9" s="13" t="s">
        <v>290</v>
      </c>
      <c r="BO9" s="13" t="s">
        <v>293</v>
      </c>
      <c r="BP9" s="13" t="s">
        <v>295</v>
      </c>
      <c r="BQ9" s="13" t="s">
        <v>297</v>
      </c>
      <c r="BR9" s="13" t="s">
        <v>299</v>
      </c>
      <c r="BS9" s="13" t="s">
        <v>301</v>
      </c>
      <c r="BT9" s="13" t="s">
        <v>306</v>
      </c>
      <c r="BU9" s="13" t="s">
        <v>308</v>
      </c>
      <c r="BV9" s="13" t="s">
        <v>310</v>
      </c>
      <c r="BW9" s="13" t="s">
        <v>312</v>
      </c>
      <c r="BX9" s="13" t="s">
        <v>314</v>
      </c>
      <c r="BY9" s="13" t="s">
        <v>316</v>
      </c>
      <c r="BZ9" s="13" t="s">
        <v>318</v>
      </c>
      <c r="CA9" s="13" t="s">
        <v>320</v>
      </c>
      <c r="CB9" s="13" t="s">
        <v>322</v>
      </c>
      <c r="CC9" s="13" t="s">
        <v>324</v>
      </c>
      <c r="CD9" s="13" t="s">
        <v>326</v>
      </c>
      <c r="CE9" s="13" t="s">
        <v>328</v>
      </c>
      <c r="CF9" s="13" t="s">
        <v>330</v>
      </c>
      <c r="CG9" s="13" t="s">
        <v>332</v>
      </c>
      <c r="CH9" s="13" t="s">
        <v>163</v>
      </c>
      <c r="CI9" s="14" t="s">
        <v>38</v>
      </c>
      <c r="CJ9" s="14"/>
      <c r="CK9" s="13" t="s">
        <v>338</v>
      </c>
      <c r="CL9" s="13" t="s">
        <v>339</v>
      </c>
      <c r="CM9" s="13" t="s">
        <v>341</v>
      </c>
      <c r="CN9" s="13" t="s">
        <v>342</v>
      </c>
      <c r="CO9" s="14" t="s">
        <v>31</v>
      </c>
      <c r="CP9" s="15"/>
      <c r="CQ9" s="13" t="s">
        <v>345</v>
      </c>
      <c r="CR9" s="13" t="s">
        <v>346</v>
      </c>
      <c r="CS9" s="14" t="s">
        <v>32</v>
      </c>
      <c r="CT9" s="13"/>
      <c r="CU9" s="14" t="s">
        <v>34</v>
      </c>
      <c r="CV9" s="14" t="s">
        <v>39</v>
      </c>
      <c r="CW9" s="34" t="s">
        <v>40</v>
      </c>
      <c r="CX9" s="34"/>
      <c r="CY9" s="13"/>
      <c r="CZ9" s="13"/>
      <c r="DA9" s="13"/>
      <c r="DB9" s="13"/>
    </row>
    <row r="11" spans="1:106" x14ac:dyDescent="0.2">
      <c r="A11" s="12"/>
      <c r="C11" s="1" t="s">
        <v>18</v>
      </c>
      <c r="D11" s="12"/>
      <c r="E11" s="12"/>
      <c r="F11" s="12"/>
      <c r="G11" s="12"/>
      <c r="H11" s="12"/>
      <c r="I11" s="5">
        <v>2574893.59</v>
      </c>
      <c r="J11" s="7"/>
      <c r="K11" s="12"/>
      <c r="L11" s="12"/>
      <c r="M11" s="5"/>
      <c r="N11" s="7"/>
      <c r="O11" s="5">
        <v>2574893.59</v>
      </c>
      <c r="P11" s="5"/>
      <c r="Q11" s="5"/>
      <c r="R11" s="5"/>
      <c r="S11" s="5"/>
      <c r="T11" s="5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5"/>
      <c r="CJ11" s="7"/>
      <c r="CK11" s="12"/>
      <c r="CL11" s="12"/>
      <c r="CM11" s="12"/>
      <c r="CN11" s="12"/>
      <c r="CO11" s="5">
        <v>1863586.56</v>
      </c>
      <c r="CP11" s="1"/>
      <c r="CQ11" s="12"/>
      <c r="CR11" s="12"/>
      <c r="CS11" s="5">
        <v>781817.1</v>
      </c>
      <c r="CU11" s="5">
        <v>2645403.66</v>
      </c>
      <c r="CV11" s="5"/>
      <c r="CW11" s="37"/>
      <c r="CX11" s="35"/>
    </row>
    <row r="12" spans="1:106" x14ac:dyDescent="0.2">
      <c r="I12" s="7"/>
      <c r="J12" s="7"/>
      <c r="M12" s="7"/>
      <c r="N12" s="7"/>
      <c r="O12" s="7"/>
      <c r="P12" s="7"/>
      <c r="Q12" s="7"/>
      <c r="R12" s="7"/>
      <c r="S12" s="7"/>
      <c r="T12" s="7"/>
      <c r="CI12" s="7"/>
      <c r="CJ12" s="7"/>
      <c r="CO12" s="7"/>
      <c r="CS12" s="7"/>
    </row>
    <row r="13" spans="1:106" s="4" customFormat="1" outlineLevel="1" x14ac:dyDescent="0.2">
      <c r="A13" s="4" t="s">
        <v>125</v>
      </c>
      <c r="B13" s="11" t="s">
        <v>126</v>
      </c>
      <c r="C13" s="4" t="s">
        <v>127</v>
      </c>
      <c r="D13" s="4">
        <v>207.20000000000002</v>
      </c>
      <c r="E13" s="4">
        <v>0</v>
      </c>
      <c r="F13" s="4">
        <v>0</v>
      </c>
      <c r="G13" s="4">
        <v>0</v>
      </c>
      <c r="H13" s="4">
        <v>0</v>
      </c>
      <c r="I13" s="4">
        <v>207.20000000000002</v>
      </c>
      <c r="K13" s="4">
        <v>0</v>
      </c>
      <c r="L13" s="4">
        <v>0</v>
      </c>
      <c r="M13" s="4">
        <v>0</v>
      </c>
      <c r="O13" s="4">
        <v>207.20000000000002</v>
      </c>
      <c r="Q13" s="51">
        <v>-18000</v>
      </c>
      <c r="R13" s="51">
        <v>0</v>
      </c>
      <c r="S13" s="4">
        <f t="shared" ref="S13:S34" si="0">-1*(Q13+R13)</f>
        <v>18000</v>
      </c>
      <c r="T13" s="51"/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51">
        <v>0</v>
      </c>
      <c r="CK13" s="4">
        <v>2432.86</v>
      </c>
      <c r="CL13" s="4">
        <v>0</v>
      </c>
      <c r="CM13" s="4">
        <v>6340.64</v>
      </c>
      <c r="CN13" s="4">
        <v>0</v>
      </c>
      <c r="CO13" s="4">
        <v>8773.5</v>
      </c>
      <c r="CQ13" s="4">
        <v>0</v>
      </c>
      <c r="CR13" s="4">
        <v>0</v>
      </c>
      <c r="CS13" s="4">
        <v>0</v>
      </c>
      <c r="CU13" s="4">
        <v>8773.5</v>
      </c>
      <c r="CV13" s="4">
        <f t="shared" ref="CV13:CV36" si="1">S13-CU13</f>
        <v>9226.5</v>
      </c>
      <c r="CW13" s="36">
        <f t="shared" ref="CW13:CW36" si="2">IF(S13=0,"n/a",CU13/(S13))</f>
        <v>0.48741666666666666</v>
      </c>
      <c r="CX13" s="36"/>
    </row>
    <row r="14" spans="1:106" s="4" customFormat="1" outlineLevel="1" x14ac:dyDescent="0.2">
      <c r="A14" s="4" t="s">
        <v>128</v>
      </c>
      <c r="B14" s="11" t="s">
        <v>129</v>
      </c>
      <c r="C14" s="4" t="s">
        <v>130</v>
      </c>
      <c r="D14" s="4">
        <v>862</v>
      </c>
      <c r="E14" s="4">
        <v>0</v>
      </c>
      <c r="F14" s="4">
        <v>0</v>
      </c>
      <c r="G14" s="4">
        <v>0</v>
      </c>
      <c r="H14" s="4">
        <v>0</v>
      </c>
      <c r="I14" s="4">
        <v>862</v>
      </c>
      <c r="K14" s="4">
        <v>0</v>
      </c>
      <c r="L14" s="4">
        <v>0</v>
      </c>
      <c r="M14" s="4">
        <v>0</v>
      </c>
      <c r="O14" s="4">
        <v>862</v>
      </c>
      <c r="Q14" s="51">
        <v>-1044</v>
      </c>
      <c r="R14" s="51">
        <v>0</v>
      </c>
      <c r="S14" s="4">
        <f t="shared" si="0"/>
        <v>1044</v>
      </c>
      <c r="T14" s="51"/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51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Q14" s="4">
        <v>0</v>
      </c>
      <c r="CR14" s="4">
        <v>0</v>
      </c>
      <c r="CS14" s="4">
        <v>0</v>
      </c>
      <c r="CU14" s="4">
        <v>0</v>
      </c>
      <c r="CV14" s="4">
        <f t="shared" si="1"/>
        <v>1044</v>
      </c>
      <c r="CW14" s="36">
        <f t="shared" si="2"/>
        <v>0</v>
      </c>
      <c r="CX14" s="36"/>
    </row>
    <row r="15" spans="1:106" s="4" customFormat="1" outlineLevel="1" x14ac:dyDescent="0.2">
      <c r="A15" s="4" t="s">
        <v>131</v>
      </c>
      <c r="B15" s="11" t="s">
        <v>132</v>
      </c>
      <c r="C15" s="4" t="s">
        <v>133</v>
      </c>
      <c r="D15" s="4">
        <v>11918.47</v>
      </c>
      <c r="E15" s="4">
        <v>0</v>
      </c>
      <c r="F15" s="4">
        <v>0</v>
      </c>
      <c r="G15" s="4">
        <v>60</v>
      </c>
      <c r="H15" s="4">
        <v>0</v>
      </c>
      <c r="I15" s="4">
        <v>11978.47</v>
      </c>
      <c r="K15" s="4">
        <v>0</v>
      </c>
      <c r="L15" s="4">
        <v>0</v>
      </c>
      <c r="M15" s="4">
        <v>0</v>
      </c>
      <c r="O15" s="4">
        <v>11978.47</v>
      </c>
      <c r="Q15" s="51">
        <v>-18797</v>
      </c>
      <c r="R15" s="51">
        <v>0</v>
      </c>
      <c r="S15" s="4">
        <f t="shared" si="0"/>
        <v>18797</v>
      </c>
      <c r="T15" s="51"/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51">
        <v>0</v>
      </c>
      <c r="CK15" s="4">
        <v>6294.71</v>
      </c>
      <c r="CL15" s="4">
        <v>0</v>
      </c>
      <c r="CM15" s="4">
        <v>0</v>
      </c>
      <c r="CN15" s="4">
        <v>0</v>
      </c>
      <c r="CO15" s="4">
        <v>6294.71</v>
      </c>
      <c r="CQ15" s="4">
        <v>0</v>
      </c>
      <c r="CR15" s="4">
        <v>0</v>
      </c>
      <c r="CS15" s="4">
        <v>0</v>
      </c>
      <c r="CU15" s="4">
        <v>6294.71</v>
      </c>
      <c r="CV15" s="4">
        <f t="shared" si="1"/>
        <v>12502.29</v>
      </c>
      <c r="CW15" s="36">
        <f t="shared" si="2"/>
        <v>0.33487843804862477</v>
      </c>
      <c r="CX15" s="36"/>
    </row>
    <row r="16" spans="1:106" s="4" customFormat="1" outlineLevel="1" x14ac:dyDescent="0.2">
      <c r="A16" s="4" t="s">
        <v>134</v>
      </c>
      <c r="B16" s="11" t="s">
        <v>135</v>
      </c>
      <c r="C16" s="4" t="s">
        <v>136</v>
      </c>
      <c r="D16" s="4">
        <v>5787.56</v>
      </c>
      <c r="E16" s="4">
        <v>0</v>
      </c>
      <c r="F16" s="4">
        <v>0</v>
      </c>
      <c r="G16" s="4">
        <v>1844.4</v>
      </c>
      <c r="H16" s="4">
        <v>0</v>
      </c>
      <c r="I16" s="4">
        <v>7631.9600000000009</v>
      </c>
      <c r="K16" s="4">
        <v>0</v>
      </c>
      <c r="L16" s="4">
        <v>0</v>
      </c>
      <c r="M16" s="4">
        <v>0</v>
      </c>
      <c r="O16" s="4">
        <v>7631.96</v>
      </c>
      <c r="Q16" s="51">
        <v>-8680</v>
      </c>
      <c r="R16" s="51">
        <v>0</v>
      </c>
      <c r="S16" s="4">
        <f t="shared" si="0"/>
        <v>8680</v>
      </c>
      <c r="T16" s="51"/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51">
        <v>0</v>
      </c>
      <c r="CK16" s="4">
        <v>2986.08</v>
      </c>
      <c r="CL16" s="4">
        <v>200</v>
      </c>
      <c r="CM16" s="4">
        <v>2096.02</v>
      </c>
      <c r="CN16" s="4">
        <v>0</v>
      </c>
      <c r="CO16" s="4">
        <v>5282.1</v>
      </c>
      <c r="CQ16" s="4">
        <v>0</v>
      </c>
      <c r="CR16" s="4">
        <v>0</v>
      </c>
      <c r="CS16" s="4">
        <v>0</v>
      </c>
      <c r="CU16" s="4">
        <v>5282.1</v>
      </c>
      <c r="CV16" s="4">
        <f t="shared" si="1"/>
        <v>3397.8999999999996</v>
      </c>
      <c r="CW16" s="36">
        <f t="shared" si="2"/>
        <v>0.60853686635944704</v>
      </c>
      <c r="CX16" s="36"/>
    </row>
    <row r="17" spans="1:102" s="4" customFormat="1" outlineLevel="1" x14ac:dyDescent="0.2">
      <c r="A17" s="4" t="s">
        <v>137</v>
      </c>
      <c r="B17" s="11" t="s">
        <v>138</v>
      </c>
      <c r="C17" s="4" t="s">
        <v>139</v>
      </c>
      <c r="D17" s="4">
        <v>0</v>
      </c>
      <c r="E17" s="4">
        <v>0</v>
      </c>
      <c r="F17" s="4">
        <v>0</v>
      </c>
      <c r="G17" s="4">
        <v>911243.48</v>
      </c>
      <c r="H17" s="4">
        <v>0</v>
      </c>
      <c r="I17" s="4">
        <v>911243.48</v>
      </c>
      <c r="K17" s="4">
        <v>0</v>
      </c>
      <c r="L17" s="4">
        <v>0</v>
      </c>
      <c r="M17" s="4">
        <v>0</v>
      </c>
      <c r="O17" s="4">
        <v>911243.48</v>
      </c>
      <c r="Q17" s="51">
        <v>-959696</v>
      </c>
      <c r="R17" s="51">
        <v>0</v>
      </c>
      <c r="S17" s="4">
        <v>959695.52</v>
      </c>
      <c r="T17" s="51"/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51">
        <v>0</v>
      </c>
      <c r="CK17" s="4">
        <v>0</v>
      </c>
      <c r="CL17" s="4">
        <v>0</v>
      </c>
      <c r="CM17" s="4">
        <v>476687.58</v>
      </c>
      <c r="CN17" s="4">
        <v>0</v>
      </c>
      <c r="CO17" s="4">
        <v>476687.58</v>
      </c>
      <c r="CQ17" s="4">
        <v>0</v>
      </c>
      <c r="CR17" s="4">
        <v>0</v>
      </c>
      <c r="CS17" s="4">
        <v>0</v>
      </c>
      <c r="CU17" s="4">
        <v>476687.58</v>
      </c>
      <c r="CV17" s="4">
        <f t="shared" si="1"/>
        <v>483007.94</v>
      </c>
      <c r="CW17" s="36">
        <f t="shared" si="2"/>
        <v>0.49670710143567204</v>
      </c>
      <c r="CX17" s="36"/>
    </row>
    <row r="18" spans="1:102" s="4" customFormat="1" outlineLevel="1" x14ac:dyDescent="0.2">
      <c r="A18" s="4" t="s">
        <v>140</v>
      </c>
      <c r="B18" s="11" t="s">
        <v>141</v>
      </c>
      <c r="C18" s="4" t="s">
        <v>142</v>
      </c>
      <c r="D18" s="4">
        <v>0</v>
      </c>
      <c r="E18" s="4">
        <v>0</v>
      </c>
      <c r="F18" s="4">
        <v>0</v>
      </c>
      <c r="G18" s="4">
        <v>0.06</v>
      </c>
      <c r="H18" s="4">
        <v>0</v>
      </c>
      <c r="I18" s="4">
        <v>0.06</v>
      </c>
      <c r="K18" s="4">
        <v>0</v>
      </c>
      <c r="L18" s="4">
        <v>686.83</v>
      </c>
      <c r="M18" s="4">
        <v>686.83</v>
      </c>
      <c r="O18" s="4">
        <v>686.89</v>
      </c>
      <c r="Q18" s="51">
        <v>-3800</v>
      </c>
      <c r="R18" s="51">
        <v>0</v>
      </c>
      <c r="S18" s="4">
        <f t="shared" si="0"/>
        <v>3800</v>
      </c>
      <c r="T18" s="51"/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51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Q18" s="4">
        <v>0</v>
      </c>
      <c r="CR18" s="4">
        <v>2110.5500000000002</v>
      </c>
      <c r="CS18" s="4">
        <v>2110.5500000000002</v>
      </c>
      <c r="CU18" s="4">
        <v>2110.5500000000002</v>
      </c>
      <c r="CV18" s="4">
        <f t="shared" si="1"/>
        <v>1689.4499999999998</v>
      </c>
      <c r="CW18" s="36">
        <f t="shared" si="2"/>
        <v>0.55540789473684216</v>
      </c>
      <c r="CX18" s="36"/>
    </row>
    <row r="19" spans="1:102" s="4" customFormat="1" hidden="1" outlineLevel="1" x14ac:dyDescent="0.2">
      <c r="A19" s="4" t="s">
        <v>143</v>
      </c>
      <c r="B19" s="11" t="s">
        <v>144</v>
      </c>
      <c r="C19" s="4" t="s">
        <v>145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K19" s="4">
        <v>0</v>
      </c>
      <c r="L19" s="4">
        <v>0</v>
      </c>
      <c r="M19" s="4">
        <v>0</v>
      </c>
      <c r="O19" s="4">
        <v>0</v>
      </c>
      <c r="Q19" s="51">
        <v>0</v>
      </c>
      <c r="R19" s="51">
        <v>0</v>
      </c>
      <c r="S19" s="4">
        <f t="shared" si="0"/>
        <v>0</v>
      </c>
      <c r="T19" s="51"/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51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Q19" s="4">
        <v>0</v>
      </c>
      <c r="CR19" s="4">
        <v>0</v>
      </c>
      <c r="CS19" s="4">
        <v>0</v>
      </c>
      <c r="CU19" s="4">
        <v>0</v>
      </c>
      <c r="CV19" s="4">
        <f t="shared" si="1"/>
        <v>0</v>
      </c>
      <c r="CW19" s="36" t="str">
        <f t="shared" si="2"/>
        <v>n/a</v>
      </c>
      <c r="CX19" s="36"/>
    </row>
    <row r="20" spans="1:102" s="4" customFormat="1" outlineLevel="1" x14ac:dyDescent="0.2">
      <c r="A20" s="4" t="s">
        <v>146</v>
      </c>
      <c r="B20" s="11" t="s">
        <v>147</v>
      </c>
      <c r="C20" s="4" t="s">
        <v>148</v>
      </c>
      <c r="D20" s="4">
        <v>6755.7</v>
      </c>
      <c r="E20" s="4">
        <v>400</v>
      </c>
      <c r="F20" s="4">
        <v>0</v>
      </c>
      <c r="G20" s="4">
        <v>277224.78999999998</v>
      </c>
      <c r="H20" s="4">
        <v>500</v>
      </c>
      <c r="I20" s="4">
        <v>284880.49</v>
      </c>
      <c r="K20" s="4">
        <v>0</v>
      </c>
      <c r="L20" s="4">
        <v>0</v>
      </c>
      <c r="M20" s="4">
        <v>0</v>
      </c>
      <c r="O20" s="4">
        <v>284880.49</v>
      </c>
      <c r="Q20" s="51">
        <v>-31815</v>
      </c>
      <c r="R20" s="51">
        <v>0</v>
      </c>
      <c r="S20" s="4">
        <v>31814.57</v>
      </c>
      <c r="T20" s="51"/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51">
        <v>0</v>
      </c>
      <c r="CK20" s="4">
        <v>0</v>
      </c>
      <c r="CL20" s="4">
        <v>0</v>
      </c>
      <c r="CM20" s="4">
        <v>30080.45</v>
      </c>
      <c r="CN20" s="4">
        <v>300</v>
      </c>
      <c r="CO20" s="4">
        <v>30380.45</v>
      </c>
      <c r="CQ20" s="4">
        <v>0</v>
      </c>
      <c r="CR20" s="4">
        <v>0</v>
      </c>
      <c r="CS20" s="4">
        <v>0</v>
      </c>
      <c r="CU20" s="4">
        <v>30380.45</v>
      </c>
      <c r="CV20" s="4">
        <f t="shared" si="1"/>
        <v>1434.119999999999</v>
      </c>
      <c r="CW20" s="36">
        <f t="shared" si="2"/>
        <v>0.95492254020720702</v>
      </c>
      <c r="CX20" s="36"/>
    </row>
    <row r="21" spans="1:102" s="4" customFormat="1" outlineLevel="1" x14ac:dyDescent="0.2">
      <c r="A21" s="4" t="s">
        <v>149</v>
      </c>
      <c r="B21" s="11" t="s">
        <v>150</v>
      </c>
      <c r="C21" s="4" t="s">
        <v>151</v>
      </c>
      <c r="D21" s="4">
        <v>0</v>
      </c>
      <c r="E21" s="4">
        <v>0</v>
      </c>
      <c r="F21" s="4">
        <v>0</v>
      </c>
      <c r="G21" s="4">
        <v>16439</v>
      </c>
      <c r="H21" s="4">
        <v>0</v>
      </c>
      <c r="I21" s="4">
        <v>16439</v>
      </c>
      <c r="K21" s="4">
        <v>1333561</v>
      </c>
      <c r="L21" s="4">
        <v>0</v>
      </c>
      <c r="M21" s="4">
        <v>1333561</v>
      </c>
      <c r="O21" s="4">
        <v>1350000</v>
      </c>
      <c r="Q21" s="51">
        <v>0</v>
      </c>
      <c r="R21" s="51">
        <v>0</v>
      </c>
      <c r="S21" s="4">
        <f t="shared" si="0"/>
        <v>0</v>
      </c>
      <c r="T21" s="51"/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51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Q21" s="4">
        <v>0</v>
      </c>
      <c r="CR21" s="4">
        <v>0</v>
      </c>
      <c r="CS21" s="4">
        <v>0</v>
      </c>
      <c r="CU21" s="4">
        <v>0</v>
      </c>
      <c r="CV21" s="4">
        <f t="shared" si="1"/>
        <v>0</v>
      </c>
      <c r="CW21" s="36" t="str">
        <f t="shared" si="2"/>
        <v>n/a</v>
      </c>
      <c r="CX21" s="36"/>
    </row>
    <row r="22" spans="1:102" s="4" customFormat="1" outlineLevel="1" x14ac:dyDescent="0.2">
      <c r="A22" s="4" t="s">
        <v>152</v>
      </c>
      <c r="B22" s="11" t="s">
        <v>153</v>
      </c>
      <c r="C22" s="4" t="s">
        <v>154</v>
      </c>
      <c r="D22" s="4">
        <v>0</v>
      </c>
      <c r="E22" s="4">
        <v>0</v>
      </c>
      <c r="F22" s="4">
        <v>0</v>
      </c>
      <c r="G22" s="4">
        <v>1317.8700000000001</v>
      </c>
      <c r="H22" s="4">
        <v>0</v>
      </c>
      <c r="I22" s="4">
        <v>1317.8700000000001</v>
      </c>
      <c r="K22" s="4">
        <v>181948.64</v>
      </c>
      <c r="L22" s="4">
        <v>0</v>
      </c>
      <c r="M22" s="4">
        <v>181948.64</v>
      </c>
      <c r="O22" s="4">
        <v>183266.51</v>
      </c>
      <c r="Q22" s="51">
        <v>-175378</v>
      </c>
      <c r="R22" s="51">
        <v>0</v>
      </c>
      <c r="S22" s="4">
        <v>175379.38</v>
      </c>
      <c r="T22" s="51"/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51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Q22" s="4">
        <v>85766.94</v>
      </c>
      <c r="CR22" s="4">
        <v>0</v>
      </c>
      <c r="CS22" s="4">
        <v>85766.94</v>
      </c>
      <c r="CU22" s="4">
        <v>85766.94</v>
      </c>
      <c r="CV22" s="4">
        <f t="shared" si="1"/>
        <v>89612.44</v>
      </c>
      <c r="CW22" s="36">
        <f t="shared" si="2"/>
        <v>0.48903662448800994</v>
      </c>
      <c r="CX22" s="36"/>
    </row>
    <row r="23" spans="1:102" s="4" customFormat="1" outlineLevel="1" x14ac:dyDescent="0.2">
      <c r="A23" s="4" t="s">
        <v>155</v>
      </c>
      <c r="B23" s="11" t="s">
        <v>156</v>
      </c>
      <c r="C23" s="4" t="s">
        <v>157</v>
      </c>
      <c r="D23" s="4">
        <v>0</v>
      </c>
      <c r="E23" s="4">
        <v>0</v>
      </c>
      <c r="F23" s="4">
        <v>0</v>
      </c>
      <c r="G23" s="4">
        <v>79798</v>
      </c>
      <c r="H23" s="4">
        <v>0</v>
      </c>
      <c r="I23" s="4">
        <v>79798</v>
      </c>
      <c r="K23" s="4">
        <v>0</v>
      </c>
      <c r="L23" s="4">
        <v>0</v>
      </c>
      <c r="M23" s="4">
        <v>0</v>
      </c>
      <c r="O23" s="4">
        <v>79798</v>
      </c>
      <c r="Q23" s="51">
        <v>-80991</v>
      </c>
      <c r="R23" s="51">
        <v>0</v>
      </c>
      <c r="S23" s="4">
        <f t="shared" si="0"/>
        <v>80991</v>
      </c>
      <c r="T23" s="51"/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51">
        <v>0</v>
      </c>
      <c r="CK23" s="4">
        <v>0</v>
      </c>
      <c r="CL23" s="4">
        <v>0</v>
      </c>
      <c r="CM23" s="4">
        <v>80991</v>
      </c>
      <c r="CN23" s="4">
        <v>0</v>
      </c>
      <c r="CO23" s="4">
        <v>80991</v>
      </c>
      <c r="CQ23" s="4">
        <v>0</v>
      </c>
      <c r="CR23" s="4">
        <v>0</v>
      </c>
      <c r="CS23" s="4">
        <v>0</v>
      </c>
      <c r="CU23" s="4">
        <v>80991</v>
      </c>
      <c r="CV23" s="4">
        <f t="shared" si="1"/>
        <v>0</v>
      </c>
      <c r="CW23" s="36">
        <f t="shared" si="2"/>
        <v>1</v>
      </c>
      <c r="CX23" s="36"/>
    </row>
    <row r="24" spans="1:102" s="4" customFormat="1" outlineLevel="1" x14ac:dyDescent="0.2">
      <c r="A24" s="4" t="s">
        <v>158</v>
      </c>
      <c r="B24" s="11" t="s">
        <v>159</v>
      </c>
      <c r="C24" s="4" t="s">
        <v>160</v>
      </c>
      <c r="D24" s="4">
        <v>0</v>
      </c>
      <c r="E24" s="4">
        <v>0</v>
      </c>
      <c r="F24" s="4">
        <v>0</v>
      </c>
      <c r="G24" s="4">
        <v>9943.89</v>
      </c>
      <c r="H24" s="4">
        <v>0</v>
      </c>
      <c r="I24" s="4">
        <v>9943.89</v>
      </c>
      <c r="K24" s="4">
        <v>0</v>
      </c>
      <c r="L24" s="4">
        <v>0</v>
      </c>
      <c r="M24" s="4">
        <v>0</v>
      </c>
      <c r="O24" s="4">
        <v>9943.89</v>
      </c>
      <c r="Q24" s="51">
        <v>-11827</v>
      </c>
      <c r="R24" s="51">
        <v>0</v>
      </c>
      <c r="S24" s="4">
        <v>11826.86</v>
      </c>
      <c r="T24" s="51"/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51">
        <v>0</v>
      </c>
      <c r="CK24" s="4">
        <v>0</v>
      </c>
      <c r="CL24" s="4">
        <v>0</v>
      </c>
      <c r="CM24" s="4">
        <v>11826.86</v>
      </c>
      <c r="CN24" s="4">
        <v>0</v>
      </c>
      <c r="CO24" s="4">
        <v>11826.86</v>
      </c>
      <c r="CQ24" s="4">
        <v>0</v>
      </c>
      <c r="CR24" s="4">
        <v>0</v>
      </c>
      <c r="CS24" s="4">
        <v>0</v>
      </c>
      <c r="CU24" s="4">
        <v>11826.86</v>
      </c>
      <c r="CV24" s="4">
        <f t="shared" si="1"/>
        <v>0</v>
      </c>
      <c r="CW24" s="36">
        <f t="shared" si="2"/>
        <v>1</v>
      </c>
      <c r="CX24" s="36"/>
    </row>
    <row r="25" spans="1:102" s="4" customFormat="1" outlineLevel="1" x14ac:dyDescent="0.2">
      <c r="A25" s="4" t="s">
        <v>161</v>
      </c>
      <c r="B25" s="11" t="s">
        <v>162</v>
      </c>
      <c r="C25" s="4" t="s">
        <v>351</v>
      </c>
      <c r="D25" s="4">
        <v>0</v>
      </c>
      <c r="E25" s="4">
        <v>0</v>
      </c>
      <c r="F25" s="4">
        <v>0</v>
      </c>
      <c r="G25" s="4">
        <v>4746830.13</v>
      </c>
      <c r="H25" s="4">
        <v>0</v>
      </c>
      <c r="I25" s="4">
        <v>4746830.13</v>
      </c>
      <c r="K25" s="4">
        <v>0</v>
      </c>
      <c r="L25" s="4">
        <v>460601.39</v>
      </c>
      <c r="M25" s="4">
        <v>460601.39</v>
      </c>
      <c r="O25" s="4">
        <v>4746830.13</v>
      </c>
      <c r="Q25" s="51">
        <v>-5167113</v>
      </c>
      <c r="R25" s="51">
        <v>0</v>
      </c>
      <c r="S25" s="4">
        <v>5167112.6900000004</v>
      </c>
      <c r="T25" s="51"/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51">
        <v>0</v>
      </c>
      <c r="CK25" s="4">
        <v>0</v>
      </c>
      <c r="CL25" s="4">
        <v>0</v>
      </c>
      <c r="CM25" s="4">
        <v>2541853.5</v>
      </c>
      <c r="CN25" s="4">
        <v>0</v>
      </c>
      <c r="CO25" s="4">
        <v>2541853.5</v>
      </c>
      <c r="CQ25" s="4">
        <v>0</v>
      </c>
      <c r="CR25" s="4">
        <v>232141.63</v>
      </c>
      <c r="CS25" s="4">
        <v>0</v>
      </c>
      <c r="CU25" s="4">
        <v>2541853.5</v>
      </c>
      <c r="CV25" s="4">
        <f t="shared" si="1"/>
        <v>2625259.1900000004</v>
      </c>
      <c r="CW25" s="36">
        <f t="shared" si="2"/>
        <v>0.49192917834350536</v>
      </c>
      <c r="CX25" s="36"/>
    </row>
    <row r="26" spans="1:102" s="4" customFormat="1" outlineLevel="1" x14ac:dyDescent="0.2">
      <c r="B26" s="11" t="s">
        <v>162</v>
      </c>
      <c r="C26" s="4" t="s">
        <v>352</v>
      </c>
      <c r="O26" s="4">
        <v>460601.39</v>
      </c>
      <c r="Q26" s="51"/>
      <c r="R26" s="51"/>
      <c r="S26" s="4">
        <v>465798.32</v>
      </c>
      <c r="T26" s="51"/>
      <c r="CI26" s="51">
        <v>0</v>
      </c>
      <c r="CO26" s="4">
        <v>0</v>
      </c>
      <c r="CS26" s="4">
        <v>232141.63</v>
      </c>
      <c r="CU26" s="4">
        <v>232141.63</v>
      </c>
      <c r="CV26" s="4">
        <f t="shared" si="1"/>
        <v>233656.69</v>
      </c>
      <c r="CW26" s="36">
        <f t="shared" si="2"/>
        <v>0.49837369529370568</v>
      </c>
      <c r="CX26" s="36"/>
    </row>
    <row r="27" spans="1:102" s="4" customFormat="1" outlineLevel="1" x14ac:dyDescent="0.2">
      <c r="A27" s="4" t="s">
        <v>164</v>
      </c>
      <c r="B27" s="11" t="s">
        <v>165</v>
      </c>
      <c r="C27" s="4" t="s">
        <v>166</v>
      </c>
      <c r="D27" s="4">
        <v>0</v>
      </c>
      <c r="E27" s="4">
        <v>0</v>
      </c>
      <c r="F27" s="4">
        <v>0</v>
      </c>
      <c r="G27" s="4">
        <v>59578.73</v>
      </c>
      <c r="H27" s="4">
        <v>0</v>
      </c>
      <c r="I27" s="4">
        <v>59578.73</v>
      </c>
      <c r="K27" s="4">
        <v>0</v>
      </c>
      <c r="L27" s="4">
        <v>0</v>
      </c>
      <c r="M27" s="4">
        <v>0</v>
      </c>
      <c r="O27" s="4">
        <v>59578.73</v>
      </c>
      <c r="Q27" s="51">
        <v>-65000</v>
      </c>
      <c r="R27" s="51">
        <v>0</v>
      </c>
      <c r="S27" s="4">
        <f t="shared" si="0"/>
        <v>65000</v>
      </c>
      <c r="T27" s="51"/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51">
        <v>0</v>
      </c>
      <c r="CK27" s="4">
        <v>0</v>
      </c>
      <c r="CL27" s="4">
        <v>0</v>
      </c>
      <c r="CM27" s="4">
        <v>60500.57</v>
      </c>
      <c r="CN27" s="4">
        <v>0</v>
      </c>
      <c r="CO27" s="4">
        <v>60500.57</v>
      </c>
      <c r="CQ27" s="4">
        <v>0</v>
      </c>
      <c r="CR27" s="4">
        <v>0</v>
      </c>
      <c r="CS27" s="4">
        <v>0</v>
      </c>
      <c r="CU27" s="4">
        <v>60500.57</v>
      </c>
      <c r="CV27" s="4">
        <f t="shared" si="1"/>
        <v>4499.43</v>
      </c>
      <c r="CW27" s="36">
        <f t="shared" si="2"/>
        <v>0.93077799999999999</v>
      </c>
      <c r="CX27" s="36"/>
    </row>
    <row r="28" spans="1:102" s="4" customFormat="1" outlineLevel="1" x14ac:dyDescent="0.2">
      <c r="A28" s="4" t="s">
        <v>167</v>
      </c>
      <c r="B28" s="11" t="s">
        <v>168</v>
      </c>
      <c r="C28" s="4" t="s">
        <v>169</v>
      </c>
      <c r="D28" s="4">
        <v>0</v>
      </c>
      <c r="E28" s="4">
        <v>109564.1</v>
      </c>
      <c r="F28" s="4">
        <v>0</v>
      </c>
      <c r="G28" s="4">
        <v>0</v>
      </c>
      <c r="H28" s="4">
        <v>0</v>
      </c>
      <c r="I28" s="4">
        <v>109564.1</v>
      </c>
      <c r="K28" s="4">
        <v>0</v>
      </c>
      <c r="L28" s="4">
        <v>0</v>
      </c>
      <c r="M28" s="4">
        <v>0</v>
      </c>
      <c r="O28" s="4">
        <v>109564.1</v>
      </c>
      <c r="Q28" s="51">
        <v>-125000</v>
      </c>
      <c r="R28" s="51">
        <v>0</v>
      </c>
      <c r="S28" s="4">
        <f t="shared" si="0"/>
        <v>125000</v>
      </c>
      <c r="T28" s="51"/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51">
        <v>0</v>
      </c>
      <c r="CK28" s="4">
        <v>0</v>
      </c>
      <c r="CL28" s="4">
        <v>85105.900000000009</v>
      </c>
      <c r="CM28" s="4">
        <v>0</v>
      </c>
      <c r="CN28" s="4">
        <v>0</v>
      </c>
      <c r="CO28" s="4">
        <v>85105.900000000009</v>
      </c>
      <c r="CQ28" s="4">
        <v>0</v>
      </c>
      <c r="CR28" s="4">
        <v>0</v>
      </c>
      <c r="CS28" s="4">
        <v>0</v>
      </c>
      <c r="CU28" s="4">
        <v>85105.900000000009</v>
      </c>
      <c r="CV28" s="4">
        <f t="shared" si="1"/>
        <v>39894.099999999991</v>
      </c>
      <c r="CW28" s="36">
        <f t="shared" si="2"/>
        <v>0.6808472000000001</v>
      </c>
      <c r="CX28" s="36"/>
    </row>
    <row r="29" spans="1:102" s="4" customFormat="1" outlineLevel="1" x14ac:dyDescent="0.2">
      <c r="A29" s="4" t="s">
        <v>170</v>
      </c>
      <c r="B29" s="11" t="s">
        <v>171</v>
      </c>
      <c r="C29" s="4" t="s">
        <v>172</v>
      </c>
      <c r="D29" s="4">
        <v>0</v>
      </c>
      <c r="E29" s="4">
        <v>0</v>
      </c>
      <c r="F29" s="4">
        <v>0</v>
      </c>
      <c r="G29" s="4">
        <v>122533</v>
      </c>
      <c r="H29" s="4">
        <v>0</v>
      </c>
      <c r="I29" s="4">
        <v>122533</v>
      </c>
      <c r="K29" s="4">
        <v>0</v>
      </c>
      <c r="L29" s="4">
        <v>0</v>
      </c>
      <c r="M29" s="4">
        <v>0</v>
      </c>
      <c r="O29" s="4">
        <v>122533</v>
      </c>
      <c r="Q29" s="51">
        <v>-124000</v>
      </c>
      <c r="R29" s="51">
        <v>0</v>
      </c>
      <c r="S29" s="4">
        <f t="shared" si="0"/>
        <v>124000</v>
      </c>
      <c r="T29" s="51"/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51">
        <v>0</v>
      </c>
      <c r="CK29" s="4">
        <v>0</v>
      </c>
      <c r="CL29" s="4">
        <v>0</v>
      </c>
      <c r="CM29" s="4">
        <v>88986</v>
      </c>
      <c r="CN29" s="4">
        <v>0</v>
      </c>
      <c r="CO29" s="4">
        <v>88986</v>
      </c>
      <c r="CQ29" s="4">
        <v>0</v>
      </c>
      <c r="CR29" s="4">
        <v>0</v>
      </c>
      <c r="CS29" s="4">
        <v>0</v>
      </c>
      <c r="CU29" s="4">
        <v>88986</v>
      </c>
      <c r="CV29" s="4">
        <f t="shared" si="1"/>
        <v>35014</v>
      </c>
      <c r="CW29" s="36">
        <f t="shared" si="2"/>
        <v>0.71762903225806451</v>
      </c>
      <c r="CX29" s="36"/>
    </row>
    <row r="30" spans="1:102" s="4" customFormat="1" outlineLevel="1" x14ac:dyDescent="0.2">
      <c r="A30" s="4" t="s">
        <v>173</v>
      </c>
      <c r="B30" s="11" t="s">
        <v>174</v>
      </c>
      <c r="C30" s="4" t="s">
        <v>175</v>
      </c>
      <c r="D30" s="4">
        <v>75</v>
      </c>
      <c r="E30" s="4">
        <v>0</v>
      </c>
      <c r="F30" s="4">
        <v>0</v>
      </c>
      <c r="G30" s="4">
        <v>25057.100000000002</v>
      </c>
      <c r="H30" s="4">
        <v>0</v>
      </c>
      <c r="I30" s="4">
        <v>25132.100000000002</v>
      </c>
      <c r="K30" s="4">
        <v>0</v>
      </c>
      <c r="L30" s="4">
        <v>0</v>
      </c>
      <c r="M30" s="4">
        <v>0</v>
      </c>
      <c r="O30" s="4">
        <v>25132.100000000002</v>
      </c>
      <c r="Q30" s="51">
        <v>-18000</v>
      </c>
      <c r="R30" s="51">
        <v>0</v>
      </c>
      <c r="S30" s="4">
        <f t="shared" si="0"/>
        <v>18000</v>
      </c>
      <c r="T30" s="51"/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51">
        <v>0</v>
      </c>
      <c r="CK30" s="4">
        <v>0</v>
      </c>
      <c r="CL30" s="4">
        <v>0</v>
      </c>
      <c r="CM30" s="4">
        <v>6505</v>
      </c>
      <c r="CN30" s="4">
        <v>0</v>
      </c>
      <c r="CO30" s="4">
        <v>6505</v>
      </c>
      <c r="CQ30" s="4">
        <v>0</v>
      </c>
      <c r="CR30" s="4">
        <v>0</v>
      </c>
      <c r="CS30" s="4">
        <v>0</v>
      </c>
      <c r="CU30" s="4">
        <v>6505</v>
      </c>
      <c r="CV30" s="4">
        <f t="shared" si="1"/>
        <v>11495</v>
      </c>
      <c r="CW30" s="36">
        <f t="shared" si="2"/>
        <v>0.36138888888888887</v>
      </c>
      <c r="CX30" s="36"/>
    </row>
    <row r="31" spans="1:102" s="4" customFormat="1" outlineLevel="1" x14ac:dyDescent="0.2">
      <c r="A31" s="4" t="s">
        <v>176</v>
      </c>
      <c r="B31" s="11" t="s">
        <v>177</v>
      </c>
      <c r="C31" s="4" t="s">
        <v>178</v>
      </c>
      <c r="D31" s="4">
        <v>36007.94</v>
      </c>
      <c r="E31" s="4">
        <v>366.75</v>
      </c>
      <c r="F31" s="4">
        <v>0</v>
      </c>
      <c r="G31" s="4">
        <v>0</v>
      </c>
      <c r="H31" s="4">
        <v>0</v>
      </c>
      <c r="I31" s="4">
        <v>36374.69</v>
      </c>
      <c r="K31" s="4">
        <v>0</v>
      </c>
      <c r="L31" s="4">
        <v>0</v>
      </c>
      <c r="M31" s="4">
        <v>0</v>
      </c>
      <c r="O31" s="4">
        <v>36374.69</v>
      </c>
      <c r="Q31" s="51">
        <v>-43550</v>
      </c>
      <c r="R31" s="51">
        <v>0</v>
      </c>
      <c r="S31" s="4">
        <f t="shared" si="0"/>
        <v>43550</v>
      </c>
      <c r="T31" s="51"/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51">
        <v>0</v>
      </c>
      <c r="CK31" s="4">
        <v>34274.400000000001</v>
      </c>
      <c r="CL31" s="4">
        <v>167.85</v>
      </c>
      <c r="CM31" s="4">
        <v>-1.5</v>
      </c>
      <c r="CN31" s="4">
        <v>0</v>
      </c>
      <c r="CO31" s="4">
        <v>34440.75</v>
      </c>
      <c r="CQ31" s="4">
        <v>0</v>
      </c>
      <c r="CR31" s="4">
        <v>0</v>
      </c>
      <c r="CS31" s="4">
        <v>0</v>
      </c>
      <c r="CU31" s="4">
        <v>34440.75</v>
      </c>
      <c r="CV31" s="4">
        <f t="shared" si="1"/>
        <v>9109.25</v>
      </c>
      <c r="CW31" s="36">
        <f t="shared" si="2"/>
        <v>0.79083237657864525</v>
      </c>
      <c r="CX31" s="36"/>
    </row>
    <row r="32" spans="1:102" s="4" customFormat="1" outlineLevel="1" x14ac:dyDescent="0.2">
      <c r="A32" s="4" t="s">
        <v>179</v>
      </c>
      <c r="B32" s="11" t="s">
        <v>180</v>
      </c>
      <c r="C32" s="4" t="s">
        <v>181</v>
      </c>
      <c r="D32" s="4">
        <v>21385.5</v>
      </c>
      <c r="E32" s="4">
        <v>0</v>
      </c>
      <c r="F32" s="4">
        <v>0</v>
      </c>
      <c r="G32" s="4">
        <v>0</v>
      </c>
      <c r="H32" s="4">
        <v>0</v>
      </c>
      <c r="I32" s="4">
        <v>21385.5</v>
      </c>
      <c r="K32" s="4">
        <v>0</v>
      </c>
      <c r="L32" s="4">
        <v>0</v>
      </c>
      <c r="M32" s="4">
        <v>0</v>
      </c>
      <c r="O32" s="4">
        <v>21385.5</v>
      </c>
      <c r="Q32" s="51">
        <v>-23000</v>
      </c>
      <c r="R32" s="51">
        <v>0</v>
      </c>
      <c r="S32" s="4">
        <f t="shared" si="0"/>
        <v>23000</v>
      </c>
      <c r="T32" s="51"/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51">
        <v>0</v>
      </c>
      <c r="CK32" s="4">
        <v>9861</v>
      </c>
      <c r="CL32" s="4">
        <v>0</v>
      </c>
      <c r="CM32" s="4">
        <v>0</v>
      </c>
      <c r="CN32" s="4">
        <v>0</v>
      </c>
      <c r="CO32" s="4">
        <v>9861</v>
      </c>
      <c r="CQ32" s="4">
        <v>0</v>
      </c>
      <c r="CR32" s="4">
        <v>0</v>
      </c>
      <c r="CS32" s="4">
        <v>0</v>
      </c>
      <c r="CU32" s="4">
        <v>9861</v>
      </c>
      <c r="CV32" s="4">
        <f t="shared" si="1"/>
        <v>13139</v>
      </c>
      <c r="CW32" s="36">
        <f t="shared" si="2"/>
        <v>0.42873913043478262</v>
      </c>
      <c r="CX32" s="36"/>
    </row>
    <row r="33" spans="1:102" s="4" customFormat="1" outlineLevel="1" x14ac:dyDescent="0.2">
      <c r="A33" s="4" t="s">
        <v>182</v>
      </c>
      <c r="B33" s="11" t="s">
        <v>183</v>
      </c>
      <c r="C33" s="4" t="s">
        <v>184</v>
      </c>
      <c r="D33" s="4">
        <v>414.97</v>
      </c>
      <c r="E33" s="4">
        <v>0</v>
      </c>
      <c r="F33" s="4">
        <v>0</v>
      </c>
      <c r="G33" s="4">
        <v>26105.040000000001</v>
      </c>
      <c r="H33" s="4">
        <v>0</v>
      </c>
      <c r="I33" s="4">
        <v>26520.010000000002</v>
      </c>
      <c r="K33" s="4">
        <v>0</v>
      </c>
      <c r="L33" s="4">
        <v>0</v>
      </c>
      <c r="M33" s="4">
        <v>0</v>
      </c>
      <c r="O33" s="4">
        <v>26520.010000000002</v>
      </c>
      <c r="Q33" s="51">
        <v>-5000</v>
      </c>
      <c r="R33" s="51">
        <v>0</v>
      </c>
      <c r="S33" s="4">
        <f t="shared" si="0"/>
        <v>5000</v>
      </c>
      <c r="T33" s="51"/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51">
        <v>0</v>
      </c>
      <c r="CK33" s="4">
        <v>0</v>
      </c>
      <c r="CL33" s="4">
        <v>0</v>
      </c>
      <c r="CM33" s="4">
        <v>464.34000000000003</v>
      </c>
      <c r="CN33" s="4">
        <v>0</v>
      </c>
      <c r="CO33" s="4">
        <v>464.34000000000003</v>
      </c>
      <c r="CQ33" s="4">
        <v>0</v>
      </c>
      <c r="CR33" s="4">
        <v>0</v>
      </c>
      <c r="CS33" s="4">
        <v>0</v>
      </c>
      <c r="CU33" s="4">
        <v>464.34000000000003</v>
      </c>
      <c r="CV33" s="4">
        <f t="shared" si="1"/>
        <v>4535.66</v>
      </c>
      <c r="CW33" s="36">
        <f t="shared" si="2"/>
        <v>9.2868000000000006E-2</v>
      </c>
      <c r="CX33" s="36"/>
    </row>
    <row r="34" spans="1:102" s="4" customFormat="1" outlineLevel="1" x14ac:dyDescent="0.2">
      <c r="A34" s="4" t="s">
        <v>185</v>
      </c>
      <c r="B34" s="11" t="s">
        <v>186</v>
      </c>
      <c r="C34" s="4" t="s">
        <v>187</v>
      </c>
      <c r="D34" s="4">
        <v>0</v>
      </c>
      <c r="E34" s="4">
        <v>0</v>
      </c>
      <c r="F34" s="4">
        <v>0</v>
      </c>
      <c r="G34" s="4">
        <v>26.5</v>
      </c>
      <c r="H34" s="4">
        <v>0</v>
      </c>
      <c r="I34" s="4">
        <v>26.5</v>
      </c>
      <c r="K34" s="4">
        <v>0</v>
      </c>
      <c r="L34" s="4">
        <v>0</v>
      </c>
      <c r="M34" s="4">
        <v>0</v>
      </c>
      <c r="O34" s="4">
        <v>26.5</v>
      </c>
      <c r="Q34" s="51">
        <v>-600</v>
      </c>
      <c r="R34" s="51">
        <v>0</v>
      </c>
      <c r="S34" s="4">
        <f t="shared" si="0"/>
        <v>600</v>
      </c>
      <c r="T34" s="51"/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51">
        <v>0</v>
      </c>
      <c r="CK34" s="4">
        <v>0</v>
      </c>
      <c r="CL34" s="4">
        <v>0</v>
      </c>
      <c r="CM34" s="4">
        <v>13</v>
      </c>
      <c r="CN34" s="4">
        <v>0</v>
      </c>
      <c r="CO34" s="4">
        <v>13</v>
      </c>
      <c r="CQ34" s="4">
        <v>0</v>
      </c>
      <c r="CR34" s="4">
        <v>0</v>
      </c>
      <c r="CS34" s="4">
        <v>0</v>
      </c>
      <c r="CU34" s="4">
        <v>13</v>
      </c>
      <c r="CV34" s="4">
        <f t="shared" si="1"/>
        <v>587</v>
      </c>
      <c r="CW34" s="36">
        <f t="shared" si="2"/>
        <v>2.1666666666666667E-2</v>
      </c>
      <c r="CX34" s="36"/>
    </row>
    <row r="35" spans="1:102" s="4" customFormat="1" outlineLevel="1" x14ac:dyDescent="0.2">
      <c r="A35" s="4" t="s">
        <v>188</v>
      </c>
      <c r="B35" s="11" t="s">
        <v>189</v>
      </c>
      <c r="C35" s="4" t="s">
        <v>353</v>
      </c>
      <c r="D35" s="4">
        <v>0</v>
      </c>
      <c r="E35" s="4">
        <v>0</v>
      </c>
      <c r="F35" s="4">
        <v>0</v>
      </c>
      <c r="G35" s="4">
        <v>-278652.75</v>
      </c>
      <c r="H35" s="4">
        <v>0</v>
      </c>
      <c r="I35" s="4">
        <v>-278652.75</v>
      </c>
      <c r="K35" s="4">
        <v>-181948.64</v>
      </c>
      <c r="L35" s="4">
        <v>0</v>
      </c>
      <c r="M35" s="4">
        <v>-181948.64</v>
      </c>
      <c r="O35" s="4">
        <v>-446928.85</v>
      </c>
      <c r="Q35" s="51">
        <v>0</v>
      </c>
      <c r="R35" s="51">
        <v>0</v>
      </c>
      <c r="S35" s="4">
        <v>-465798.32</v>
      </c>
      <c r="T35" s="51"/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51">
        <v>0</v>
      </c>
      <c r="CK35" s="4">
        <v>0</v>
      </c>
      <c r="CL35" s="4">
        <v>0</v>
      </c>
      <c r="CM35" s="4">
        <v>-146374.69</v>
      </c>
      <c r="CN35" s="4">
        <v>0</v>
      </c>
      <c r="CO35" s="4">
        <v>-146374.69</v>
      </c>
      <c r="CQ35" s="4">
        <v>-85766.94</v>
      </c>
      <c r="CR35" s="4">
        <v>0</v>
      </c>
      <c r="CS35" s="4">
        <v>-85766.94</v>
      </c>
      <c r="CU35" s="4">
        <v>-232141.63</v>
      </c>
      <c r="CV35" s="4">
        <f t="shared" si="1"/>
        <v>-233656.69</v>
      </c>
      <c r="CW35" s="36">
        <f t="shared" si="2"/>
        <v>0.49837369529370568</v>
      </c>
      <c r="CX35" s="36"/>
    </row>
    <row r="36" spans="1:102" s="4" customFormat="1" outlineLevel="1" x14ac:dyDescent="0.2">
      <c r="B36" s="11" t="s">
        <v>189</v>
      </c>
      <c r="C36" s="4" t="s">
        <v>354</v>
      </c>
      <c r="O36" s="4">
        <v>-13672.54</v>
      </c>
      <c r="Q36" s="51"/>
      <c r="R36" s="51"/>
      <c r="S36" s="4">
        <v>0</v>
      </c>
      <c r="T36" s="51"/>
      <c r="CI36" s="51">
        <v>0</v>
      </c>
      <c r="CO36" s="4">
        <v>0</v>
      </c>
      <c r="CS36" s="4">
        <v>0</v>
      </c>
      <c r="CU36" s="4">
        <v>0</v>
      </c>
      <c r="CV36" s="4">
        <f t="shared" si="1"/>
        <v>0</v>
      </c>
      <c r="CW36" s="36" t="str">
        <f t="shared" si="2"/>
        <v>n/a</v>
      </c>
      <c r="CX36" s="36"/>
    </row>
    <row r="37" spans="1:102" s="4" customFormat="1" x14ac:dyDescent="0.2">
      <c r="A37" s="5" t="s">
        <v>26</v>
      </c>
      <c r="B37" s="11"/>
      <c r="C37" s="2" t="s">
        <v>6</v>
      </c>
      <c r="D37" s="5">
        <v>83414.34</v>
      </c>
      <c r="E37" s="5">
        <v>110330.85</v>
      </c>
      <c r="F37" s="5">
        <v>0</v>
      </c>
      <c r="G37" s="5">
        <v>5999349.2400000002</v>
      </c>
      <c r="H37" s="5">
        <v>500</v>
      </c>
      <c r="I37" s="5">
        <v>6193594.4300000006</v>
      </c>
      <c r="J37" s="7"/>
      <c r="K37" s="5">
        <v>1333561</v>
      </c>
      <c r="L37" s="5">
        <v>461288.22000000003</v>
      </c>
      <c r="M37" s="5">
        <v>1794849.2200000002</v>
      </c>
      <c r="N37" s="7"/>
      <c r="O37" s="5">
        <v>7988443.6499999994</v>
      </c>
      <c r="P37" s="5"/>
      <c r="Q37" s="5">
        <v>-6881291</v>
      </c>
      <c r="R37" s="5">
        <v>0</v>
      </c>
      <c r="S37" s="5">
        <f>SUM(S13:S36)</f>
        <v>6881291.0200000005</v>
      </c>
      <c r="T37" s="7"/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7"/>
      <c r="CK37" s="5">
        <v>55849.05</v>
      </c>
      <c r="CL37" s="5">
        <v>85473.750000000015</v>
      </c>
      <c r="CM37" s="5">
        <v>3159968.7699999996</v>
      </c>
      <c r="CN37" s="5">
        <v>300</v>
      </c>
      <c r="CO37" s="5">
        <v>3301591.57</v>
      </c>
      <c r="CP37" s="2"/>
      <c r="CQ37" s="5">
        <v>0</v>
      </c>
      <c r="CR37" s="5">
        <v>234252.18</v>
      </c>
      <c r="CS37" s="5">
        <v>234252.18</v>
      </c>
      <c r="CU37" s="5">
        <v>3535843.7499999995</v>
      </c>
      <c r="CV37" s="5">
        <f>S37-CU37</f>
        <v>3345447.2700000009</v>
      </c>
      <c r="CW37" s="37">
        <f>IF(S37=0,"n/a",CU37/(S37))</f>
        <v>0.5138343574953177</v>
      </c>
      <c r="CX37" s="35"/>
    </row>
    <row r="38" spans="1:102" s="4" customFormat="1" x14ac:dyDescent="0.2">
      <c r="B38" s="11"/>
      <c r="I38" s="7"/>
      <c r="J38" s="7"/>
      <c r="M38" s="7"/>
      <c r="N38" s="7"/>
      <c r="O38" s="7"/>
      <c r="P38" s="7"/>
      <c r="Q38" s="7"/>
      <c r="R38" s="7"/>
      <c r="S38" s="7"/>
      <c r="T38" s="7"/>
      <c r="CI38" s="7"/>
      <c r="CJ38" s="7"/>
      <c r="CO38" s="7"/>
      <c r="CS38" s="7"/>
      <c r="CW38" s="36"/>
      <c r="CX38" s="36"/>
    </row>
    <row r="39" spans="1:102" s="4" customFormat="1" x14ac:dyDescent="0.2">
      <c r="A39" s="5" t="s">
        <v>2</v>
      </c>
      <c r="B39" s="11"/>
      <c r="C39" s="2" t="s">
        <v>9</v>
      </c>
      <c r="D39" s="5">
        <f t="shared" ref="D39:H39" si="3">D11+D37</f>
        <v>83414.34</v>
      </c>
      <c r="E39" s="5">
        <f t="shared" si="3"/>
        <v>110330.85</v>
      </c>
      <c r="F39" s="5">
        <f t="shared" si="3"/>
        <v>0</v>
      </c>
      <c r="G39" s="5">
        <f t="shared" si="3"/>
        <v>5999349.2400000002</v>
      </c>
      <c r="H39" s="5">
        <f t="shared" si="3"/>
        <v>500</v>
      </c>
      <c r="I39" s="5">
        <f>I11+I37</f>
        <v>8768488.0199999996</v>
      </c>
      <c r="J39" s="7"/>
      <c r="K39" s="5">
        <f t="shared" ref="K39:L39" si="4">K11+K37</f>
        <v>1333561</v>
      </c>
      <c r="L39" s="5">
        <f t="shared" si="4"/>
        <v>461288.22000000003</v>
      </c>
      <c r="M39" s="5">
        <f>M11+M37</f>
        <v>1794849.2200000002</v>
      </c>
      <c r="N39" s="7"/>
      <c r="O39" s="5">
        <f>O11+O37</f>
        <v>10563337.239999998</v>
      </c>
      <c r="P39" s="5"/>
      <c r="Q39" s="5"/>
      <c r="R39" s="5"/>
      <c r="S39" s="5">
        <f>S11+S37</f>
        <v>6881291.0200000005</v>
      </c>
      <c r="T39" s="7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7"/>
      <c r="CK39" s="5">
        <f t="shared" ref="CK39:CN39" si="5">CK11+CK37</f>
        <v>55849.05</v>
      </c>
      <c r="CL39" s="5">
        <f t="shared" si="5"/>
        <v>85473.750000000015</v>
      </c>
      <c r="CM39" s="5">
        <f t="shared" si="5"/>
        <v>3159968.7699999996</v>
      </c>
      <c r="CN39" s="5">
        <f t="shared" si="5"/>
        <v>300</v>
      </c>
      <c r="CO39" s="5">
        <f>CO11+CO37</f>
        <v>5165178.13</v>
      </c>
      <c r="CP39" s="2"/>
      <c r="CQ39" s="5">
        <f t="shared" ref="CQ39:CR39" si="6">CQ11+CQ37</f>
        <v>0</v>
      </c>
      <c r="CR39" s="5">
        <f t="shared" si="6"/>
        <v>234252.18</v>
      </c>
      <c r="CS39" s="5">
        <f>CS11+CS37</f>
        <v>1016069.28</v>
      </c>
      <c r="CU39" s="5">
        <f>CU11+CU37</f>
        <v>6181247.4100000001</v>
      </c>
      <c r="CV39" s="5">
        <f>CV11+CV37</f>
        <v>3345447.2700000009</v>
      </c>
      <c r="CW39" s="37">
        <f>IF(S39=0,"n/a",CU39/(S39))</f>
        <v>0.89826856501703367</v>
      </c>
      <c r="CX39" s="35"/>
    </row>
    <row r="40" spans="1:102" s="4" customFormat="1" x14ac:dyDescent="0.2">
      <c r="B40" s="11"/>
      <c r="I40" s="6"/>
      <c r="J40" s="7"/>
      <c r="M40" s="6"/>
      <c r="N40" s="7"/>
      <c r="O40" s="7"/>
      <c r="P40" s="7"/>
      <c r="Q40" s="7"/>
      <c r="R40" s="7"/>
      <c r="S40" s="7"/>
      <c r="T40" s="7"/>
      <c r="CI40" s="7"/>
      <c r="CJ40" s="7"/>
      <c r="CO40" s="6"/>
      <c r="CS40" s="6"/>
      <c r="CW40" s="36"/>
      <c r="CX40" s="36"/>
    </row>
    <row r="41" spans="1:102" s="4" customFormat="1" outlineLevel="1" x14ac:dyDescent="0.2">
      <c r="A41" s="4" t="s">
        <v>59</v>
      </c>
      <c r="B41" s="11" t="s">
        <v>190</v>
      </c>
      <c r="C41" s="4" t="s">
        <v>191</v>
      </c>
      <c r="D41" s="4">
        <v>0</v>
      </c>
      <c r="E41" s="4">
        <v>0</v>
      </c>
      <c r="F41" s="4">
        <v>0</v>
      </c>
      <c r="G41" s="4">
        <v>88666.32</v>
      </c>
      <c r="H41" s="4">
        <v>0</v>
      </c>
      <c r="I41" s="4">
        <v>88666.32</v>
      </c>
      <c r="K41" s="4">
        <v>0</v>
      </c>
      <c r="L41" s="4">
        <v>0</v>
      </c>
      <c r="M41" s="4">
        <v>0</v>
      </c>
      <c r="O41" s="4">
        <v>0</v>
      </c>
      <c r="Q41" s="51">
        <v>0</v>
      </c>
      <c r="R41" s="51">
        <v>0</v>
      </c>
      <c r="T41" s="51"/>
      <c r="U41" s="4">
        <v>111677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51">
        <v>0</v>
      </c>
      <c r="CK41" s="4">
        <v>0</v>
      </c>
      <c r="CL41" s="4">
        <v>0</v>
      </c>
      <c r="CM41" s="4">
        <v>53851.89</v>
      </c>
      <c r="CN41" s="4">
        <v>0</v>
      </c>
      <c r="CO41" s="4">
        <v>0</v>
      </c>
      <c r="CQ41" s="4">
        <v>0</v>
      </c>
      <c r="CR41" s="4">
        <v>0</v>
      </c>
      <c r="CS41" s="4">
        <v>0</v>
      </c>
      <c r="CU41" s="4">
        <v>0</v>
      </c>
      <c r="CV41" s="4">
        <v>0</v>
      </c>
      <c r="CW41" s="36" t="str">
        <f t="shared" ref="CW41:CW62" si="7">IF(CI41=0,"n/a",CU41/(CI41))</f>
        <v>n/a</v>
      </c>
      <c r="CX41" s="36"/>
    </row>
    <row r="42" spans="1:102" s="4" customFormat="1" outlineLevel="1" x14ac:dyDescent="0.2">
      <c r="A42" s="4" t="s">
        <v>60</v>
      </c>
      <c r="B42" s="11" t="s">
        <v>192</v>
      </c>
      <c r="C42" s="4" t="s">
        <v>193</v>
      </c>
      <c r="D42" s="4">
        <v>0</v>
      </c>
      <c r="E42" s="4">
        <v>0</v>
      </c>
      <c r="F42" s="4">
        <v>0</v>
      </c>
      <c r="G42" s="4">
        <v>148310.32</v>
      </c>
      <c r="H42" s="4">
        <v>0</v>
      </c>
      <c r="I42" s="4">
        <v>148310.32</v>
      </c>
      <c r="K42" s="4">
        <v>0</v>
      </c>
      <c r="L42" s="4">
        <v>0</v>
      </c>
      <c r="M42" s="4">
        <v>0</v>
      </c>
      <c r="O42" s="4">
        <v>0</v>
      </c>
      <c r="Q42" s="51">
        <v>0</v>
      </c>
      <c r="R42" s="51">
        <v>0</v>
      </c>
      <c r="T42" s="51"/>
      <c r="U42" s="4">
        <v>0</v>
      </c>
      <c r="V42" s="4">
        <v>157323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51">
        <v>0</v>
      </c>
      <c r="CK42" s="4">
        <v>0</v>
      </c>
      <c r="CL42" s="4">
        <v>0</v>
      </c>
      <c r="CM42" s="4">
        <v>78073.47</v>
      </c>
      <c r="CN42" s="4">
        <v>0</v>
      </c>
      <c r="CO42" s="4">
        <v>0</v>
      </c>
      <c r="CQ42" s="4">
        <v>0</v>
      </c>
      <c r="CR42" s="4">
        <v>0</v>
      </c>
      <c r="CS42" s="4">
        <v>0</v>
      </c>
      <c r="CU42" s="4">
        <v>0</v>
      </c>
      <c r="CV42" s="4">
        <v>0</v>
      </c>
      <c r="CW42" s="36" t="str">
        <f t="shared" si="7"/>
        <v>n/a</v>
      </c>
      <c r="CX42" s="36"/>
    </row>
    <row r="43" spans="1:102" s="4" customFormat="1" outlineLevel="1" x14ac:dyDescent="0.2">
      <c r="B43" s="11" t="s">
        <v>355</v>
      </c>
      <c r="O43" s="4">
        <v>236976.64000000001</v>
      </c>
      <c r="Q43" s="51"/>
      <c r="R43" s="51"/>
      <c r="T43" s="51"/>
      <c r="CI43" s="51">
        <v>269000</v>
      </c>
      <c r="CO43" s="4">
        <v>131925.35999999999</v>
      </c>
      <c r="CS43" s="4">
        <v>0</v>
      </c>
      <c r="CU43" s="4">
        <v>131925.35999999999</v>
      </c>
      <c r="CV43" s="4">
        <f t="shared" ref="CV43:CV62" si="8">CI43-CU43</f>
        <v>137074.64000000001</v>
      </c>
      <c r="CW43" s="36">
        <f t="shared" si="7"/>
        <v>0.49042884758364308</v>
      </c>
      <c r="CX43" s="36"/>
    </row>
    <row r="44" spans="1:102" s="4" customFormat="1" outlineLevel="1" x14ac:dyDescent="0.2">
      <c r="A44" s="4" t="s">
        <v>61</v>
      </c>
      <c r="B44" s="11" t="s">
        <v>194</v>
      </c>
      <c r="C44" s="4" t="s">
        <v>195</v>
      </c>
      <c r="D44" s="4">
        <v>0</v>
      </c>
      <c r="E44" s="4">
        <v>40840.32</v>
      </c>
      <c r="F44" s="4">
        <v>0</v>
      </c>
      <c r="G44" s="4">
        <v>1870846.24</v>
      </c>
      <c r="H44" s="4">
        <v>0</v>
      </c>
      <c r="I44" s="4">
        <v>1911686.56</v>
      </c>
      <c r="K44" s="4">
        <v>0</v>
      </c>
      <c r="L44" s="4">
        <v>0</v>
      </c>
      <c r="M44" s="4">
        <v>0</v>
      </c>
      <c r="O44" s="4">
        <v>1911686.56</v>
      </c>
      <c r="Q44" s="51">
        <v>0</v>
      </c>
      <c r="R44" s="51">
        <v>0</v>
      </c>
      <c r="T44" s="51"/>
      <c r="U44" s="4">
        <v>0</v>
      </c>
      <c r="V44" s="4">
        <v>0</v>
      </c>
      <c r="W44" s="4">
        <v>1988350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51">
        <v>1988350</v>
      </c>
      <c r="CK44" s="4">
        <v>833.33</v>
      </c>
      <c r="CL44" s="4">
        <v>20485.189999999999</v>
      </c>
      <c r="CM44" s="4">
        <v>948987.03</v>
      </c>
      <c r="CN44" s="4">
        <v>0</v>
      </c>
      <c r="CO44" s="4">
        <v>970305.55</v>
      </c>
      <c r="CQ44" s="4">
        <v>0</v>
      </c>
      <c r="CR44" s="4">
        <v>0</v>
      </c>
      <c r="CS44" s="4">
        <v>0</v>
      </c>
      <c r="CU44" s="4">
        <v>970305.55</v>
      </c>
      <c r="CV44" s="4">
        <f t="shared" si="8"/>
        <v>1018044.45</v>
      </c>
      <c r="CW44" s="36">
        <f t="shared" si="7"/>
        <v>0.48799534790152643</v>
      </c>
      <c r="CX44" s="36"/>
    </row>
    <row r="45" spans="1:102" s="4" customFormat="1" outlineLevel="1" x14ac:dyDescent="0.2">
      <c r="A45" s="4" t="s">
        <v>62</v>
      </c>
      <c r="B45" s="11" t="s">
        <v>196</v>
      </c>
      <c r="C45" s="4" t="s">
        <v>197</v>
      </c>
      <c r="D45" s="4">
        <v>0</v>
      </c>
      <c r="E45" s="4">
        <v>606.27</v>
      </c>
      <c r="F45" s="4">
        <v>0</v>
      </c>
      <c r="G45" s="4">
        <v>39037.5</v>
      </c>
      <c r="H45" s="4">
        <v>0</v>
      </c>
      <c r="I45" s="4">
        <v>39643.769999999997</v>
      </c>
      <c r="K45" s="4">
        <v>0</v>
      </c>
      <c r="L45" s="4">
        <v>0</v>
      </c>
      <c r="M45" s="4">
        <v>0</v>
      </c>
      <c r="O45" s="4">
        <v>39643.770000000004</v>
      </c>
      <c r="Q45" s="51">
        <v>0</v>
      </c>
      <c r="R45" s="51">
        <v>0</v>
      </c>
      <c r="T45" s="51"/>
      <c r="U45" s="4">
        <v>0</v>
      </c>
      <c r="V45" s="4">
        <v>0</v>
      </c>
      <c r="W45" s="4">
        <v>0</v>
      </c>
      <c r="X45" s="4">
        <v>36500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51">
        <v>36500</v>
      </c>
      <c r="CK45" s="4">
        <v>1850</v>
      </c>
      <c r="CL45" s="4">
        <v>1412.5</v>
      </c>
      <c r="CM45" s="4">
        <v>23505</v>
      </c>
      <c r="CN45" s="4">
        <v>0</v>
      </c>
      <c r="CO45" s="4">
        <v>26767.5</v>
      </c>
      <c r="CQ45" s="4">
        <v>0</v>
      </c>
      <c r="CR45" s="4">
        <v>0</v>
      </c>
      <c r="CS45" s="4">
        <v>0</v>
      </c>
      <c r="CU45" s="4">
        <v>26767.5</v>
      </c>
      <c r="CV45" s="4">
        <f t="shared" si="8"/>
        <v>9732.5</v>
      </c>
      <c r="CW45" s="36">
        <f t="shared" si="7"/>
        <v>0.73335616438356166</v>
      </c>
      <c r="CX45" s="36"/>
    </row>
    <row r="46" spans="1:102" s="4" customFormat="1" outlineLevel="1" x14ac:dyDescent="0.2">
      <c r="A46" s="4" t="s">
        <v>63</v>
      </c>
      <c r="B46" s="11" t="s">
        <v>198</v>
      </c>
      <c r="C46" s="4" t="s">
        <v>199</v>
      </c>
      <c r="D46" s="4">
        <v>0</v>
      </c>
      <c r="E46" s="4">
        <v>0</v>
      </c>
      <c r="F46" s="4">
        <v>0</v>
      </c>
      <c r="G46" s="4">
        <v>46571</v>
      </c>
      <c r="H46" s="4">
        <v>0</v>
      </c>
      <c r="I46" s="4">
        <v>46571</v>
      </c>
      <c r="K46" s="4">
        <v>0</v>
      </c>
      <c r="L46" s="4">
        <v>0</v>
      </c>
      <c r="M46" s="4">
        <v>0</v>
      </c>
      <c r="O46" s="4">
        <v>46571</v>
      </c>
      <c r="Q46" s="51">
        <v>0</v>
      </c>
      <c r="R46" s="51">
        <v>0</v>
      </c>
      <c r="T46" s="51"/>
      <c r="U46" s="4">
        <v>0</v>
      </c>
      <c r="V46" s="4">
        <v>0</v>
      </c>
      <c r="W46" s="4">
        <v>0</v>
      </c>
      <c r="X46" s="4">
        <v>0</v>
      </c>
      <c r="Y46" s="4">
        <v>46872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51">
        <v>46872</v>
      </c>
      <c r="CK46" s="4">
        <v>0</v>
      </c>
      <c r="CL46" s="4">
        <v>0</v>
      </c>
      <c r="CM46" s="4">
        <v>23369.25</v>
      </c>
      <c r="CN46" s="4">
        <v>0</v>
      </c>
      <c r="CO46" s="4">
        <v>23369.25</v>
      </c>
      <c r="CQ46" s="4">
        <v>0</v>
      </c>
      <c r="CR46" s="4">
        <v>0</v>
      </c>
      <c r="CS46" s="4">
        <v>0</v>
      </c>
      <c r="CU46" s="4">
        <v>23369.25</v>
      </c>
      <c r="CV46" s="4">
        <f t="shared" si="8"/>
        <v>23502.75</v>
      </c>
      <c r="CW46" s="36">
        <f t="shared" si="7"/>
        <v>0.49857590885816694</v>
      </c>
      <c r="CX46" s="36"/>
    </row>
    <row r="47" spans="1:102" s="4" customFormat="1" outlineLevel="1" x14ac:dyDescent="0.2">
      <c r="A47" s="4" t="s">
        <v>64</v>
      </c>
      <c r="B47" s="11" t="s">
        <v>200</v>
      </c>
      <c r="C47" s="4" t="s">
        <v>201</v>
      </c>
      <c r="D47" s="4">
        <v>0</v>
      </c>
      <c r="E47" s="4">
        <v>0</v>
      </c>
      <c r="F47" s="4">
        <v>0</v>
      </c>
      <c r="G47" s="4">
        <v>48419</v>
      </c>
      <c r="H47" s="4">
        <v>0</v>
      </c>
      <c r="I47" s="4">
        <v>48419</v>
      </c>
      <c r="K47" s="4">
        <v>0</v>
      </c>
      <c r="L47" s="4">
        <v>0</v>
      </c>
      <c r="M47" s="4">
        <v>0</v>
      </c>
      <c r="O47" s="4">
        <v>48419</v>
      </c>
      <c r="Q47" s="51">
        <v>0</v>
      </c>
      <c r="R47" s="51">
        <v>0</v>
      </c>
      <c r="T47" s="51"/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46037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51">
        <v>46037</v>
      </c>
      <c r="CK47" s="4">
        <v>0</v>
      </c>
      <c r="CL47" s="4">
        <v>0</v>
      </c>
      <c r="CM47" s="4">
        <v>23419.33</v>
      </c>
      <c r="CN47" s="4">
        <v>0</v>
      </c>
      <c r="CO47" s="4">
        <v>23419.33</v>
      </c>
      <c r="CQ47" s="4">
        <v>0</v>
      </c>
      <c r="CR47" s="4">
        <v>0</v>
      </c>
      <c r="CS47" s="4">
        <v>0</v>
      </c>
      <c r="CU47" s="4">
        <v>23419.33</v>
      </c>
      <c r="CV47" s="4">
        <f t="shared" si="8"/>
        <v>22617.67</v>
      </c>
      <c r="CW47" s="36">
        <f t="shared" si="7"/>
        <v>0.50870669244303501</v>
      </c>
      <c r="CX47" s="36"/>
    </row>
    <row r="48" spans="1:102" s="4" customFormat="1" outlineLevel="1" x14ac:dyDescent="0.2">
      <c r="A48" s="4" t="s">
        <v>65</v>
      </c>
      <c r="B48" s="11" t="s">
        <v>202</v>
      </c>
      <c r="C48" s="4" t="s">
        <v>203</v>
      </c>
      <c r="D48" s="4">
        <v>0</v>
      </c>
      <c r="E48" s="4">
        <v>0</v>
      </c>
      <c r="F48" s="4">
        <v>0</v>
      </c>
      <c r="G48" s="4">
        <v>75717.75</v>
      </c>
      <c r="H48" s="4">
        <v>0</v>
      </c>
      <c r="I48" s="4">
        <v>75717.75</v>
      </c>
      <c r="K48" s="4">
        <v>0</v>
      </c>
      <c r="L48" s="4">
        <v>0</v>
      </c>
      <c r="M48" s="4">
        <v>0</v>
      </c>
      <c r="O48" s="4">
        <v>75717.75</v>
      </c>
      <c r="Q48" s="51">
        <v>0</v>
      </c>
      <c r="R48" s="51">
        <v>0</v>
      </c>
      <c r="T48" s="51"/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65532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51">
        <v>65532.44</v>
      </c>
      <c r="CK48" s="4">
        <v>0</v>
      </c>
      <c r="CL48" s="4">
        <v>0</v>
      </c>
      <c r="CM48" s="4">
        <v>33594.270000000004</v>
      </c>
      <c r="CN48" s="4">
        <v>0</v>
      </c>
      <c r="CO48" s="4">
        <v>33594.270000000004</v>
      </c>
      <c r="CQ48" s="4">
        <v>0</v>
      </c>
      <c r="CR48" s="4">
        <v>0</v>
      </c>
      <c r="CS48" s="4">
        <v>0</v>
      </c>
      <c r="CU48" s="4">
        <v>33594.270000000004</v>
      </c>
      <c r="CV48" s="4">
        <f t="shared" si="8"/>
        <v>31938.17</v>
      </c>
      <c r="CW48" s="36">
        <f t="shared" si="7"/>
        <v>0.51263572667216428</v>
      </c>
      <c r="CX48" s="36"/>
    </row>
    <row r="49" spans="1:102" s="4" customFormat="1" outlineLevel="1" x14ac:dyDescent="0.2">
      <c r="A49" s="4" t="s">
        <v>66</v>
      </c>
      <c r="B49" s="11" t="s">
        <v>204</v>
      </c>
      <c r="C49" s="4" t="s">
        <v>205</v>
      </c>
      <c r="D49" s="4">
        <v>0</v>
      </c>
      <c r="E49" s="4">
        <v>0</v>
      </c>
      <c r="F49" s="4">
        <v>0</v>
      </c>
      <c r="G49" s="4">
        <v>36613.71</v>
      </c>
      <c r="H49" s="4">
        <v>0</v>
      </c>
      <c r="I49" s="4">
        <v>36613.71</v>
      </c>
      <c r="K49" s="4">
        <v>0</v>
      </c>
      <c r="L49" s="4">
        <v>0</v>
      </c>
      <c r="M49" s="4">
        <v>0</v>
      </c>
      <c r="O49" s="4">
        <v>36613.71</v>
      </c>
      <c r="Q49" s="51">
        <v>0</v>
      </c>
      <c r="R49" s="51">
        <v>0</v>
      </c>
      <c r="T49" s="51"/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34652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51">
        <v>34652.400000000001</v>
      </c>
      <c r="CK49" s="4">
        <v>0</v>
      </c>
      <c r="CL49" s="4">
        <v>0</v>
      </c>
      <c r="CM49" s="4">
        <v>16416.599999999999</v>
      </c>
      <c r="CN49" s="4">
        <v>0</v>
      </c>
      <c r="CO49" s="4">
        <v>16416.599999999999</v>
      </c>
      <c r="CQ49" s="4">
        <v>0</v>
      </c>
      <c r="CR49" s="4">
        <v>0</v>
      </c>
      <c r="CS49" s="4">
        <v>0</v>
      </c>
      <c r="CU49" s="4">
        <v>16416.599999999999</v>
      </c>
      <c r="CV49" s="4">
        <f t="shared" si="8"/>
        <v>18235.800000000003</v>
      </c>
      <c r="CW49" s="36">
        <f t="shared" si="7"/>
        <v>0.47375073587976585</v>
      </c>
      <c r="CX49" s="36"/>
    </row>
    <row r="50" spans="1:102" s="4" customFormat="1" outlineLevel="1" x14ac:dyDescent="0.2">
      <c r="A50" s="4" t="s">
        <v>67</v>
      </c>
      <c r="B50" s="11" t="s">
        <v>206</v>
      </c>
      <c r="C50" s="4" t="s">
        <v>207</v>
      </c>
      <c r="D50" s="4">
        <v>0</v>
      </c>
      <c r="E50" s="4">
        <v>0</v>
      </c>
      <c r="F50" s="4">
        <v>0</v>
      </c>
      <c r="G50" s="4">
        <v>28423.77</v>
      </c>
      <c r="H50" s="4">
        <v>0</v>
      </c>
      <c r="I50" s="4">
        <v>28423.77</v>
      </c>
      <c r="K50" s="4">
        <v>0</v>
      </c>
      <c r="L50" s="4">
        <v>0</v>
      </c>
      <c r="M50" s="4">
        <v>0</v>
      </c>
      <c r="O50" s="4">
        <v>28423.77</v>
      </c>
      <c r="Q50" s="51">
        <v>0</v>
      </c>
      <c r="R50" s="51">
        <v>0</v>
      </c>
      <c r="T50" s="51"/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28437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51">
        <v>28436.799999999999</v>
      </c>
      <c r="CK50" s="4">
        <v>0</v>
      </c>
      <c r="CL50" s="4">
        <v>0</v>
      </c>
      <c r="CM50" s="4">
        <v>14173.04</v>
      </c>
      <c r="CN50" s="4">
        <v>0</v>
      </c>
      <c r="CO50" s="4">
        <v>14173.04</v>
      </c>
      <c r="CQ50" s="4">
        <v>0</v>
      </c>
      <c r="CR50" s="4">
        <v>0</v>
      </c>
      <c r="CS50" s="4">
        <v>0</v>
      </c>
      <c r="CU50" s="4">
        <v>14173.04</v>
      </c>
      <c r="CV50" s="4">
        <f t="shared" si="8"/>
        <v>14263.759999999998</v>
      </c>
      <c r="CW50" s="36">
        <f t="shared" si="7"/>
        <v>0.49840488381252468</v>
      </c>
      <c r="CX50" s="36"/>
    </row>
    <row r="51" spans="1:102" s="4" customFormat="1" outlineLevel="1" x14ac:dyDescent="0.2">
      <c r="A51" s="4" t="s">
        <v>68</v>
      </c>
      <c r="B51" s="11" t="s">
        <v>208</v>
      </c>
      <c r="C51" s="4" t="s">
        <v>209</v>
      </c>
      <c r="D51" s="4">
        <v>0</v>
      </c>
      <c r="E51" s="4">
        <v>0</v>
      </c>
      <c r="F51" s="4">
        <v>0</v>
      </c>
      <c r="G51" s="4">
        <v>27591.96</v>
      </c>
      <c r="H51" s="4">
        <v>0</v>
      </c>
      <c r="I51" s="4">
        <v>27591.96</v>
      </c>
      <c r="K51" s="4">
        <v>0</v>
      </c>
      <c r="L51" s="4">
        <v>0</v>
      </c>
      <c r="M51" s="4">
        <v>0</v>
      </c>
      <c r="O51" s="4">
        <v>27591.96</v>
      </c>
      <c r="Q51" s="51">
        <v>0</v>
      </c>
      <c r="R51" s="51">
        <v>0</v>
      </c>
      <c r="T51" s="51"/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30420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51">
        <v>30420</v>
      </c>
      <c r="CK51" s="4">
        <v>0</v>
      </c>
      <c r="CL51" s="4">
        <v>0</v>
      </c>
      <c r="CM51" s="4">
        <v>11725.01</v>
      </c>
      <c r="CN51" s="4">
        <v>0</v>
      </c>
      <c r="CO51" s="4">
        <v>11725.01</v>
      </c>
      <c r="CQ51" s="4">
        <v>0</v>
      </c>
      <c r="CR51" s="4">
        <v>0</v>
      </c>
      <c r="CS51" s="4">
        <v>0</v>
      </c>
      <c r="CU51" s="4">
        <v>11725.01</v>
      </c>
      <c r="CV51" s="4">
        <f t="shared" si="8"/>
        <v>18694.989999999998</v>
      </c>
      <c r="CW51" s="36">
        <f t="shared" si="7"/>
        <v>0.38543754109138723</v>
      </c>
      <c r="CX51" s="36"/>
    </row>
    <row r="52" spans="1:102" s="4" customFormat="1" outlineLevel="1" x14ac:dyDescent="0.2">
      <c r="A52" s="4" t="s">
        <v>69</v>
      </c>
      <c r="B52" s="11" t="s">
        <v>210</v>
      </c>
      <c r="C52" s="4" t="s">
        <v>211</v>
      </c>
      <c r="D52" s="4">
        <v>0</v>
      </c>
      <c r="E52" s="4">
        <v>0</v>
      </c>
      <c r="F52" s="4">
        <v>0</v>
      </c>
      <c r="G52" s="4">
        <v>54263.32</v>
      </c>
      <c r="H52" s="4">
        <v>0</v>
      </c>
      <c r="I52" s="4">
        <v>54263.32</v>
      </c>
      <c r="K52" s="4">
        <v>0</v>
      </c>
      <c r="L52" s="4">
        <v>0</v>
      </c>
      <c r="M52" s="4">
        <v>0</v>
      </c>
      <c r="O52" s="4">
        <v>54263.32</v>
      </c>
      <c r="Q52" s="51">
        <v>0</v>
      </c>
      <c r="R52" s="51">
        <v>0</v>
      </c>
      <c r="T52" s="51"/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52595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51">
        <v>52595</v>
      </c>
      <c r="CK52" s="4">
        <v>0</v>
      </c>
      <c r="CL52" s="4">
        <v>0</v>
      </c>
      <c r="CM52" s="4">
        <v>26388.31</v>
      </c>
      <c r="CN52" s="4">
        <v>0</v>
      </c>
      <c r="CO52" s="4">
        <v>26388.31</v>
      </c>
      <c r="CQ52" s="4">
        <v>0</v>
      </c>
      <c r="CR52" s="4">
        <v>0</v>
      </c>
      <c r="CS52" s="4">
        <v>0</v>
      </c>
      <c r="CU52" s="4">
        <v>26388.31</v>
      </c>
      <c r="CV52" s="4">
        <f t="shared" si="8"/>
        <v>26206.69</v>
      </c>
      <c r="CW52" s="36">
        <f t="shared" si="7"/>
        <v>0.50172658998003616</v>
      </c>
      <c r="CX52" s="36"/>
    </row>
    <row r="53" spans="1:102" s="4" customFormat="1" outlineLevel="1" x14ac:dyDescent="0.2">
      <c r="A53" s="4" t="s">
        <v>70</v>
      </c>
      <c r="B53" s="11" t="s">
        <v>212</v>
      </c>
      <c r="C53" s="4" t="s">
        <v>213</v>
      </c>
      <c r="D53" s="4">
        <v>0</v>
      </c>
      <c r="E53" s="4">
        <v>0</v>
      </c>
      <c r="F53" s="4">
        <v>0</v>
      </c>
      <c r="G53" s="4">
        <v>55420.07</v>
      </c>
      <c r="H53" s="4">
        <v>0</v>
      </c>
      <c r="I53" s="4">
        <v>55420.07</v>
      </c>
      <c r="K53" s="4">
        <v>0</v>
      </c>
      <c r="L53" s="4">
        <v>0</v>
      </c>
      <c r="M53" s="4">
        <v>0</v>
      </c>
      <c r="O53" s="4">
        <v>55420.07</v>
      </c>
      <c r="Q53" s="51">
        <v>0</v>
      </c>
      <c r="R53" s="51">
        <v>0</v>
      </c>
      <c r="T53" s="51"/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57842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51">
        <v>57842</v>
      </c>
      <c r="CK53" s="4">
        <v>0</v>
      </c>
      <c r="CL53" s="4">
        <v>0</v>
      </c>
      <c r="CM53" s="4">
        <v>26056.510000000002</v>
      </c>
      <c r="CN53" s="4">
        <v>0</v>
      </c>
      <c r="CO53" s="4">
        <v>26056.510000000002</v>
      </c>
      <c r="CQ53" s="4">
        <v>0</v>
      </c>
      <c r="CR53" s="4">
        <v>0</v>
      </c>
      <c r="CS53" s="4">
        <v>0</v>
      </c>
      <c r="CU53" s="4">
        <v>26056.510000000002</v>
      </c>
      <c r="CV53" s="4">
        <f t="shared" si="8"/>
        <v>31785.489999999998</v>
      </c>
      <c r="CW53" s="36">
        <f t="shared" si="7"/>
        <v>0.45047733480861663</v>
      </c>
      <c r="CX53" s="36"/>
    </row>
    <row r="54" spans="1:102" s="4" customFormat="1" outlineLevel="1" x14ac:dyDescent="0.2">
      <c r="A54" s="4" t="s">
        <v>71</v>
      </c>
      <c r="B54" s="11" t="s">
        <v>214</v>
      </c>
      <c r="C54" s="4" t="s">
        <v>215</v>
      </c>
      <c r="D54" s="4">
        <v>0</v>
      </c>
      <c r="E54" s="4">
        <v>0</v>
      </c>
      <c r="F54" s="4">
        <v>0</v>
      </c>
      <c r="G54" s="4">
        <v>134645.20000000001</v>
      </c>
      <c r="H54" s="4">
        <v>0</v>
      </c>
      <c r="I54" s="4">
        <v>134645.20000000001</v>
      </c>
      <c r="K54" s="4">
        <v>0</v>
      </c>
      <c r="L54" s="4">
        <v>0</v>
      </c>
      <c r="M54" s="4">
        <v>0</v>
      </c>
      <c r="O54" s="4">
        <v>134645.20000000001</v>
      </c>
      <c r="Q54" s="51">
        <v>0</v>
      </c>
      <c r="R54" s="51">
        <v>0</v>
      </c>
      <c r="T54" s="51"/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145703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51">
        <v>145703</v>
      </c>
      <c r="CK54" s="4">
        <v>0</v>
      </c>
      <c r="CL54" s="4">
        <v>0</v>
      </c>
      <c r="CM54" s="4">
        <v>72693.62</v>
      </c>
      <c r="CN54" s="4">
        <v>0</v>
      </c>
      <c r="CO54" s="4">
        <v>72693.62</v>
      </c>
      <c r="CQ54" s="4">
        <v>0</v>
      </c>
      <c r="CR54" s="4">
        <v>0</v>
      </c>
      <c r="CS54" s="4">
        <v>0</v>
      </c>
      <c r="CU54" s="4">
        <v>72693.62</v>
      </c>
      <c r="CV54" s="4">
        <f t="shared" si="8"/>
        <v>73009.38</v>
      </c>
      <c r="CW54" s="36">
        <f t="shared" si="7"/>
        <v>0.49891642588004365</v>
      </c>
      <c r="CX54" s="36"/>
    </row>
    <row r="55" spans="1:102" s="4" customFormat="1" outlineLevel="1" x14ac:dyDescent="0.2">
      <c r="A55" s="4" t="s">
        <v>72</v>
      </c>
      <c r="B55" s="11" t="s">
        <v>216</v>
      </c>
      <c r="C55" s="4" t="s">
        <v>217</v>
      </c>
      <c r="D55" s="4">
        <v>0</v>
      </c>
      <c r="E55" s="4">
        <v>24381.040000000001</v>
      </c>
      <c r="F55" s="4">
        <v>0</v>
      </c>
      <c r="G55" s="4">
        <v>348242.41000000003</v>
      </c>
      <c r="H55" s="4">
        <v>0</v>
      </c>
      <c r="I55" s="4">
        <v>372623.45</v>
      </c>
      <c r="K55" s="4">
        <v>0</v>
      </c>
      <c r="L55" s="4">
        <v>0</v>
      </c>
      <c r="M55" s="4">
        <v>0</v>
      </c>
      <c r="O55" s="4">
        <v>372623.45</v>
      </c>
      <c r="Q55" s="51">
        <v>0</v>
      </c>
      <c r="R55" s="51">
        <v>0</v>
      </c>
      <c r="T55" s="51"/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453201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51">
        <v>453200</v>
      </c>
      <c r="CK55" s="4">
        <v>0</v>
      </c>
      <c r="CL55" s="4">
        <v>13583.220000000001</v>
      </c>
      <c r="CM55" s="4">
        <v>190429.42</v>
      </c>
      <c r="CN55" s="4">
        <v>0</v>
      </c>
      <c r="CO55" s="4">
        <v>204012.64</v>
      </c>
      <c r="CQ55" s="4">
        <v>0</v>
      </c>
      <c r="CR55" s="4">
        <v>0</v>
      </c>
      <c r="CS55" s="4">
        <v>0</v>
      </c>
      <c r="CU55" s="4">
        <v>204012.64</v>
      </c>
      <c r="CV55" s="4">
        <f t="shared" si="8"/>
        <v>249187.36</v>
      </c>
      <c r="CW55" s="36">
        <f t="shared" si="7"/>
        <v>0.45016028243601064</v>
      </c>
      <c r="CX55" s="36"/>
    </row>
    <row r="56" spans="1:102" s="4" customFormat="1" hidden="1" outlineLevel="1" x14ac:dyDescent="0.2">
      <c r="A56" s="4" t="s">
        <v>218</v>
      </c>
      <c r="B56" s="11" t="s">
        <v>219</v>
      </c>
      <c r="C56" s="4" t="s">
        <v>220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K56" s="4">
        <v>0</v>
      </c>
      <c r="L56" s="4">
        <v>0</v>
      </c>
      <c r="M56" s="4">
        <v>0</v>
      </c>
      <c r="O56" s="4">
        <v>0</v>
      </c>
      <c r="Q56" s="51">
        <v>0</v>
      </c>
      <c r="R56" s="51">
        <v>0</v>
      </c>
      <c r="T56" s="51"/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51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Q56" s="4">
        <v>0</v>
      </c>
      <c r="CR56" s="4">
        <v>0</v>
      </c>
      <c r="CS56" s="4">
        <v>0</v>
      </c>
      <c r="CU56" s="4">
        <v>0</v>
      </c>
      <c r="CV56" s="4">
        <f t="shared" si="8"/>
        <v>0</v>
      </c>
      <c r="CW56" s="36" t="str">
        <f t="shared" si="7"/>
        <v>n/a</v>
      </c>
      <c r="CX56" s="36"/>
    </row>
    <row r="57" spans="1:102" s="4" customFormat="1" outlineLevel="1" x14ac:dyDescent="0.2">
      <c r="A57" s="4" t="s">
        <v>73</v>
      </c>
      <c r="B57" s="11" t="s">
        <v>221</v>
      </c>
      <c r="C57" s="4" t="s">
        <v>222</v>
      </c>
      <c r="D57" s="4">
        <v>0</v>
      </c>
      <c r="E57" s="4">
        <v>0</v>
      </c>
      <c r="F57" s="4">
        <v>0</v>
      </c>
      <c r="G57" s="4">
        <v>23936</v>
      </c>
      <c r="H57" s="4">
        <v>0</v>
      </c>
      <c r="I57" s="4">
        <v>23936</v>
      </c>
      <c r="K57" s="4">
        <v>0</v>
      </c>
      <c r="L57" s="4">
        <v>0</v>
      </c>
      <c r="M57" s="4">
        <v>0</v>
      </c>
      <c r="O57" s="4">
        <v>23936</v>
      </c>
      <c r="Q57" s="51">
        <v>0</v>
      </c>
      <c r="R57" s="51">
        <v>0</v>
      </c>
      <c r="T57" s="51"/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22008</v>
      </c>
      <c r="AJ57" s="4">
        <v>0</v>
      </c>
      <c r="AK57" s="4">
        <v>0</v>
      </c>
      <c r="AL57" s="4">
        <v>0</v>
      </c>
      <c r="AM57" s="4">
        <v>0</v>
      </c>
      <c r="AN57" s="4">
        <v>0</v>
      </c>
      <c r="AO57" s="4">
        <v>0</v>
      </c>
      <c r="AP57" s="4">
        <v>0</v>
      </c>
      <c r="AQ57" s="4">
        <v>0</v>
      </c>
      <c r="AR57" s="4">
        <v>0</v>
      </c>
      <c r="AS57" s="4">
        <v>0</v>
      </c>
      <c r="AT57" s="4">
        <v>0</v>
      </c>
      <c r="AU57" s="4">
        <v>0</v>
      </c>
      <c r="AV57" s="4">
        <v>0</v>
      </c>
      <c r="AW57" s="4">
        <v>0</v>
      </c>
      <c r="AX57" s="4">
        <v>0</v>
      </c>
      <c r="AY57" s="4">
        <v>0</v>
      </c>
      <c r="AZ57" s="4">
        <v>0</v>
      </c>
      <c r="BA57" s="4">
        <v>0</v>
      </c>
      <c r="BB57" s="4">
        <v>0</v>
      </c>
      <c r="BC57" s="4">
        <v>0</v>
      </c>
      <c r="BD57" s="4">
        <v>0</v>
      </c>
      <c r="BE57" s="4">
        <v>0</v>
      </c>
      <c r="BF57" s="4">
        <v>0</v>
      </c>
      <c r="BG57" s="4">
        <v>0</v>
      </c>
      <c r="BH57" s="4">
        <v>0</v>
      </c>
      <c r="BI57" s="4">
        <v>0</v>
      </c>
      <c r="BJ57" s="4">
        <v>0</v>
      </c>
      <c r="BK57" s="4">
        <v>0</v>
      </c>
      <c r="BL57" s="4">
        <v>0</v>
      </c>
      <c r="BM57" s="4">
        <v>0</v>
      </c>
      <c r="BN57" s="4">
        <v>0</v>
      </c>
      <c r="BO57" s="4">
        <v>0</v>
      </c>
      <c r="BP57" s="4">
        <v>0</v>
      </c>
      <c r="BQ57" s="4">
        <v>0</v>
      </c>
      <c r="BR57" s="4">
        <v>0</v>
      </c>
      <c r="BS57" s="4">
        <v>0</v>
      </c>
      <c r="BT57" s="4">
        <v>0</v>
      </c>
      <c r="BU57" s="4">
        <v>0</v>
      </c>
      <c r="BV57" s="4">
        <v>0</v>
      </c>
      <c r="BW57" s="4">
        <v>0</v>
      </c>
      <c r="BX57" s="4">
        <v>0</v>
      </c>
      <c r="BY57" s="4">
        <v>0</v>
      </c>
      <c r="BZ57" s="4">
        <v>0</v>
      </c>
      <c r="CA57" s="4">
        <v>0</v>
      </c>
      <c r="CB57" s="4">
        <v>0</v>
      </c>
      <c r="CC57" s="4">
        <v>0</v>
      </c>
      <c r="CD57" s="4">
        <v>0</v>
      </c>
      <c r="CE57" s="4">
        <v>0</v>
      </c>
      <c r="CF57" s="4">
        <v>0</v>
      </c>
      <c r="CG57" s="4">
        <v>0</v>
      </c>
      <c r="CH57" s="4">
        <v>0</v>
      </c>
      <c r="CI57" s="51">
        <v>22007.96</v>
      </c>
      <c r="CK57" s="4">
        <v>0</v>
      </c>
      <c r="CL57" s="4">
        <v>0</v>
      </c>
      <c r="CM57" s="4">
        <v>11084.57</v>
      </c>
      <c r="CN57" s="4">
        <v>0</v>
      </c>
      <c r="CO57" s="4">
        <v>11084.57</v>
      </c>
      <c r="CQ57" s="4">
        <v>0</v>
      </c>
      <c r="CR57" s="4">
        <v>0</v>
      </c>
      <c r="CS57" s="4">
        <v>0</v>
      </c>
      <c r="CU57" s="4">
        <v>11084.57</v>
      </c>
      <c r="CV57" s="4">
        <f t="shared" si="8"/>
        <v>10923.39</v>
      </c>
      <c r="CW57" s="36">
        <f t="shared" si="7"/>
        <v>0.50366185689177911</v>
      </c>
      <c r="CX57" s="36"/>
    </row>
    <row r="58" spans="1:102" s="4" customFormat="1" outlineLevel="1" x14ac:dyDescent="0.2">
      <c r="A58" s="4" t="s">
        <v>74</v>
      </c>
      <c r="B58" s="11" t="s">
        <v>223</v>
      </c>
      <c r="C58" s="4" t="s">
        <v>224</v>
      </c>
      <c r="D58" s="4">
        <v>0</v>
      </c>
      <c r="E58" s="4">
        <v>0</v>
      </c>
      <c r="F58" s="4">
        <v>0</v>
      </c>
      <c r="G58" s="4">
        <v>128670.3</v>
      </c>
      <c r="H58" s="4">
        <v>0</v>
      </c>
      <c r="I58" s="4">
        <v>128670.3</v>
      </c>
      <c r="K58" s="4">
        <v>0</v>
      </c>
      <c r="L58" s="4">
        <v>0</v>
      </c>
      <c r="M58" s="4">
        <v>0</v>
      </c>
      <c r="O58" s="4">
        <v>128670.3</v>
      </c>
      <c r="Q58" s="51">
        <v>0</v>
      </c>
      <c r="R58" s="51">
        <v>0</v>
      </c>
      <c r="T58" s="51"/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128876</v>
      </c>
      <c r="AK58" s="4">
        <v>0</v>
      </c>
      <c r="AL58" s="4">
        <v>0</v>
      </c>
      <c r="AM58" s="4">
        <v>0</v>
      </c>
      <c r="AN58" s="4">
        <v>0</v>
      </c>
      <c r="AO58" s="4">
        <v>0</v>
      </c>
      <c r="AP58" s="4">
        <v>0</v>
      </c>
      <c r="AQ58" s="4">
        <v>0</v>
      </c>
      <c r="AR58" s="4">
        <v>0</v>
      </c>
      <c r="AS58" s="4">
        <v>0</v>
      </c>
      <c r="AT58" s="4">
        <v>0</v>
      </c>
      <c r="AU58" s="4">
        <v>0</v>
      </c>
      <c r="AV58" s="4">
        <v>0</v>
      </c>
      <c r="AW58" s="4">
        <v>0</v>
      </c>
      <c r="AX58" s="4">
        <v>0</v>
      </c>
      <c r="AY58" s="4">
        <v>0</v>
      </c>
      <c r="AZ58" s="4">
        <v>0</v>
      </c>
      <c r="BA58" s="4">
        <v>0</v>
      </c>
      <c r="BB58" s="4">
        <v>0</v>
      </c>
      <c r="BC58" s="4">
        <v>0</v>
      </c>
      <c r="BD58" s="4">
        <v>0</v>
      </c>
      <c r="BE58" s="4">
        <v>0</v>
      </c>
      <c r="BF58" s="4">
        <v>0</v>
      </c>
      <c r="BG58" s="4">
        <v>0</v>
      </c>
      <c r="BH58" s="4">
        <v>0</v>
      </c>
      <c r="BI58" s="4">
        <v>0</v>
      </c>
      <c r="BJ58" s="4">
        <v>0</v>
      </c>
      <c r="BK58" s="4">
        <v>0</v>
      </c>
      <c r="BL58" s="4">
        <v>0</v>
      </c>
      <c r="BM58" s="4">
        <v>0</v>
      </c>
      <c r="BN58" s="4">
        <v>0</v>
      </c>
      <c r="BO58" s="4">
        <v>0</v>
      </c>
      <c r="BP58" s="4">
        <v>0</v>
      </c>
      <c r="BQ58" s="4">
        <v>0</v>
      </c>
      <c r="BR58" s="4">
        <v>0</v>
      </c>
      <c r="BS58" s="4">
        <v>0</v>
      </c>
      <c r="BT58" s="4">
        <v>0</v>
      </c>
      <c r="BU58" s="4">
        <v>0</v>
      </c>
      <c r="BV58" s="4">
        <v>0</v>
      </c>
      <c r="BW58" s="4">
        <v>0</v>
      </c>
      <c r="BX58" s="4">
        <v>0</v>
      </c>
      <c r="BY58" s="4">
        <v>0</v>
      </c>
      <c r="BZ58" s="4">
        <v>0</v>
      </c>
      <c r="CA58" s="4">
        <v>0</v>
      </c>
      <c r="CB58" s="4">
        <v>0</v>
      </c>
      <c r="CC58" s="4">
        <v>0</v>
      </c>
      <c r="CD58" s="4">
        <v>0</v>
      </c>
      <c r="CE58" s="4">
        <v>0</v>
      </c>
      <c r="CF58" s="4">
        <v>0</v>
      </c>
      <c r="CG58" s="4">
        <v>0</v>
      </c>
      <c r="CH58" s="4">
        <v>0</v>
      </c>
      <c r="CI58" s="51">
        <v>128876</v>
      </c>
      <c r="CK58" s="4">
        <v>0</v>
      </c>
      <c r="CL58" s="4">
        <v>0</v>
      </c>
      <c r="CM58" s="4">
        <v>62784.51</v>
      </c>
      <c r="CN58" s="4">
        <v>0</v>
      </c>
      <c r="CO58" s="4">
        <v>62784.51</v>
      </c>
      <c r="CQ58" s="4">
        <v>0</v>
      </c>
      <c r="CR58" s="4">
        <v>0</v>
      </c>
      <c r="CS58" s="4">
        <v>0</v>
      </c>
      <c r="CU58" s="4">
        <v>62784.51</v>
      </c>
      <c r="CV58" s="4">
        <f t="shared" si="8"/>
        <v>66091.489999999991</v>
      </c>
      <c r="CW58" s="36">
        <f t="shared" si="7"/>
        <v>0.48716991526738884</v>
      </c>
      <c r="CX58" s="36"/>
    </row>
    <row r="59" spans="1:102" s="4" customFormat="1" outlineLevel="1" x14ac:dyDescent="0.2">
      <c r="A59" s="4" t="s">
        <v>75</v>
      </c>
      <c r="B59" s="11" t="s">
        <v>225</v>
      </c>
      <c r="C59" s="4" t="s">
        <v>226</v>
      </c>
      <c r="D59" s="4">
        <v>0</v>
      </c>
      <c r="E59" s="4">
        <v>403.25</v>
      </c>
      <c r="F59" s="4">
        <v>0</v>
      </c>
      <c r="G59" s="4">
        <v>15725.15</v>
      </c>
      <c r="H59" s="4">
        <v>0</v>
      </c>
      <c r="I59" s="4">
        <v>16128.4</v>
      </c>
      <c r="K59" s="4">
        <v>0</v>
      </c>
      <c r="L59" s="4">
        <v>0</v>
      </c>
      <c r="M59" s="4">
        <v>0</v>
      </c>
      <c r="O59" s="4">
        <v>16128.4</v>
      </c>
      <c r="Q59" s="51">
        <v>0</v>
      </c>
      <c r="R59" s="51">
        <v>0</v>
      </c>
      <c r="T59" s="51"/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22000</v>
      </c>
      <c r="AL59" s="4">
        <v>0</v>
      </c>
      <c r="AM59" s="4">
        <v>0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4">
        <v>0</v>
      </c>
      <c r="AT59" s="4">
        <v>0</v>
      </c>
      <c r="AU59" s="4">
        <v>0</v>
      </c>
      <c r="AV59" s="4">
        <v>0</v>
      </c>
      <c r="AW59" s="4">
        <v>0</v>
      </c>
      <c r="AX59" s="4">
        <v>0</v>
      </c>
      <c r="AY59" s="4">
        <v>0</v>
      </c>
      <c r="AZ59" s="4">
        <v>0</v>
      </c>
      <c r="BA59" s="4">
        <v>0</v>
      </c>
      <c r="BB59" s="4">
        <v>0</v>
      </c>
      <c r="BC59" s="4">
        <v>0</v>
      </c>
      <c r="BD59" s="4">
        <v>0</v>
      </c>
      <c r="BE59" s="4">
        <v>0</v>
      </c>
      <c r="BF59" s="4">
        <v>0</v>
      </c>
      <c r="BG59" s="4">
        <v>0</v>
      </c>
      <c r="BH59" s="4">
        <v>0</v>
      </c>
      <c r="BI59" s="4">
        <v>0</v>
      </c>
      <c r="BJ59" s="4">
        <v>0</v>
      </c>
      <c r="BK59" s="4">
        <v>0</v>
      </c>
      <c r="BL59" s="4">
        <v>0</v>
      </c>
      <c r="BM59" s="4">
        <v>0</v>
      </c>
      <c r="BN59" s="4">
        <v>0</v>
      </c>
      <c r="BO59" s="4">
        <v>0</v>
      </c>
      <c r="BP59" s="4">
        <v>0</v>
      </c>
      <c r="BQ59" s="4">
        <v>0</v>
      </c>
      <c r="BR59" s="4">
        <v>0</v>
      </c>
      <c r="BS59" s="4">
        <v>0</v>
      </c>
      <c r="BT59" s="4">
        <v>0</v>
      </c>
      <c r="BU59" s="4">
        <v>0</v>
      </c>
      <c r="BV59" s="4">
        <v>0</v>
      </c>
      <c r="BW59" s="4">
        <v>0</v>
      </c>
      <c r="BX59" s="4">
        <v>0</v>
      </c>
      <c r="BY59" s="4">
        <v>0</v>
      </c>
      <c r="BZ59" s="4">
        <v>0</v>
      </c>
      <c r="CA59" s="4">
        <v>0</v>
      </c>
      <c r="CB59" s="4">
        <v>0</v>
      </c>
      <c r="CC59" s="4">
        <v>0</v>
      </c>
      <c r="CD59" s="4">
        <v>0</v>
      </c>
      <c r="CE59" s="4">
        <v>0</v>
      </c>
      <c r="CF59" s="4">
        <v>0</v>
      </c>
      <c r="CG59" s="4">
        <v>0</v>
      </c>
      <c r="CH59" s="4">
        <v>0</v>
      </c>
      <c r="CI59" s="51">
        <v>22000</v>
      </c>
      <c r="CK59" s="4">
        <v>0</v>
      </c>
      <c r="CL59" s="4">
        <v>0</v>
      </c>
      <c r="CM59" s="4">
        <v>1788</v>
      </c>
      <c r="CN59" s="4">
        <v>0</v>
      </c>
      <c r="CO59" s="4">
        <v>1788</v>
      </c>
      <c r="CQ59" s="4">
        <v>0</v>
      </c>
      <c r="CR59" s="4">
        <v>0</v>
      </c>
      <c r="CS59" s="4">
        <v>0</v>
      </c>
      <c r="CU59" s="4">
        <v>1788</v>
      </c>
      <c r="CV59" s="4">
        <f t="shared" si="8"/>
        <v>20212</v>
      </c>
      <c r="CW59" s="36">
        <f t="shared" si="7"/>
        <v>8.1272727272727274E-2</v>
      </c>
      <c r="CX59" s="36"/>
    </row>
    <row r="60" spans="1:102" s="4" customFormat="1" outlineLevel="1" x14ac:dyDescent="0.2">
      <c r="A60" s="4" t="s">
        <v>76</v>
      </c>
      <c r="B60" s="11" t="s">
        <v>227</v>
      </c>
      <c r="C60" s="4" t="s">
        <v>228</v>
      </c>
      <c r="D60" s="4">
        <v>6882</v>
      </c>
      <c r="E60" s="4">
        <v>500</v>
      </c>
      <c r="F60" s="4">
        <v>0</v>
      </c>
      <c r="G60" s="4">
        <v>3453.28</v>
      </c>
      <c r="H60" s="4">
        <v>0</v>
      </c>
      <c r="I60" s="4">
        <v>10835.28</v>
      </c>
      <c r="K60" s="4">
        <v>0</v>
      </c>
      <c r="L60" s="4">
        <v>0</v>
      </c>
      <c r="M60" s="4">
        <v>0</v>
      </c>
      <c r="O60" s="4">
        <v>10835.28</v>
      </c>
      <c r="Q60" s="51">
        <v>0</v>
      </c>
      <c r="R60" s="51">
        <v>0</v>
      </c>
      <c r="T60" s="51"/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  <c r="AL60" s="4">
        <v>15000</v>
      </c>
      <c r="AM60" s="4">
        <v>0</v>
      </c>
      <c r="AN60" s="4">
        <v>0</v>
      </c>
      <c r="AO60" s="4">
        <v>0</v>
      </c>
      <c r="AP60" s="4">
        <v>0</v>
      </c>
      <c r="AQ60" s="4">
        <v>0</v>
      </c>
      <c r="AR60" s="4">
        <v>0</v>
      </c>
      <c r="AS60" s="4">
        <v>0</v>
      </c>
      <c r="AT60" s="4">
        <v>0</v>
      </c>
      <c r="AU60" s="4">
        <v>0</v>
      </c>
      <c r="AV60" s="4">
        <v>0</v>
      </c>
      <c r="AW60" s="4">
        <v>0</v>
      </c>
      <c r="AX60" s="4">
        <v>0</v>
      </c>
      <c r="AY60" s="4">
        <v>0</v>
      </c>
      <c r="AZ60" s="4">
        <v>0</v>
      </c>
      <c r="BA60" s="4">
        <v>0</v>
      </c>
      <c r="BB60" s="4">
        <v>0</v>
      </c>
      <c r="BC60" s="4">
        <v>0</v>
      </c>
      <c r="BD60" s="4">
        <v>0</v>
      </c>
      <c r="BE60" s="4">
        <v>0</v>
      </c>
      <c r="BF60" s="4">
        <v>0</v>
      </c>
      <c r="BG60" s="4">
        <v>0</v>
      </c>
      <c r="BH60" s="4">
        <v>0</v>
      </c>
      <c r="BI60" s="4">
        <v>0</v>
      </c>
      <c r="BJ60" s="4">
        <v>0</v>
      </c>
      <c r="BK60" s="4">
        <v>0</v>
      </c>
      <c r="BL60" s="4">
        <v>0</v>
      </c>
      <c r="BM60" s="4">
        <v>0</v>
      </c>
      <c r="BN60" s="4">
        <v>0</v>
      </c>
      <c r="BO60" s="4">
        <v>0</v>
      </c>
      <c r="BP60" s="4">
        <v>0</v>
      </c>
      <c r="BQ60" s="4">
        <v>0</v>
      </c>
      <c r="BR60" s="4">
        <v>0</v>
      </c>
      <c r="BS60" s="4">
        <v>0</v>
      </c>
      <c r="BT60" s="4">
        <v>0</v>
      </c>
      <c r="BU60" s="4">
        <v>0</v>
      </c>
      <c r="BV60" s="4">
        <v>0</v>
      </c>
      <c r="BW60" s="4">
        <v>0</v>
      </c>
      <c r="BX60" s="4">
        <v>0</v>
      </c>
      <c r="BY60" s="4">
        <v>0</v>
      </c>
      <c r="BZ60" s="4">
        <v>0</v>
      </c>
      <c r="CA60" s="4">
        <v>0</v>
      </c>
      <c r="CB60" s="4">
        <v>0</v>
      </c>
      <c r="CC60" s="4">
        <v>0</v>
      </c>
      <c r="CD60" s="4">
        <v>0</v>
      </c>
      <c r="CE60" s="4">
        <v>0</v>
      </c>
      <c r="CF60" s="4">
        <v>0</v>
      </c>
      <c r="CG60" s="4">
        <v>0</v>
      </c>
      <c r="CH60" s="4">
        <v>0</v>
      </c>
      <c r="CI60" s="51">
        <v>15000</v>
      </c>
      <c r="CK60" s="4">
        <v>1916.24</v>
      </c>
      <c r="CL60" s="4">
        <v>0</v>
      </c>
      <c r="CM60" s="4">
        <v>0</v>
      </c>
      <c r="CN60" s="4">
        <v>0</v>
      </c>
      <c r="CO60" s="4">
        <v>1916.24</v>
      </c>
      <c r="CQ60" s="4">
        <v>0</v>
      </c>
      <c r="CR60" s="4">
        <v>0</v>
      </c>
      <c r="CS60" s="4">
        <v>0</v>
      </c>
      <c r="CU60" s="4">
        <v>1916.24</v>
      </c>
      <c r="CV60" s="4">
        <f t="shared" si="8"/>
        <v>13083.76</v>
      </c>
      <c r="CW60" s="36">
        <f t="shared" si="7"/>
        <v>0.12774933333333333</v>
      </c>
      <c r="CX60" s="36"/>
    </row>
    <row r="61" spans="1:102" s="4" customFormat="1" outlineLevel="1" x14ac:dyDescent="0.2">
      <c r="A61" s="4" t="s">
        <v>77</v>
      </c>
      <c r="B61" s="11" t="s">
        <v>229</v>
      </c>
      <c r="C61" s="4" t="s">
        <v>230</v>
      </c>
      <c r="D61" s="4">
        <v>1000</v>
      </c>
      <c r="E61" s="4">
        <v>0</v>
      </c>
      <c r="F61" s="4">
        <v>0</v>
      </c>
      <c r="G61" s="4">
        <v>273.68</v>
      </c>
      <c r="H61" s="4">
        <v>0</v>
      </c>
      <c r="I61" s="4">
        <v>1273.68</v>
      </c>
      <c r="K61" s="4">
        <v>0</v>
      </c>
      <c r="L61" s="4">
        <v>0</v>
      </c>
      <c r="M61" s="4">
        <v>0</v>
      </c>
      <c r="O61" s="4">
        <v>1273.68</v>
      </c>
      <c r="Q61" s="51">
        <v>0</v>
      </c>
      <c r="R61" s="51">
        <v>0</v>
      </c>
      <c r="T61" s="51"/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  <c r="AL61" s="4">
        <v>0</v>
      </c>
      <c r="AM61" s="4">
        <v>1750</v>
      </c>
      <c r="AN61" s="4">
        <v>0</v>
      </c>
      <c r="AO61" s="4">
        <v>0</v>
      </c>
      <c r="AP61" s="4">
        <v>0</v>
      </c>
      <c r="AQ61" s="4">
        <v>0</v>
      </c>
      <c r="AR61" s="4">
        <v>0</v>
      </c>
      <c r="AS61" s="4">
        <v>0</v>
      </c>
      <c r="AT61" s="4">
        <v>0</v>
      </c>
      <c r="AU61" s="4">
        <v>0</v>
      </c>
      <c r="AV61" s="4">
        <v>0</v>
      </c>
      <c r="AW61" s="4">
        <v>0</v>
      </c>
      <c r="AX61" s="4">
        <v>0</v>
      </c>
      <c r="AY61" s="4">
        <v>0</v>
      </c>
      <c r="AZ61" s="4">
        <v>0</v>
      </c>
      <c r="BA61" s="4">
        <v>0</v>
      </c>
      <c r="BB61" s="4">
        <v>0</v>
      </c>
      <c r="BC61" s="4">
        <v>0</v>
      </c>
      <c r="BD61" s="4">
        <v>0</v>
      </c>
      <c r="BE61" s="4">
        <v>0</v>
      </c>
      <c r="BF61" s="4">
        <v>0</v>
      </c>
      <c r="BG61" s="4">
        <v>0</v>
      </c>
      <c r="BH61" s="4">
        <v>0</v>
      </c>
      <c r="BI61" s="4">
        <v>0</v>
      </c>
      <c r="BJ61" s="4">
        <v>0</v>
      </c>
      <c r="BK61" s="4">
        <v>0</v>
      </c>
      <c r="BL61" s="4">
        <v>0</v>
      </c>
      <c r="BM61" s="4">
        <v>0</v>
      </c>
      <c r="BN61" s="4">
        <v>0</v>
      </c>
      <c r="BO61" s="4">
        <v>0</v>
      </c>
      <c r="BP61" s="4">
        <v>0</v>
      </c>
      <c r="BQ61" s="4">
        <v>0</v>
      </c>
      <c r="BR61" s="4">
        <v>0</v>
      </c>
      <c r="BS61" s="4">
        <v>0</v>
      </c>
      <c r="BT61" s="4">
        <v>0</v>
      </c>
      <c r="BU61" s="4">
        <v>0</v>
      </c>
      <c r="BV61" s="4">
        <v>0</v>
      </c>
      <c r="BW61" s="4">
        <v>0</v>
      </c>
      <c r="BX61" s="4">
        <v>0</v>
      </c>
      <c r="BY61" s="4">
        <v>0</v>
      </c>
      <c r="BZ61" s="4">
        <v>0</v>
      </c>
      <c r="CA61" s="4">
        <v>0</v>
      </c>
      <c r="CB61" s="4">
        <v>0</v>
      </c>
      <c r="CC61" s="4">
        <v>0</v>
      </c>
      <c r="CD61" s="4">
        <v>0</v>
      </c>
      <c r="CE61" s="4">
        <v>0</v>
      </c>
      <c r="CF61" s="4">
        <v>0</v>
      </c>
      <c r="CG61" s="4">
        <v>0</v>
      </c>
      <c r="CH61" s="4">
        <v>0</v>
      </c>
      <c r="CI61" s="51">
        <v>1750</v>
      </c>
      <c r="CK61" s="4">
        <v>150</v>
      </c>
      <c r="CL61" s="4">
        <v>0</v>
      </c>
      <c r="CM61" s="4">
        <v>0</v>
      </c>
      <c r="CN61" s="4">
        <v>0</v>
      </c>
      <c r="CO61" s="4">
        <v>150</v>
      </c>
      <c r="CQ61" s="4">
        <v>0</v>
      </c>
      <c r="CR61" s="4">
        <v>0</v>
      </c>
      <c r="CS61" s="4">
        <v>0</v>
      </c>
      <c r="CU61" s="4">
        <v>150</v>
      </c>
      <c r="CV61" s="4">
        <f t="shared" si="8"/>
        <v>1600</v>
      </c>
      <c r="CW61" s="36">
        <f t="shared" si="7"/>
        <v>8.5714285714285715E-2</v>
      </c>
      <c r="CX61" s="36"/>
    </row>
    <row r="62" spans="1:102" s="4" customFormat="1" outlineLevel="1" x14ac:dyDescent="0.2">
      <c r="A62" s="4" t="s">
        <v>78</v>
      </c>
      <c r="B62" s="11" t="s">
        <v>231</v>
      </c>
      <c r="C62" s="4" t="s">
        <v>232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K62" s="4">
        <v>0</v>
      </c>
      <c r="L62" s="4">
        <v>0</v>
      </c>
      <c r="M62" s="4">
        <v>0</v>
      </c>
      <c r="O62" s="4">
        <v>0</v>
      </c>
      <c r="Q62" s="51">
        <v>0</v>
      </c>
      <c r="R62" s="51">
        <v>0</v>
      </c>
      <c r="T62" s="51"/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  <c r="AL62" s="4">
        <v>0</v>
      </c>
      <c r="AM62" s="4">
        <v>0</v>
      </c>
      <c r="AN62" s="4">
        <v>1750</v>
      </c>
      <c r="AO62" s="4">
        <v>0</v>
      </c>
      <c r="AP62" s="4">
        <v>0</v>
      </c>
      <c r="AQ62" s="4">
        <v>0</v>
      </c>
      <c r="AR62" s="4">
        <v>0</v>
      </c>
      <c r="AS62" s="4">
        <v>0</v>
      </c>
      <c r="AT62" s="4">
        <v>0</v>
      </c>
      <c r="AU62" s="4">
        <v>0</v>
      </c>
      <c r="AV62" s="4">
        <v>0</v>
      </c>
      <c r="AW62" s="4">
        <v>0</v>
      </c>
      <c r="AX62" s="4">
        <v>0</v>
      </c>
      <c r="AY62" s="4">
        <v>0</v>
      </c>
      <c r="AZ62" s="4">
        <v>0</v>
      </c>
      <c r="BA62" s="4">
        <v>0</v>
      </c>
      <c r="BB62" s="4">
        <v>0</v>
      </c>
      <c r="BC62" s="4">
        <v>0</v>
      </c>
      <c r="BD62" s="4">
        <v>0</v>
      </c>
      <c r="BE62" s="4">
        <v>0</v>
      </c>
      <c r="BF62" s="4">
        <v>0</v>
      </c>
      <c r="BG62" s="4">
        <v>0</v>
      </c>
      <c r="BH62" s="4">
        <v>0</v>
      </c>
      <c r="BI62" s="4">
        <v>0</v>
      </c>
      <c r="BJ62" s="4">
        <v>0</v>
      </c>
      <c r="BK62" s="4">
        <v>0</v>
      </c>
      <c r="BL62" s="4">
        <v>0</v>
      </c>
      <c r="BM62" s="4">
        <v>0</v>
      </c>
      <c r="BN62" s="4">
        <v>0</v>
      </c>
      <c r="BO62" s="4">
        <v>0</v>
      </c>
      <c r="BP62" s="4">
        <v>0</v>
      </c>
      <c r="BQ62" s="4">
        <v>0</v>
      </c>
      <c r="BR62" s="4">
        <v>0</v>
      </c>
      <c r="BS62" s="4">
        <v>0</v>
      </c>
      <c r="BT62" s="4">
        <v>0</v>
      </c>
      <c r="BU62" s="4">
        <v>0</v>
      </c>
      <c r="BV62" s="4">
        <v>0</v>
      </c>
      <c r="BW62" s="4">
        <v>0</v>
      </c>
      <c r="BX62" s="4">
        <v>0</v>
      </c>
      <c r="BY62" s="4">
        <v>0</v>
      </c>
      <c r="BZ62" s="4">
        <v>0</v>
      </c>
      <c r="CA62" s="4">
        <v>0</v>
      </c>
      <c r="CB62" s="4">
        <v>0</v>
      </c>
      <c r="CC62" s="4">
        <v>0</v>
      </c>
      <c r="CD62" s="4">
        <v>0</v>
      </c>
      <c r="CE62" s="4">
        <v>0</v>
      </c>
      <c r="CF62" s="4">
        <v>0</v>
      </c>
      <c r="CG62" s="4">
        <v>0</v>
      </c>
      <c r="CH62" s="4">
        <v>0</v>
      </c>
      <c r="CI62" s="51">
        <v>1750</v>
      </c>
      <c r="CK62" s="4">
        <v>0</v>
      </c>
      <c r="CL62" s="4">
        <v>0</v>
      </c>
      <c r="CM62" s="4">
        <v>0</v>
      </c>
      <c r="CN62" s="4">
        <v>0</v>
      </c>
      <c r="CO62" s="4">
        <v>0</v>
      </c>
      <c r="CQ62" s="4">
        <v>0</v>
      </c>
      <c r="CR62" s="4">
        <v>0</v>
      </c>
      <c r="CS62" s="4">
        <v>0</v>
      </c>
      <c r="CU62" s="4">
        <v>0</v>
      </c>
      <c r="CV62" s="4">
        <f t="shared" si="8"/>
        <v>1750</v>
      </c>
      <c r="CW62" s="36">
        <f t="shared" si="7"/>
        <v>0</v>
      </c>
      <c r="CX62" s="36"/>
    </row>
    <row r="63" spans="1:102" s="4" customFormat="1" x14ac:dyDescent="0.2">
      <c r="A63" s="6" t="s">
        <v>19</v>
      </c>
      <c r="B63" s="11"/>
      <c r="C63" s="2" t="s">
        <v>12</v>
      </c>
      <c r="D63" s="6">
        <v>7882</v>
      </c>
      <c r="E63" s="6">
        <v>66730.880000000005</v>
      </c>
      <c r="F63" s="6">
        <v>0</v>
      </c>
      <c r="G63" s="6">
        <v>3174826.9799999995</v>
      </c>
      <c r="H63" s="6">
        <v>0</v>
      </c>
      <c r="I63" s="6">
        <v>3249439.8599999994</v>
      </c>
      <c r="J63" s="7"/>
      <c r="K63" s="6">
        <v>0</v>
      </c>
      <c r="L63" s="6">
        <v>0</v>
      </c>
      <c r="M63" s="6">
        <v>0</v>
      </c>
      <c r="N63" s="7"/>
      <c r="O63" s="6">
        <v>3249439.86</v>
      </c>
      <c r="P63" s="6"/>
      <c r="Q63" s="6">
        <v>0</v>
      </c>
      <c r="R63" s="6">
        <v>0</v>
      </c>
      <c r="S63" s="6"/>
      <c r="T63" s="7"/>
      <c r="U63" s="6">
        <v>111677</v>
      </c>
      <c r="V63" s="6">
        <v>157323</v>
      </c>
      <c r="W63" s="6">
        <v>1988350</v>
      </c>
      <c r="X63" s="6">
        <v>36500</v>
      </c>
      <c r="Y63" s="6">
        <v>46872</v>
      </c>
      <c r="Z63" s="6">
        <v>46037</v>
      </c>
      <c r="AA63" s="6">
        <v>65532</v>
      </c>
      <c r="AB63" s="6">
        <v>34652</v>
      </c>
      <c r="AC63" s="6">
        <v>28437</v>
      </c>
      <c r="AD63" s="6">
        <v>30420</v>
      </c>
      <c r="AE63" s="6">
        <v>52595</v>
      </c>
      <c r="AF63" s="6">
        <v>57842</v>
      </c>
      <c r="AG63" s="6">
        <v>145703</v>
      </c>
      <c r="AH63" s="6">
        <v>453201</v>
      </c>
      <c r="AI63" s="6">
        <v>22008</v>
      </c>
      <c r="AJ63" s="6">
        <v>128876</v>
      </c>
      <c r="AK63" s="6">
        <v>22000</v>
      </c>
      <c r="AL63" s="6">
        <v>15000</v>
      </c>
      <c r="AM63" s="6">
        <v>1750</v>
      </c>
      <c r="AN63" s="6">
        <v>1750</v>
      </c>
      <c r="AO63" s="6">
        <v>0</v>
      </c>
      <c r="AP63" s="6">
        <v>0</v>
      </c>
      <c r="AQ63" s="6">
        <v>0</v>
      </c>
      <c r="AR63" s="6"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6"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0</v>
      </c>
      <c r="CA63" s="6">
        <v>0</v>
      </c>
      <c r="CB63" s="6">
        <v>0</v>
      </c>
      <c r="CC63" s="6">
        <v>0</v>
      </c>
      <c r="CD63" s="6">
        <v>0</v>
      </c>
      <c r="CE63" s="6">
        <v>0</v>
      </c>
      <c r="CF63" s="6">
        <v>0</v>
      </c>
      <c r="CG63" s="6">
        <v>0</v>
      </c>
      <c r="CH63" s="6">
        <v>0</v>
      </c>
      <c r="CI63" s="6">
        <v>3446524.6</v>
      </c>
      <c r="CJ63" s="7"/>
      <c r="CK63" s="6">
        <v>4749.57</v>
      </c>
      <c r="CL63" s="6">
        <v>35480.910000000003</v>
      </c>
      <c r="CM63" s="6">
        <v>1618339.8300000005</v>
      </c>
      <c r="CN63" s="6">
        <v>0</v>
      </c>
      <c r="CO63" s="6">
        <v>1658570.3100000005</v>
      </c>
      <c r="CP63" s="2"/>
      <c r="CQ63" s="6">
        <v>0</v>
      </c>
      <c r="CR63" s="6">
        <v>0</v>
      </c>
      <c r="CS63" s="6">
        <v>0</v>
      </c>
      <c r="CU63" s="6">
        <v>1658570.3100000008</v>
      </c>
      <c r="CV63" s="6">
        <f>CI63-CU63</f>
        <v>1787954.2899999993</v>
      </c>
      <c r="CW63" s="50">
        <f>IF(CI63=0,"n/a",CU63/(CI63))</f>
        <v>0.48122979014860384</v>
      </c>
      <c r="CX63" s="35"/>
    </row>
    <row r="64" spans="1:102" s="4" customFormat="1" x14ac:dyDescent="0.2">
      <c r="B64" s="11"/>
      <c r="I64" s="7"/>
      <c r="J64" s="7"/>
      <c r="M64" s="7"/>
      <c r="N64" s="7"/>
      <c r="O64" s="7"/>
      <c r="P64" s="7"/>
      <c r="Q64" s="7"/>
      <c r="R64" s="7"/>
      <c r="S64" s="7"/>
      <c r="T64" s="7"/>
      <c r="CI64" s="7"/>
      <c r="CJ64" s="7"/>
      <c r="CO64" s="7"/>
      <c r="CS64" s="7"/>
      <c r="CW64" s="36"/>
      <c r="CX64" s="36"/>
    </row>
    <row r="65" spans="1:102" s="4" customFormat="1" outlineLevel="1" x14ac:dyDescent="0.2">
      <c r="A65" s="4" t="s">
        <v>79</v>
      </c>
      <c r="B65" s="11" t="s">
        <v>233</v>
      </c>
      <c r="C65" s="4" t="s">
        <v>234</v>
      </c>
      <c r="D65" s="4">
        <v>1911.16</v>
      </c>
      <c r="E65" s="4">
        <v>15733.68</v>
      </c>
      <c r="F65" s="4">
        <v>0</v>
      </c>
      <c r="G65" s="4">
        <v>741833.70000000007</v>
      </c>
      <c r="H65" s="4">
        <v>0</v>
      </c>
      <c r="I65" s="4">
        <v>759478.54</v>
      </c>
      <c r="K65" s="4">
        <v>0</v>
      </c>
      <c r="L65" s="4">
        <v>0</v>
      </c>
      <c r="M65" s="4">
        <v>0</v>
      </c>
      <c r="O65" s="4">
        <v>759478.54</v>
      </c>
      <c r="Q65" s="51">
        <v>0</v>
      </c>
      <c r="R65" s="51">
        <v>0</v>
      </c>
      <c r="T65" s="51"/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4">
        <v>0</v>
      </c>
      <c r="AJ65" s="4">
        <v>0</v>
      </c>
      <c r="AK65" s="4">
        <v>0</v>
      </c>
      <c r="AL65" s="4">
        <v>0</v>
      </c>
      <c r="AM65" s="4">
        <v>0</v>
      </c>
      <c r="AN65" s="4">
        <v>0</v>
      </c>
      <c r="AO65" s="4">
        <v>879436</v>
      </c>
      <c r="AP65" s="4">
        <v>0</v>
      </c>
      <c r="AQ65" s="4">
        <v>0</v>
      </c>
      <c r="AR65" s="4">
        <v>0</v>
      </c>
      <c r="AS65" s="4">
        <v>0</v>
      </c>
      <c r="AT65" s="4">
        <v>0</v>
      </c>
      <c r="AU65" s="4">
        <v>0</v>
      </c>
      <c r="AV65" s="4">
        <v>0</v>
      </c>
      <c r="AW65" s="4">
        <v>0</v>
      </c>
      <c r="AX65" s="4">
        <v>0</v>
      </c>
      <c r="AY65" s="4">
        <v>0</v>
      </c>
      <c r="AZ65" s="4">
        <v>0</v>
      </c>
      <c r="BA65" s="4">
        <v>0</v>
      </c>
      <c r="BB65" s="4">
        <v>0</v>
      </c>
      <c r="BC65" s="4">
        <v>0</v>
      </c>
      <c r="BD65" s="4">
        <v>0</v>
      </c>
      <c r="BE65" s="4">
        <v>0</v>
      </c>
      <c r="BF65" s="4">
        <v>0</v>
      </c>
      <c r="BG65" s="4">
        <v>0</v>
      </c>
      <c r="BH65" s="4">
        <v>0</v>
      </c>
      <c r="BI65" s="4">
        <v>0</v>
      </c>
      <c r="BJ65" s="4">
        <v>0</v>
      </c>
      <c r="BK65" s="4">
        <v>0</v>
      </c>
      <c r="BL65" s="4">
        <v>0</v>
      </c>
      <c r="BM65" s="4">
        <v>0</v>
      </c>
      <c r="BN65" s="4">
        <v>0</v>
      </c>
      <c r="BO65" s="4">
        <v>0</v>
      </c>
      <c r="BP65" s="4">
        <v>0</v>
      </c>
      <c r="BQ65" s="4">
        <v>0</v>
      </c>
      <c r="BR65" s="4">
        <v>0</v>
      </c>
      <c r="BS65" s="4">
        <v>0</v>
      </c>
      <c r="BT65" s="4">
        <v>0</v>
      </c>
      <c r="BU65" s="4">
        <v>0</v>
      </c>
      <c r="BV65" s="4">
        <v>0</v>
      </c>
      <c r="BW65" s="4">
        <v>0</v>
      </c>
      <c r="BX65" s="4">
        <v>0</v>
      </c>
      <c r="BY65" s="4">
        <v>0</v>
      </c>
      <c r="BZ65" s="4">
        <v>0</v>
      </c>
      <c r="CA65" s="4">
        <v>0</v>
      </c>
      <c r="CB65" s="4">
        <v>0</v>
      </c>
      <c r="CC65" s="4">
        <v>0</v>
      </c>
      <c r="CD65" s="4">
        <v>0</v>
      </c>
      <c r="CE65" s="4">
        <v>0</v>
      </c>
      <c r="CF65" s="4">
        <v>0</v>
      </c>
      <c r="CG65" s="4">
        <v>0</v>
      </c>
      <c r="CH65" s="4">
        <v>0</v>
      </c>
      <c r="CI65" s="51">
        <v>879434.5</v>
      </c>
      <c r="CK65" s="4">
        <v>1124.49</v>
      </c>
      <c r="CL65" s="4">
        <v>8374.69</v>
      </c>
      <c r="CM65" s="4">
        <v>404007.44</v>
      </c>
      <c r="CN65" s="4">
        <v>0</v>
      </c>
      <c r="CO65" s="4">
        <v>413506.62</v>
      </c>
      <c r="CQ65" s="4">
        <v>0</v>
      </c>
      <c r="CR65" s="4">
        <v>0</v>
      </c>
      <c r="CS65" s="4">
        <v>0</v>
      </c>
      <c r="CU65" s="4">
        <v>413506.62</v>
      </c>
      <c r="CV65" s="4">
        <f>CI65-CU65</f>
        <v>465927.88</v>
      </c>
      <c r="CW65" s="36">
        <f>IF(CI65=0,"n/a",CU65/(CI65))</f>
        <v>0.47019604075118726</v>
      </c>
      <c r="CX65" s="36"/>
    </row>
    <row r="66" spans="1:102" s="4" customFormat="1" x14ac:dyDescent="0.2">
      <c r="A66" s="6" t="s">
        <v>23</v>
      </c>
      <c r="B66" s="11"/>
      <c r="C66" s="2" t="s">
        <v>21</v>
      </c>
      <c r="D66" s="6">
        <v>1911.16</v>
      </c>
      <c r="E66" s="6">
        <v>15733.68</v>
      </c>
      <c r="F66" s="6">
        <v>0</v>
      </c>
      <c r="G66" s="6">
        <v>741833.70000000007</v>
      </c>
      <c r="H66" s="6">
        <v>0</v>
      </c>
      <c r="I66" s="6">
        <v>759478.54</v>
      </c>
      <c r="J66" s="7"/>
      <c r="K66" s="6">
        <v>0</v>
      </c>
      <c r="L66" s="6">
        <v>0</v>
      </c>
      <c r="M66" s="6">
        <v>0</v>
      </c>
      <c r="N66" s="7"/>
      <c r="O66" s="6">
        <v>759478.54</v>
      </c>
      <c r="P66" s="6"/>
      <c r="Q66" s="6">
        <v>0</v>
      </c>
      <c r="R66" s="6">
        <v>0</v>
      </c>
      <c r="S66" s="6"/>
      <c r="T66" s="7"/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6">
        <v>0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879436</v>
      </c>
      <c r="AP66" s="6">
        <v>0</v>
      </c>
      <c r="AQ66" s="6">
        <v>0</v>
      </c>
      <c r="AR66" s="6">
        <v>0</v>
      </c>
      <c r="AS66" s="6">
        <v>0</v>
      </c>
      <c r="AT66" s="6">
        <v>0</v>
      </c>
      <c r="AU66" s="6">
        <v>0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6"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6">
        <v>0</v>
      </c>
      <c r="BM66" s="6">
        <v>0</v>
      </c>
      <c r="BN66" s="6">
        <v>0</v>
      </c>
      <c r="BO66" s="6">
        <v>0</v>
      </c>
      <c r="BP66" s="6">
        <v>0</v>
      </c>
      <c r="BQ66" s="6">
        <v>0</v>
      </c>
      <c r="BR66" s="6">
        <v>0</v>
      </c>
      <c r="BS66" s="6">
        <v>0</v>
      </c>
      <c r="BT66" s="6">
        <v>0</v>
      </c>
      <c r="BU66" s="6">
        <v>0</v>
      </c>
      <c r="BV66" s="6">
        <v>0</v>
      </c>
      <c r="BW66" s="6">
        <v>0</v>
      </c>
      <c r="BX66" s="6">
        <v>0</v>
      </c>
      <c r="BY66" s="6">
        <v>0</v>
      </c>
      <c r="BZ66" s="6">
        <v>0</v>
      </c>
      <c r="CA66" s="6">
        <v>0</v>
      </c>
      <c r="CB66" s="6">
        <v>0</v>
      </c>
      <c r="CC66" s="6">
        <v>0</v>
      </c>
      <c r="CD66" s="6">
        <v>0</v>
      </c>
      <c r="CE66" s="6">
        <v>0</v>
      </c>
      <c r="CF66" s="6">
        <v>0</v>
      </c>
      <c r="CG66" s="6">
        <v>0</v>
      </c>
      <c r="CH66" s="6">
        <v>0</v>
      </c>
      <c r="CI66" s="6">
        <v>879434.5</v>
      </c>
      <c r="CJ66" s="7"/>
      <c r="CK66" s="6">
        <v>1124.49</v>
      </c>
      <c r="CL66" s="6">
        <v>8374.69</v>
      </c>
      <c r="CM66" s="6">
        <v>404007.44</v>
      </c>
      <c r="CN66" s="6">
        <v>0</v>
      </c>
      <c r="CO66" s="6">
        <v>413506.62</v>
      </c>
      <c r="CP66" s="2"/>
      <c r="CQ66" s="6">
        <v>0</v>
      </c>
      <c r="CR66" s="6">
        <v>0</v>
      </c>
      <c r="CS66" s="6">
        <v>0</v>
      </c>
      <c r="CU66" s="6">
        <v>413506.62</v>
      </c>
      <c r="CV66" s="6">
        <f>CI66-CU66</f>
        <v>465927.88</v>
      </c>
      <c r="CW66" s="50">
        <f>IF(CI66=0,"n/a",CU66/(CI66))</f>
        <v>0.47019604075118726</v>
      </c>
      <c r="CX66" s="35"/>
    </row>
    <row r="67" spans="1:102" s="4" customFormat="1" x14ac:dyDescent="0.2">
      <c r="B67" s="11"/>
      <c r="I67" s="7"/>
      <c r="J67" s="7"/>
      <c r="M67" s="7"/>
      <c r="N67" s="7"/>
      <c r="O67" s="7"/>
      <c r="P67" s="7"/>
      <c r="Q67" s="7"/>
      <c r="R67" s="7"/>
      <c r="S67" s="7"/>
      <c r="T67" s="7"/>
      <c r="CI67" s="7"/>
      <c r="CJ67" s="7"/>
      <c r="CO67" s="7"/>
      <c r="CS67" s="7"/>
      <c r="CW67" s="36"/>
      <c r="CX67" s="36"/>
    </row>
    <row r="68" spans="1:102" s="4" customFormat="1" x14ac:dyDescent="0.2">
      <c r="A68" s="5" t="s">
        <v>2</v>
      </c>
      <c r="B68" s="11"/>
      <c r="C68" s="2" t="s">
        <v>22</v>
      </c>
      <c r="D68" s="5">
        <f t="shared" ref="D68:H68" si="9">D63+D66</f>
        <v>9793.16</v>
      </c>
      <c r="E68" s="5">
        <f t="shared" si="9"/>
        <v>82464.56</v>
      </c>
      <c r="F68" s="5">
        <f t="shared" si="9"/>
        <v>0</v>
      </c>
      <c r="G68" s="5">
        <f t="shared" si="9"/>
        <v>3916660.6799999997</v>
      </c>
      <c r="H68" s="5">
        <f t="shared" si="9"/>
        <v>0</v>
      </c>
      <c r="I68" s="5">
        <f>I63+I66</f>
        <v>4008918.3999999994</v>
      </c>
      <c r="J68" s="7"/>
      <c r="K68" s="5">
        <f t="shared" ref="K68:L68" si="10">K63+K66</f>
        <v>0</v>
      </c>
      <c r="L68" s="5">
        <f t="shared" si="10"/>
        <v>0</v>
      </c>
      <c r="M68" s="5">
        <f>M63+M66</f>
        <v>0</v>
      </c>
      <c r="N68" s="7"/>
      <c r="O68" s="5">
        <f>O63+O66</f>
        <v>4008918.4</v>
      </c>
      <c r="P68" s="5"/>
      <c r="Q68" s="5"/>
      <c r="R68" s="5"/>
      <c r="S68" s="5"/>
      <c r="T68" s="7"/>
      <c r="U68" s="5">
        <f t="shared" ref="U68:AZ68" si="11">U63+U66</f>
        <v>111677</v>
      </c>
      <c r="V68" s="5">
        <f t="shared" si="11"/>
        <v>157323</v>
      </c>
      <c r="W68" s="5">
        <f t="shared" si="11"/>
        <v>1988350</v>
      </c>
      <c r="X68" s="5">
        <f t="shared" si="11"/>
        <v>36500</v>
      </c>
      <c r="Y68" s="5">
        <f t="shared" si="11"/>
        <v>46872</v>
      </c>
      <c r="Z68" s="5">
        <f t="shared" si="11"/>
        <v>46037</v>
      </c>
      <c r="AA68" s="5">
        <f t="shared" si="11"/>
        <v>65532</v>
      </c>
      <c r="AB68" s="5">
        <f t="shared" si="11"/>
        <v>34652</v>
      </c>
      <c r="AC68" s="5">
        <f t="shared" si="11"/>
        <v>28437</v>
      </c>
      <c r="AD68" s="5">
        <f t="shared" si="11"/>
        <v>30420</v>
      </c>
      <c r="AE68" s="5">
        <f t="shared" si="11"/>
        <v>52595</v>
      </c>
      <c r="AF68" s="5">
        <f t="shared" si="11"/>
        <v>57842</v>
      </c>
      <c r="AG68" s="5">
        <f t="shared" si="11"/>
        <v>145703</v>
      </c>
      <c r="AH68" s="5">
        <f t="shared" si="11"/>
        <v>453201</v>
      </c>
      <c r="AI68" s="5">
        <f t="shared" si="11"/>
        <v>22008</v>
      </c>
      <c r="AJ68" s="5">
        <f t="shared" si="11"/>
        <v>128876</v>
      </c>
      <c r="AK68" s="5">
        <f t="shared" si="11"/>
        <v>22000</v>
      </c>
      <c r="AL68" s="5">
        <f t="shared" si="11"/>
        <v>15000</v>
      </c>
      <c r="AM68" s="5">
        <f t="shared" si="11"/>
        <v>1750</v>
      </c>
      <c r="AN68" s="5">
        <f t="shared" si="11"/>
        <v>1750</v>
      </c>
      <c r="AO68" s="5">
        <f t="shared" si="11"/>
        <v>879436</v>
      </c>
      <c r="AP68" s="5">
        <f t="shared" si="11"/>
        <v>0</v>
      </c>
      <c r="AQ68" s="5">
        <f t="shared" si="11"/>
        <v>0</v>
      </c>
      <c r="AR68" s="5">
        <f t="shared" si="11"/>
        <v>0</v>
      </c>
      <c r="AS68" s="5">
        <f t="shared" si="11"/>
        <v>0</v>
      </c>
      <c r="AT68" s="5">
        <f t="shared" si="11"/>
        <v>0</v>
      </c>
      <c r="AU68" s="5">
        <f t="shared" si="11"/>
        <v>0</v>
      </c>
      <c r="AV68" s="5">
        <f t="shared" si="11"/>
        <v>0</v>
      </c>
      <c r="AW68" s="5">
        <f t="shared" si="11"/>
        <v>0</v>
      </c>
      <c r="AX68" s="5">
        <f t="shared" si="11"/>
        <v>0</v>
      </c>
      <c r="AY68" s="5">
        <f t="shared" si="11"/>
        <v>0</v>
      </c>
      <c r="AZ68" s="5">
        <f t="shared" si="11"/>
        <v>0</v>
      </c>
      <c r="BA68" s="5">
        <f t="shared" ref="BA68:CH68" si="12">BA63+BA66</f>
        <v>0</v>
      </c>
      <c r="BB68" s="5">
        <f t="shared" si="12"/>
        <v>0</v>
      </c>
      <c r="BC68" s="5">
        <f t="shared" si="12"/>
        <v>0</v>
      </c>
      <c r="BD68" s="5">
        <f t="shared" si="12"/>
        <v>0</v>
      </c>
      <c r="BE68" s="5">
        <f t="shared" si="12"/>
        <v>0</v>
      </c>
      <c r="BF68" s="5">
        <f t="shared" si="12"/>
        <v>0</v>
      </c>
      <c r="BG68" s="5">
        <f t="shared" si="12"/>
        <v>0</v>
      </c>
      <c r="BH68" s="5">
        <f t="shared" si="12"/>
        <v>0</v>
      </c>
      <c r="BI68" s="5">
        <f t="shared" si="12"/>
        <v>0</v>
      </c>
      <c r="BJ68" s="5">
        <f t="shared" si="12"/>
        <v>0</v>
      </c>
      <c r="BK68" s="5">
        <f t="shared" si="12"/>
        <v>0</v>
      </c>
      <c r="BL68" s="5">
        <f t="shared" si="12"/>
        <v>0</v>
      </c>
      <c r="BM68" s="5">
        <f t="shared" si="12"/>
        <v>0</v>
      </c>
      <c r="BN68" s="5">
        <f t="shared" si="12"/>
        <v>0</v>
      </c>
      <c r="BO68" s="5">
        <f t="shared" si="12"/>
        <v>0</v>
      </c>
      <c r="BP68" s="5">
        <f t="shared" si="12"/>
        <v>0</v>
      </c>
      <c r="BQ68" s="5">
        <f t="shared" si="12"/>
        <v>0</v>
      </c>
      <c r="BR68" s="5">
        <f t="shared" si="12"/>
        <v>0</v>
      </c>
      <c r="BS68" s="5">
        <f t="shared" si="12"/>
        <v>0</v>
      </c>
      <c r="BT68" s="5">
        <f t="shared" si="12"/>
        <v>0</v>
      </c>
      <c r="BU68" s="5">
        <f t="shared" si="12"/>
        <v>0</v>
      </c>
      <c r="BV68" s="5">
        <f t="shared" si="12"/>
        <v>0</v>
      </c>
      <c r="BW68" s="5">
        <f t="shared" si="12"/>
        <v>0</v>
      </c>
      <c r="BX68" s="5">
        <f t="shared" si="12"/>
        <v>0</v>
      </c>
      <c r="BY68" s="5">
        <f t="shared" si="12"/>
        <v>0</v>
      </c>
      <c r="BZ68" s="5">
        <f t="shared" si="12"/>
        <v>0</v>
      </c>
      <c r="CA68" s="5">
        <f t="shared" si="12"/>
        <v>0</v>
      </c>
      <c r="CB68" s="5">
        <f t="shared" si="12"/>
        <v>0</v>
      </c>
      <c r="CC68" s="5">
        <f t="shared" si="12"/>
        <v>0</v>
      </c>
      <c r="CD68" s="5">
        <f t="shared" si="12"/>
        <v>0</v>
      </c>
      <c r="CE68" s="5">
        <f t="shared" si="12"/>
        <v>0</v>
      </c>
      <c r="CF68" s="5">
        <f t="shared" si="12"/>
        <v>0</v>
      </c>
      <c r="CG68" s="5">
        <f t="shared" si="12"/>
        <v>0</v>
      </c>
      <c r="CH68" s="5">
        <f t="shared" si="12"/>
        <v>0</v>
      </c>
      <c r="CI68" s="5">
        <f>CI63+CI66</f>
        <v>4325959.0999999996</v>
      </c>
      <c r="CJ68" s="7"/>
      <c r="CK68" s="5">
        <f t="shared" ref="CK68:CN68" si="13">CK63+CK66</f>
        <v>5874.0599999999995</v>
      </c>
      <c r="CL68" s="5">
        <f t="shared" si="13"/>
        <v>43855.600000000006</v>
      </c>
      <c r="CM68" s="5">
        <f t="shared" si="13"/>
        <v>2022347.2700000005</v>
      </c>
      <c r="CN68" s="5">
        <f t="shared" si="13"/>
        <v>0</v>
      </c>
      <c r="CO68" s="5">
        <f>CO63+CO66</f>
        <v>2072076.9300000006</v>
      </c>
      <c r="CP68" s="2"/>
      <c r="CQ68" s="5">
        <f t="shared" ref="CQ68:CR68" si="14">CQ63+CQ66</f>
        <v>0</v>
      </c>
      <c r="CR68" s="5">
        <f t="shared" si="14"/>
        <v>0</v>
      </c>
      <c r="CS68" s="5">
        <f>CS63+CS66</f>
        <v>0</v>
      </c>
      <c r="CU68" s="5">
        <f>CU63+CU66</f>
        <v>2072076.9300000006</v>
      </c>
      <c r="CV68" s="5">
        <f>CV63+CV66</f>
        <v>2253882.1699999995</v>
      </c>
      <c r="CW68" s="37">
        <f>IF(CI68=0,"n/a",CU68/(CI68))</f>
        <v>0.4789867130274072</v>
      </c>
      <c r="CX68" s="35"/>
    </row>
    <row r="69" spans="1:102" s="4" customFormat="1" x14ac:dyDescent="0.2">
      <c r="B69" s="11"/>
      <c r="I69" s="7"/>
      <c r="J69" s="7"/>
      <c r="M69" s="7"/>
      <c r="N69" s="7"/>
      <c r="O69" s="7"/>
      <c r="P69" s="7"/>
      <c r="Q69" s="7"/>
      <c r="R69" s="7"/>
      <c r="S69" s="7"/>
      <c r="T69" s="7"/>
      <c r="CI69" s="7"/>
      <c r="CJ69" s="7"/>
      <c r="CO69" s="7"/>
      <c r="CS69" s="7"/>
      <c r="CW69" s="36"/>
      <c r="CX69" s="36"/>
    </row>
    <row r="70" spans="1:102" s="4" customFormat="1" outlineLevel="1" x14ac:dyDescent="0.2">
      <c r="A70" s="4" t="s">
        <v>80</v>
      </c>
      <c r="B70" s="11" t="s">
        <v>235</v>
      </c>
      <c r="C70" s="4" t="s">
        <v>236</v>
      </c>
      <c r="D70" s="4">
        <v>0</v>
      </c>
      <c r="E70" s="4">
        <v>0</v>
      </c>
      <c r="F70" s="4">
        <v>0</v>
      </c>
      <c r="G70" s="4">
        <v>573.52</v>
      </c>
      <c r="H70" s="4">
        <v>0</v>
      </c>
      <c r="I70" s="4">
        <v>573.52</v>
      </c>
      <c r="K70" s="4">
        <v>0</v>
      </c>
      <c r="L70" s="4">
        <v>0</v>
      </c>
      <c r="M70" s="4">
        <v>0</v>
      </c>
      <c r="O70" s="4">
        <v>573.52</v>
      </c>
      <c r="Q70" s="51">
        <v>0</v>
      </c>
      <c r="R70" s="51">
        <v>0</v>
      </c>
      <c r="T70" s="51"/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  <c r="AE70" s="4">
        <v>0</v>
      </c>
      <c r="AF70" s="4">
        <v>0</v>
      </c>
      <c r="AG70" s="4">
        <v>0</v>
      </c>
      <c r="AH70" s="4">
        <v>0</v>
      </c>
      <c r="AI70" s="4">
        <v>0</v>
      </c>
      <c r="AJ70" s="4">
        <v>0</v>
      </c>
      <c r="AK70" s="4">
        <v>0</v>
      </c>
      <c r="AL70" s="4">
        <v>0</v>
      </c>
      <c r="AM70" s="4">
        <v>0</v>
      </c>
      <c r="AN70" s="4">
        <v>0</v>
      </c>
      <c r="AO70" s="4">
        <v>0</v>
      </c>
      <c r="AP70" s="4">
        <v>1428</v>
      </c>
      <c r="AQ70" s="4">
        <v>0</v>
      </c>
      <c r="AR70" s="4">
        <v>0</v>
      </c>
      <c r="AS70" s="4">
        <v>0</v>
      </c>
      <c r="AT70" s="4">
        <v>0</v>
      </c>
      <c r="AU70" s="4">
        <v>0</v>
      </c>
      <c r="AV70" s="4">
        <v>0</v>
      </c>
      <c r="AW70" s="4">
        <v>0</v>
      </c>
      <c r="AX70" s="4">
        <v>0</v>
      </c>
      <c r="AY70" s="4">
        <v>0</v>
      </c>
      <c r="AZ70" s="4">
        <v>0</v>
      </c>
      <c r="BA70" s="4">
        <v>0</v>
      </c>
      <c r="BB70" s="4">
        <v>0</v>
      </c>
      <c r="BC70" s="4">
        <v>0</v>
      </c>
      <c r="BD70" s="4">
        <v>0</v>
      </c>
      <c r="BE70" s="4">
        <v>0</v>
      </c>
      <c r="BF70" s="4">
        <v>0</v>
      </c>
      <c r="BG70" s="4">
        <v>0</v>
      </c>
      <c r="BH70" s="4">
        <v>0</v>
      </c>
      <c r="BI70" s="4">
        <v>0</v>
      </c>
      <c r="BJ70" s="4">
        <v>0</v>
      </c>
      <c r="BK70" s="4">
        <v>0</v>
      </c>
      <c r="BL70" s="4">
        <v>0</v>
      </c>
      <c r="BM70" s="4">
        <v>0</v>
      </c>
      <c r="BN70" s="4">
        <v>0</v>
      </c>
      <c r="BO70" s="4">
        <v>0</v>
      </c>
      <c r="BP70" s="4">
        <v>0</v>
      </c>
      <c r="BQ70" s="4">
        <v>0</v>
      </c>
      <c r="BR70" s="4">
        <v>0</v>
      </c>
      <c r="BS70" s="4">
        <v>0</v>
      </c>
      <c r="BT70" s="4">
        <v>0</v>
      </c>
      <c r="BU70" s="4">
        <v>0</v>
      </c>
      <c r="BV70" s="4">
        <v>0</v>
      </c>
      <c r="BW70" s="4">
        <v>0</v>
      </c>
      <c r="BX70" s="4">
        <v>0</v>
      </c>
      <c r="BY70" s="4">
        <v>0</v>
      </c>
      <c r="BZ70" s="4">
        <v>0</v>
      </c>
      <c r="CA70" s="4">
        <v>0</v>
      </c>
      <c r="CB70" s="4">
        <v>0</v>
      </c>
      <c r="CC70" s="4">
        <v>0</v>
      </c>
      <c r="CD70" s="4">
        <v>0</v>
      </c>
      <c r="CE70" s="4">
        <v>0</v>
      </c>
      <c r="CF70" s="4">
        <v>0</v>
      </c>
      <c r="CG70" s="4">
        <v>0</v>
      </c>
      <c r="CH70" s="4">
        <v>0</v>
      </c>
      <c r="CI70" s="51">
        <v>1428</v>
      </c>
      <c r="CK70" s="4">
        <v>0</v>
      </c>
      <c r="CL70" s="4">
        <v>0</v>
      </c>
      <c r="CM70" s="4">
        <v>374.28000000000003</v>
      </c>
      <c r="CN70" s="4">
        <v>0</v>
      </c>
      <c r="CO70" s="4">
        <v>374.28000000000003</v>
      </c>
      <c r="CQ70" s="4">
        <v>0</v>
      </c>
      <c r="CR70" s="4">
        <v>0</v>
      </c>
      <c r="CS70" s="4">
        <v>0</v>
      </c>
      <c r="CU70" s="4">
        <v>374.28000000000003</v>
      </c>
      <c r="CV70" s="4">
        <f t="shared" ref="CV70:CV99" si="15">CI70-CU70</f>
        <v>1053.72</v>
      </c>
      <c r="CW70" s="36">
        <f t="shared" ref="CW70:CW99" si="16">IF(CI70=0,"n/a",CU70/(CI70))</f>
        <v>0.26210084033613446</v>
      </c>
      <c r="CX70" s="36"/>
    </row>
    <row r="71" spans="1:102" s="4" customFormat="1" outlineLevel="1" x14ac:dyDescent="0.2">
      <c r="A71" s="4" t="s">
        <v>81</v>
      </c>
      <c r="B71" s="11" t="s">
        <v>237</v>
      </c>
      <c r="C71" s="4" t="s">
        <v>238</v>
      </c>
      <c r="D71" s="4">
        <v>0</v>
      </c>
      <c r="E71" s="4">
        <v>84.99</v>
      </c>
      <c r="F71" s="4">
        <v>0</v>
      </c>
      <c r="G71" s="4">
        <v>19399.45</v>
      </c>
      <c r="H71" s="4">
        <v>0</v>
      </c>
      <c r="I71" s="4">
        <v>19484.440000000002</v>
      </c>
      <c r="K71" s="4">
        <v>0</v>
      </c>
      <c r="L71" s="4">
        <v>0</v>
      </c>
      <c r="M71" s="4">
        <v>0</v>
      </c>
      <c r="O71" s="4">
        <v>19484.439999999999</v>
      </c>
      <c r="Q71" s="51">
        <v>0</v>
      </c>
      <c r="R71" s="51">
        <v>0</v>
      </c>
      <c r="T71" s="51"/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  <c r="AL71" s="4">
        <v>0</v>
      </c>
      <c r="AM71" s="4">
        <v>0</v>
      </c>
      <c r="AN71" s="4">
        <v>0</v>
      </c>
      <c r="AO71" s="4">
        <v>0</v>
      </c>
      <c r="AP71" s="4">
        <v>0</v>
      </c>
      <c r="AQ71" s="4">
        <v>20750</v>
      </c>
      <c r="AR71" s="4">
        <v>0</v>
      </c>
      <c r="AS71" s="4">
        <v>0</v>
      </c>
      <c r="AT71" s="4">
        <v>0</v>
      </c>
      <c r="AU71" s="4">
        <v>0</v>
      </c>
      <c r="AV71" s="4">
        <v>0</v>
      </c>
      <c r="AW71" s="4">
        <v>0</v>
      </c>
      <c r="AX71" s="4">
        <v>0</v>
      </c>
      <c r="AY71" s="4">
        <v>0</v>
      </c>
      <c r="AZ71" s="4">
        <v>0</v>
      </c>
      <c r="BA71" s="4">
        <v>0</v>
      </c>
      <c r="BB71" s="4">
        <v>0</v>
      </c>
      <c r="BC71" s="4">
        <v>0</v>
      </c>
      <c r="BD71" s="4">
        <v>0</v>
      </c>
      <c r="BE71" s="4">
        <v>0</v>
      </c>
      <c r="BF71" s="4">
        <v>0</v>
      </c>
      <c r="BG71" s="4">
        <v>0</v>
      </c>
      <c r="BH71" s="4">
        <v>0</v>
      </c>
      <c r="BI71" s="4">
        <v>0</v>
      </c>
      <c r="BJ71" s="4">
        <v>0</v>
      </c>
      <c r="BK71" s="4">
        <v>0</v>
      </c>
      <c r="BL71" s="4">
        <v>0</v>
      </c>
      <c r="BM71" s="4">
        <v>0</v>
      </c>
      <c r="BN71" s="4">
        <v>0</v>
      </c>
      <c r="BO71" s="4">
        <v>0</v>
      </c>
      <c r="BP71" s="4">
        <v>0</v>
      </c>
      <c r="BQ71" s="4">
        <v>0</v>
      </c>
      <c r="BR71" s="4">
        <v>0</v>
      </c>
      <c r="BS71" s="4">
        <v>0</v>
      </c>
      <c r="BT71" s="4">
        <v>0</v>
      </c>
      <c r="BU71" s="4">
        <v>0</v>
      </c>
      <c r="BV71" s="4">
        <v>0</v>
      </c>
      <c r="BW71" s="4">
        <v>0</v>
      </c>
      <c r="BX71" s="4">
        <v>0</v>
      </c>
      <c r="BY71" s="4">
        <v>0</v>
      </c>
      <c r="BZ71" s="4">
        <v>0</v>
      </c>
      <c r="CA71" s="4">
        <v>0</v>
      </c>
      <c r="CB71" s="4">
        <v>0</v>
      </c>
      <c r="CC71" s="4">
        <v>0</v>
      </c>
      <c r="CD71" s="4">
        <v>0</v>
      </c>
      <c r="CE71" s="4">
        <v>0</v>
      </c>
      <c r="CF71" s="4">
        <v>0</v>
      </c>
      <c r="CG71" s="4">
        <v>0</v>
      </c>
      <c r="CH71" s="4">
        <v>0</v>
      </c>
      <c r="CI71" s="51">
        <v>20750</v>
      </c>
      <c r="CK71" s="4">
        <v>0</v>
      </c>
      <c r="CL71" s="4">
        <v>22</v>
      </c>
      <c r="CM71" s="4">
        <v>13206.970000000001</v>
      </c>
      <c r="CN71" s="4">
        <v>0</v>
      </c>
      <c r="CO71" s="4">
        <v>13228.970000000001</v>
      </c>
      <c r="CQ71" s="4">
        <v>0</v>
      </c>
      <c r="CR71" s="4">
        <v>0</v>
      </c>
      <c r="CS71" s="4">
        <v>0</v>
      </c>
      <c r="CU71" s="4">
        <v>13228.970000000001</v>
      </c>
      <c r="CV71" s="4">
        <f t="shared" si="15"/>
        <v>7521.0299999999988</v>
      </c>
      <c r="CW71" s="36">
        <f t="shared" si="16"/>
        <v>0.63754072289156627</v>
      </c>
      <c r="CX71" s="36"/>
    </row>
    <row r="72" spans="1:102" s="4" customFormat="1" outlineLevel="1" x14ac:dyDescent="0.2">
      <c r="A72" s="4" t="s">
        <v>82</v>
      </c>
      <c r="B72" s="11" t="s">
        <v>239</v>
      </c>
      <c r="C72" s="4" t="s">
        <v>240</v>
      </c>
      <c r="D72" s="4">
        <v>0</v>
      </c>
      <c r="E72" s="4">
        <v>67.5</v>
      </c>
      <c r="F72" s="4">
        <v>0</v>
      </c>
      <c r="G72" s="4">
        <v>978</v>
      </c>
      <c r="H72" s="4">
        <v>0</v>
      </c>
      <c r="I72" s="4">
        <v>1045.5</v>
      </c>
      <c r="K72" s="4">
        <v>0</v>
      </c>
      <c r="L72" s="4">
        <v>0</v>
      </c>
      <c r="M72" s="4">
        <v>0</v>
      </c>
      <c r="O72" s="4">
        <v>1045.5</v>
      </c>
      <c r="Q72" s="51">
        <v>0</v>
      </c>
      <c r="R72" s="51">
        <v>0</v>
      </c>
      <c r="T72" s="51"/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0</v>
      </c>
      <c r="AO72" s="4">
        <v>0</v>
      </c>
      <c r="AP72" s="4">
        <v>0</v>
      </c>
      <c r="AQ72" s="4">
        <v>0</v>
      </c>
      <c r="AR72" s="4">
        <v>1025</v>
      </c>
      <c r="AS72" s="4">
        <v>0</v>
      </c>
      <c r="AT72" s="4">
        <v>0</v>
      </c>
      <c r="AU72" s="4">
        <v>0</v>
      </c>
      <c r="AV72" s="4">
        <v>0</v>
      </c>
      <c r="AW72" s="4">
        <v>0</v>
      </c>
      <c r="AX72" s="4">
        <v>0</v>
      </c>
      <c r="AY72" s="4">
        <v>0</v>
      </c>
      <c r="AZ72" s="4">
        <v>0</v>
      </c>
      <c r="BA72" s="4">
        <v>0</v>
      </c>
      <c r="BB72" s="4">
        <v>0</v>
      </c>
      <c r="BC72" s="4">
        <v>0</v>
      </c>
      <c r="BD72" s="4">
        <v>0</v>
      </c>
      <c r="BE72" s="4">
        <v>0</v>
      </c>
      <c r="BF72" s="4">
        <v>0</v>
      </c>
      <c r="BG72" s="4">
        <v>0</v>
      </c>
      <c r="BH72" s="4">
        <v>0</v>
      </c>
      <c r="BI72" s="4">
        <v>0</v>
      </c>
      <c r="BJ72" s="4">
        <v>0</v>
      </c>
      <c r="BK72" s="4">
        <v>0</v>
      </c>
      <c r="BL72" s="4">
        <v>0</v>
      </c>
      <c r="BM72" s="4">
        <v>0</v>
      </c>
      <c r="BN72" s="4">
        <v>0</v>
      </c>
      <c r="BO72" s="4">
        <v>0</v>
      </c>
      <c r="BP72" s="4">
        <v>0</v>
      </c>
      <c r="BQ72" s="4">
        <v>0</v>
      </c>
      <c r="BR72" s="4">
        <v>0</v>
      </c>
      <c r="BS72" s="4">
        <v>0</v>
      </c>
      <c r="BT72" s="4">
        <v>0</v>
      </c>
      <c r="BU72" s="4">
        <v>0</v>
      </c>
      <c r="BV72" s="4">
        <v>0</v>
      </c>
      <c r="BW72" s="4">
        <v>0</v>
      </c>
      <c r="BX72" s="4">
        <v>0</v>
      </c>
      <c r="BY72" s="4">
        <v>0</v>
      </c>
      <c r="BZ72" s="4">
        <v>0</v>
      </c>
      <c r="CA72" s="4">
        <v>0</v>
      </c>
      <c r="CB72" s="4">
        <v>0</v>
      </c>
      <c r="CC72" s="4">
        <v>0</v>
      </c>
      <c r="CD72" s="4">
        <v>0</v>
      </c>
      <c r="CE72" s="4">
        <v>0</v>
      </c>
      <c r="CF72" s="4">
        <v>0</v>
      </c>
      <c r="CG72" s="4">
        <v>0</v>
      </c>
      <c r="CH72" s="4">
        <v>0</v>
      </c>
      <c r="CI72" s="51">
        <v>1025</v>
      </c>
      <c r="CK72" s="4">
        <v>17</v>
      </c>
      <c r="CL72" s="4">
        <v>0</v>
      </c>
      <c r="CM72" s="4">
        <v>355.5</v>
      </c>
      <c r="CN72" s="4">
        <v>0</v>
      </c>
      <c r="CO72" s="4">
        <v>372.5</v>
      </c>
      <c r="CQ72" s="4">
        <v>0</v>
      </c>
      <c r="CR72" s="4">
        <v>0</v>
      </c>
      <c r="CS72" s="4">
        <v>0</v>
      </c>
      <c r="CU72" s="4">
        <v>372.5</v>
      </c>
      <c r="CV72" s="4">
        <f t="shared" si="15"/>
        <v>652.5</v>
      </c>
      <c r="CW72" s="36">
        <f t="shared" si="16"/>
        <v>0.36341463414634145</v>
      </c>
      <c r="CX72" s="36"/>
    </row>
    <row r="73" spans="1:102" s="4" customFormat="1" outlineLevel="1" x14ac:dyDescent="0.2">
      <c r="A73" s="4" t="s">
        <v>83</v>
      </c>
      <c r="B73" s="11" t="s">
        <v>241</v>
      </c>
      <c r="C73" s="4" t="s">
        <v>242</v>
      </c>
      <c r="D73" s="4">
        <v>5378.54</v>
      </c>
      <c r="E73" s="4">
        <v>366.67</v>
      </c>
      <c r="F73" s="4">
        <v>0</v>
      </c>
      <c r="G73" s="4">
        <v>440.77</v>
      </c>
      <c r="H73" s="4">
        <v>0</v>
      </c>
      <c r="I73" s="4">
        <v>6185.98</v>
      </c>
      <c r="K73" s="4">
        <v>0</v>
      </c>
      <c r="L73" s="4">
        <v>0</v>
      </c>
      <c r="M73" s="4">
        <v>0</v>
      </c>
      <c r="O73" s="4">
        <v>6185.9800000000005</v>
      </c>
      <c r="Q73" s="51">
        <v>0</v>
      </c>
      <c r="R73" s="51">
        <v>0</v>
      </c>
      <c r="T73" s="51"/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0</v>
      </c>
      <c r="AO73" s="4">
        <v>0</v>
      </c>
      <c r="AP73" s="4">
        <v>0</v>
      </c>
      <c r="AQ73" s="4">
        <v>0</v>
      </c>
      <c r="AR73" s="4">
        <v>0</v>
      </c>
      <c r="AS73" s="4">
        <v>7311</v>
      </c>
      <c r="AT73" s="4">
        <v>0</v>
      </c>
      <c r="AU73" s="4">
        <v>0</v>
      </c>
      <c r="AV73" s="4">
        <v>0</v>
      </c>
      <c r="AW73" s="4">
        <v>0</v>
      </c>
      <c r="AX73" s="4">
        <v>0</v>
      </c>
      <c r="AY73" s="4">
        <v>0</v>
      </c>
      <c r="AZ73" s="4">
        <v>0</v>
      </c>
      <c r="BA73" s="4">
        <v>0</v>
      </c>
      <c r="BB73" s="4">
        <v>0</v>
      </c>
      <c r="BC73" s="4">
        <v>0</v>
      </c>
      <c r="BD73" s="4">
        <v>0</v>
      </c>
      <c r="BE73" s="4">
        <v>0</v>
      </c>
      <c r="BF73" s="4">
        <v>0</v>
      </c>
      <c r="BG73" s="4">
        <v>0</v>
      </c>
      <c r="BH73" s="4">
        <v>0</v>
      </c>
      <c r="BI73" s="4">
        <v>0</v>
      </c>
      <c r="BJ73" s="4">
        <v>0</v>
      </c>
      <c r="BK73" s="4">
        <v>0</v>
      </c>
      <c r="BL73" s="4">
        <v>0</v>
      </c>
      <c r="BM73" s="4">
        <v>0</v>
      </c>
      <c r="BN73" s="4">
        <v>0</v>
      </c>
      <c r="BO73" s="4">
        <v>0</v>
      </c>
      <c r="BP73" s="4">
        <v>0</v>
      </c>
      <c r="BQ73" s="4">
        <v>0</v>
      </c>
      <c r="BR73" s="4">
        <v>0</v>
      </c>
      <c r="BS73" s="4">
        <v>0</v>
      </c>
      <c r="BT73" s="4">
        <v>0</v>
      </c>
      <c r="BU73" s="4">
        <v>0</v>
      </c>
      <c r="BV73" s="4">
        <v>0</v>
      </c>
      <c r="BW73" s="4">
        <v>0</v>
      </c>
      <c r="BX73" s="4">
        <v>0</v>
      </c>
      <c r="BY73" s="4">
        <v>0</v>
      </c>
      <c r="BZ73" s="4">
        <v>0</v>
      </c>
      <c r="CA73" s="4">
        <v>0</v>
      </c>
      <c r="CB73" s="4">
        <v>0</v>
      </c>
      <c r="CC73" s="4">
        <v>0</v>
      </c>
      <c r="CD73" s="4">
        <v>0</v>
      </c>
      <c r="CE73" s="4">
        <v>0</v>
      </c>
      <c r="CF73" s="4">
        <v>0</v>
      </c>
      <c r="CG73" s="4">
        <v>0</v>
      </c>
      <c r="CH73" s="4">
        <v>0</v>
      </c>
      <c r="CI73" s="51">
        <v>7311</v>
      </c>
      <c r="CK73" s="4">
        <v>3086.07</v>
      </c>
      <c r="CL73" s="4">
        <v>0</v>
      </c>
      <c r="CM73" s="4">
        <v>31.98</v>
      </c>
      <c r="CN73" s="4">
        <v>0</v>
      </c>
      <c r="CO73" s="4">
        <v>3118.05</v>
      </c>
      <c r="CQ73" s="4">
        <v>0</v>
      </c>
      <c r="CR73" s="4">
        <v>0</v>
      </c>
      <c r="CS73" s="4">
        <v>0</v>
      </c>
      <c r="CU73" s="4">
        <v>3118.05</v>
      </c>
      <c r="CV73" s="4">
        <f t="shared" si="15"/>
        <v>4192.95</v>
      </c>
      <c r="CW73" s="36">
        <f t="shared" si="16"/>
        <v>0.42648748461222818</v>
      </c>
      <c r="CX73" s="36"/>
    </row>
    <row r="74" spans="1:102" s="4" customFormat="1" outlineLevel="1" x14ac:dyDescent="0.2">
      <c r="A74" s="4" t="s">
        <v>84</v>
      </c>
      <c r="B74" s="11" t="s">
        <v>243</v>
      </c>
      <c r="C74" s="4" t="s">
        <v>244</v>
      </c>
      <c r="D74" s="4">
        <v>8541.4600000000009</v>
      </c>
      <c r="E74" s="4">
        <v>0</v>
      </c>
      <c r="F74" s="4">
        <v>0</v>
      </c>
      <c r="G74" s="4">
        <v>0</v>
      </c>
      <c r="H74" s="4">
        <v>0</v>
      </c>
      <c r="I74" s="4">
        <v>8541.4600000000009</v>
      </c>
      <c r="K74" s="4">
        <v>0</v>
      </c>
      <c r="L74" s="4">
        <v>0</v>
      </c>
      <c r="M74" s="4">
        <v>0</v>
      </c>
      <c r="O74" s="4">
        <v>8541.4600000000009</v>
      </c>
      <c r="Q74" s="51">
        <v>0</v>
      </c>
      <c r="R74" s="51">
        <v>0</v>
      </c>
      <c r="T74" s="51"/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4">
        <v>0</v>
      </c>
      <c r="AO74" s="4">
        <v>0</v>
      </c>
      <c r="AP74" s="4">
        <v>0</v>
      </c>
      <c r="AQ74" s="4">
        <v>0</v>
      </c>
      <c r="AR74" s="4">
        <v>0</v>
      </c>
      <c r="AS74" s="4">
        <v>0</v>
      </c>
      <c r="AT74" s="4">
        <v>10250</v>
      </c>
      <c r="AU74" s="4">
        <v>0</v>
      </c>
      <c r="AV74" s="4">
        <v>0</v>
      </c>
      <c r="AW74" s="4">
        <v>0</v>
      </c>
      <c r="AX74" s="4">
        <v>0</v>
      </c>
      <c r="AY74" s="4">
        <v>0</v>
      </c>
      <c r="AZ74" s="4">
        <v>0</v>
      </c>
      <c r="BA74" s="4">
        <v>0</v>
      </c>
      <c r="BB74" s="4">
        <v>0</v>
      </c>
      <c r="BC74" s="4">
        <v>0</v>
      </c>
      <c r="BD74" s="4">
        <v>0</v>
      </c>
      <c r="BE74" s="4">
        <v>0</v>
      </c>
      <c r="BF74" s="4">
        <v>0</v>
      </c>
      <c r="BG74" s="4">
        <v>0</v>
      </c>
      <c r="BH74" s="4">
        <v>0</v>
      </c>
      <c r="BI74" s="4">
        <v>0</v>
      </c>
      <c r="BJ74" s="4">
        <v>0</v>
      </c>
      <c r="BK74" s="4">
        <v>0</v>
      </c>
      <c r="BL74" s="4">
        <v>0</v>
      </c>
      <c r="BM74" s="4">
        <v>0</v>
      </c>
      <c r="BN74" s="4">
        <v>0</v>
      </c>
      <c r="BO74" s="4">
        <v>0</v>
      </c>
      <c r="BP74" s="4">
        <v>0</v>
      </c>
      <c r="BQ74" s="4">
        <v>0</v>
      </c>
      <c r="BR74" s="4">
        <v>0</v>
      </c>
      <c r="BS74" s="4">
        <v>0</v>
      </c>
      <c r="BT74" s="4">
        <v>0</v>
      </c>
      <c r="BU74" s="4">
        <v>0</v>
      </c>
      <c r="BV74" s="4">
        <v>0</v>
      </c>
      <c r="BW74" s="4">
        <v>0</v>
      </c>
      <c r="BX74" s="4">
        <v>0</v>
      </c>
      <c r="BY74" s="4">
        <v>0</v>
      </c>
      <c r="BZ74" s="4">
        <v>0</v>
      </c>
      <c r="CA74" s="4">
        <v>0</v>
      </c>
      <c r="CB74" s="4">
        <v>0</v>
      </c>
      <c r="CC74" s="4">
        <v>0</v>
      </c>
      <c r="CD74" s="4">
        <v>0</v>
      </c>
      <c r="CE74" s="4">
        <v>0</v>
      </c>
      <c r="CF74" s="4">
        <v>0</v>
      </c>
      <c r="CG74" s="4">
        <v>0</v>
      </c>
      <c r="CH74" s="4">
        <v>0</v>
      </c>
      <c r="CI74" s="51">
        <v>10250</v>
      </c>
      <c r="CK74" s="4">
        <v>3958.85</v>
      </c>
      <c r="CL74" s="4">
        <v>0</v>
      </c>
      <c r="CM74" s="4">
        <v>0</v>
      </c>
      <c r="CN74" s="4">
        <v>0</v>
      </c>
      <c r="CO74" s="4">
        <v>3958.85</v>
      </c>
      <c r="CQ74" s="4">
        <v>0</v>
      </c>
      <c r="CR74" s="4">
        <v>0</v>
      </c>
      <c r="CS74" s="4">
        <v>0</v>
      </c>
      <c r="CU74" s="4">
        <v>3958.85</v>
      </c>
      <c r="CV74" s="4">
        <f t="shared" si="15"/>
        <v>6291.15</v>
      </c>
      <c r="CW74" s="36">
        <f t="shared" si="16"/>
        <v>0.38622926829268289</v>
      </c>
      <c r="CX74" s="36"/>
    </row>
    <row r="75" spans="1:102" s="4" customFormat="1" outlineLevel="1" x14ac:dyDescent="0.2">
      <c r="A75" s="4" t="s">
        <v>85</v>
      </c>
      <c r="B75" s="11" t="s">
        <v>245</v>
      </c>
      <c r="C75" s="4" t="s">
        <v>246</v>
      </c>
      <c r="D75" s="4">
        <v>33091.64</v>
      </c>
      <c r="E75" s="4">
        <v>400</v>
      </c>
      <c r="F75" s="4">
        <v>0</v>
      </c>
      <c r="G75" s="4">
        <v>1151</v>
      </c>
      <c r="H75" s="4">
        <v>0</v>
      </c>
      <c r="I75" s="4">
        <v>34642.639999999999</v>
      </c>
      <c r="K75" s="4">
        <v>0</v>
      </c>
      <c r="L75" s="4">
        <v>0</v>
      </c>
      <c r="M75" s="4">
        <v>0</v>
      </c>
      <c r="O75" s="4">
        <v>34642.639999999999</v>
      </c>
      <c r="Q75" s="51">
        <v>0</v>
      </c>
      <c r="R75" s="51">
        <v>0</v>
      </c>
      <c r="T75" s="51"/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 s="4">
        <v>0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T75" s="4">
        <v>0</v>
      </c>
      <c r="AU75" s="4">
        <v>48250</v>
      </c>
      <c r="AV75" s="4">
        <v>0</v>
      </c>
      <c r="AW75" s="4">
        <v>0</v>
      </c>
      <c r="AX75" s="4">
        <v>0</v>
      </c>
      <c r="AY75" s="4">
        <v>0</v>
      </c>
      <c r="AZ75" s="4">
        <v>0</v>
      </c>
      <c r="BA75" s="4">
        <v>0</v>
      </c>
      <c r="BB75" s="4">
        <v>0</v>
      </c>
      <c r="BC75" s="4">
        <v>0</v>
      </c>
      <c r="BD75" s="4">
        <v>0</v>
      </c>
      <c r="BE75" s="4">
        <v>0</v>
      </c>
      <c r="BF75" s="4">
        <v>0</v>
      </c>
      <c r="BG75" s="4">
        <v>0</v>
      </c>
      <c r="BH75" s="4">
        <v>0</v>
      </c>
      <c r="BI75" s="4">
        <v>0</v>
      </c>
      <c r="BJ75" s="4">
        <v>0</v>
      </c>
      <c r="BK75" s="4">
        <v>0</v>
      </c>
      <c r="BL75" s="4">
        <v>0</v>
      </c>
      <c r="BM75" s="4">
        <v>0</v>
      </c>
      <c r="BN75" s="4">
        <v>0</v>
      </c>
      <c r="BO75" s="4">
        <v>0</v>
      </c>
      <c r="BP75" s="4">
        <v>0</v>
      </c>
      <c r="BQ75" s="4">
        <v>0</v>
      </c>
      <c r="BR75" s="4">
        <v>0</v>
      </c>
      <c r="BS75" s="4">
        <v>0</v>
      </c>
      <c r="BT75" s="4">
        <v>0</v>
      </c>
      <c r="BU75" s="4">
        <v>0</v>
      </c>
      <c r="BV75" s="4">
        <v>0</v>
      </c>
      <c r="BW75" s="4">
        <v>0</v>
      </c>
      <c r="BX75" s="4">
        <v>0</v>
      </c>
      <c r="BY75" s="4">
        <v>0</v>
      </c>
      <c r="BZ75" s="4">
        <v>0</v>
      </c>
      <c r="CA75" s="4">
        <v>0</v>
      </c>
      <c r="CB75" s="4">
        <v>0</v>
      </c>
      <c r="CC75" s="4">
        <v>0</v>
      </c>
      <c r="CD75" s="4">
        <v>0</v>
      </c>
      <c r="CE75" s="4">
        <v>0</v>
      </c>
      <c r="CF75" s="4">
        <v>0</v>
      </c>
      <c r="CG75" s="4">
        <v>0</v>
      </c>
      <c r="CH75" s="4">
        <v>0</v>
      </c>
      <c r="CI75" s="51">
        <v>48250</v>
      </c>
      <c r="CK75" s="4">
        <v>24185.48</v>
      </c>
      <c r="CL75" s="4">
        <v>175</v>
      </c>
      <c r="CM75" s="4">
        <v>0</v>
      </c>
      <c r="CN75" s="4">
        <v>0</v>
      </c>
      <c r="CO75" s="4">
        <v>24360.48</v>
      </c>
      <c r="CQ75" s="4">
        <v>0</v>
      </c>
      <c r="CR75" s="4">
        <v>0</v>
      </c>
      <c r="CS75" s="4">
        <v>0</v>
      </c>
      <c r="CU75" s="4">
        <v>24360.48</v>
      </c>
      <c r="CV75" s="4">
        <f t="shared" si="15"/>
        <v>23889.52</v>
      </c>
      <c r="CW75" s="36">
        <f t="shared" si="16"/>
        <v>0.50488041450777199</v>
      </c>
      <c r="CX75" s="36"/>
    </row>
    <row r="76" spans="1:102" s="4" customFormat="1" outlineLevel="1" x14ac:dyDescent="0.2">
      <c r="A76" s="4" t="s">
        <v>86</v>
      </c>
      <c r="B76" s="11" t="s">
        <v>247</v>
      </c>
      <c r="C76" s="4" t="s">
        <v>248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K76" s="4">
        <v>0</v>
      </c>
      <c r="L76" s="4">
        <v>0</v>
      </c>
      <c r="M76" s="4">
        <v>0</v>
      </c>
      <c r="O76" s="4">
        <v>0</v>
      </c>
      <c r="Q76" s="51">
        <v>0</v>
      </c>
      <c r="R76" s="51">
        <v>0</v>
      </c>
      <c r="T76" s="51"/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  <c r="AL76" s="4">
        <v>0</v>
      </c>
      <c r="AM76" s="4">
        <v>0</v>
      </c>
      <c r="AN76" s="4">
        <v>0</v>
      </c>
      <c r="AO76" s="4">
        <v>0</v>
      </c>
      <c r="AP76" s="4">
        <v>0</v>
      </c>
      <c r="AQ76" s="4">
        <v>0</v>
      </c>
      <c r="AR76" s="4">
        <v>0</v>
      </c>
      <c r="AS76" s="4">
        <v>0</v>
      </c>
      <c r="AT76" s="4">
        <v>0</v>
      </c>
      <c r="AU76" s="4">
        <v>0</v>
      </c>
      <c r="AV76" s="4">
        <v>5221</v>
      </c>
      <c r="AW76" s="4">
        <v>0</v>
      </c>
      <c r="AX76" s="4">
        <v>0</v>
      </c>
      <c r="AY76" s="4">
        <v>0</v>
      </c>
      <c r="AZ76" s="4">
        <v>0</v>
      </c>
      <c r="BA76" s="4">
        <v>0</v>
      </c>
      <c r="BB76" s="4">
        <v>0</v>
      </c>
      <c r="BC76" s="4">
        <v>0</v>
      </c>
      <c r="BD76" s="4">
        <v>0</v>
      </c>
      <c r="BE76" s="4">
        <v>0</v>
      </c>
      <c r="BF76" s="4">
        <v>0</v>
      </c>
      <c r="BG76" s="4">
        <v>0</v>
      </c>
      <c r="BH76" s="4">
        <v>0</v>
      </c>
      <c r="BI76" s="4">
        <v>0</v>
      </c>
      <c r="BJ76" s="4">
        <v>0</v>
      </c>
      <c r="BK76" s="4">
        <v>0</v>
      </c>
      <c r="BL76" s="4">
        <v>0</v>
      </c>
      <c r="BM76" s="4">
        <v>0</v>
      </c>
      <c r="BN76" s="4">
        <v>0</v>
      </c>
      <c r="BO76" s="4">
        <v>0</v>
      </c>
      <c r="BP76" s="4">
        <v>0</v>
      </c>
      <c r="BQ76" s="4">
        <v>0</v>
      </c>
      <c r="BR76" s="4">
        <v>0</v>
      </c>
      <c r="BS76" s="4">
        <v>0</v>
      </c>
      <c r="BT76" s="4">
        <v>0</v>
      </c>
      <c r="BU76" s="4">
        <v>0</v>
      </c>
      <c r="BV76" s="4">
        <v>0</v>
      </c>
      <c r="BW76" s="4">
        <v>0</v>
      </c>
      <c r="BX76" s="4">
        <v>0</v>
      </c>
      <c r="BY76" s="4">
        <v>0</v>
      </c>
      <c r="BZ76" s="4">
        <v>0</v>
      </c>
      <c r="CA76" s="4">
        <v>0</v>
      </c>
      <c r="CB76" s="4">
        <v>0</v>
      </c>
      <c r="CC76" s="4">
        <v>0</v>
      </c>
      <c r="CD76" s="4">
        <v>0</v>
      </c>
      <c r="CE76" s="4">
        <v>0</v>
      </c>
      <c r="CF76" s="4">
        <v>0</v>
      </c>
      <c r="CG76" s="4">
        <v>0</v>
      </c>
      <c r="CH76" s="4">
        <v>0</v>
      </c>
      <c r="CI76" s="51">
        <v>5221</v>
      </c>
      <c r="CK76" s="4">
        <v>0</v>
      </c>
      <c r="CL76" s="4">
        <v>0</v>
      </c>
      <c r="CM76" s="4">
        <v>0</v>
      </c>
      <c r="CN76" s="4">
        <v>0</v>
      </c>
      <c r="CO76" s="4">
        <v>0</v>
      </c>
      <c r="CQ76" s="4">
        <v>0</v>
      </c>
      <c r="CR76" s="4">
        <v>0</v>
      </c>
      <c r="CS76" s="4">
        <v>0</v>
      </c>
      <c r="CU76" s="4">
        <v>0</v>
      </c>
      <c r="CV76" s="4">
        <f t="shared" si="15"/>
        <v>5221</v>
      </c>
      <c r="CW76" s="36">
        <f t="shared" si="16"/>
        <v>0</v>
      </c>
      <c r="CX76" s="36"/>
    </row>
    <row r="77" spans="1:102" s="4" customFormat="1" outlineLevel="1" x14ac:dyDescent="0.2">
      <c r="A77" s="4" t="s">
        <v>87</v>
      </c>
      <c r="B77" s="11" t="s">
        <v>249</v>
      </c>
      <c r="C77" s="4" t="s">
        <v>250</v>
      </c>
      <c r="D77" s="4">
        <v>0</v>
      </c>
      <c r="E77" s="4">
        <v>0</v>
      </c>
      <c r="F77" s="4">
        <v>0</v>
      </c>
      <c r="G77" s="4">
        <v>1050</v>
      </c>
      <c r="H77" s="4">
        <v>0</v>
      </c>
      <c r="I77" s="4">
        <v>1050</v>
      </c>
      <c r="K77" s="4">
        <v>0</v>
      </c>
      <c r="L77" s="4">
        <v>0</v>
      </c>
      <c r="M77" s="4">
        <v>0</v>
      </c>
      <c r="O77" s="4">
        <v>1050</v>
      </c>
      <c r="Q77" s="51">
        <v>0</v>
      </c>
      <c r="R77" s="51">
        <v>0</v>
      </c>
      <c r="T77" s="51"/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  <c r="AL77" s="4">
        <v>0</v>
      </c>
      <c r="AM77" s="4">
        <v>0</v>
      </c>
      <c r="AN77" s="4">
        <v>0</v>
      </c>
      <c r="AO77" s="4">
        <v>0</v>
      </c>
      <c r="AP77" s="4">
        <v>0</v>
      </c>
      <c r="AQ77" s="4">
        <v>0</v>
      </c>
      <c r="AR77" s="4">
        <v>0</v>
      </c>
      <c r="AS77" s="4">
        <v>0</v>
      </c>
      <c r="AT77" s="4">
        <v>0</v>
      </c>
      <c r="AU77" s="4">
        <v>0</v>
      </c>
      <c r="AV77" s="4">
        <v>0</v>
      </c>
      <c r="AW77" s="4">
        <v>1224</v>
      </c>
      <c r="AX77" s="4">
        <v>0</v>
      </c>
      <c r="AY77" s="4">
        <v>0</v>
      </c>
      <c r="AZ77" s="4">
        <v>0</v>
      </c>
      <c r="BA77" s="4">
        <v>0</v>
      </c>
      <c r="BB77" s="4">
        <v>0</v>
      </c>
      <c r="BC77" s="4">
        <v>0</v>
      </c>
      <c r="BD77" s="4">
        <v>0</v>
      </c>
      <c r="BE77" s="4">
        <v>0</v>
      </c>
      <c r="BF77" s="4">
        <v>0</v>
      </c>
      <c r="BG77" s="4">
        <v>0</v>
      </c>
      <c r="BH77" s="4">
        <v>0</v>
      </c>
      <c r="BI77" s="4">
        <v>0</v>
      </c>
      <c r="BJ77" s="4">
        <v>0</v>
      </c>
      <c r="BK77" s="4">
        <v>0</v>
      </c>
      <c r="BL77" s="4">
        <v>0</v>
      </c>
      <c r="BM77" s="4">
        <v>0</v>
      </c>
      <c r="BN77" s="4">
        <v>0</v>
      </c>
      <c r="BO77" s="4">
        <v>0</v>
      </c>
      <c r="BP77" s="4">
        <v>0</v>
      </c>
      <c r="BQ77" s="4">
        <v>0</v>
      </c>
      <c r="BR77" s="4">
        <v>0</v>
      </c>
      <c r="BS77" s="4">
        <v>0</v>
      </c>
      <c r="BT77" s="4">
        <v>0</v>
      </c>
      <c r="BU77" s="4">
        <v>0</v>
      </c>
      <c r="BV77" s="4">
        <v>0</v>
      </c>
      <c r="BW77" s="4">
        <v>0</v>
      </c>
      <c r="BX77" s="4">
        <v>0</v>
      </c>
      <c r="BY77" s="4">
        <v>0</v>
      </c>
      <c r="BZ77" s="4">
        <v>0</v>
      </c>
      <c r="CA77" s="4">
        <v>0</v>
      </c>
      <c r="CB77" s="4">
        <v>0</v>
      </c>
      <c r="CC77" s="4">
        <v>0</v>
      </c>
      <c r="CD77" s="4">
        <v>0</v>
      </c>
      <c r="CE77" s="4">
        <v>0</v>
      </c>
      <c r="CF77" s="4">
        <v>0</v>
      </c>
      <c r="CG77" s="4">
        <v>0</v>
      </c>
      <c r="CH77" s="4">
        <v>0</v>
      </c>
      <c r="CI77" s="51">
        <v>1224</v>
      </c>
      <c r="CK77" s="4">
        <v>0</v>
      </c>
      <c r="CL77" s="4">
        <v>0</v>
      </c>
      <c r="CM77" s="4">
        <v>915</v>
      </c>
      <c r="CN77" s="4">
        <v>0</v>
      </c>
      <c r="CO77" s="4">
        <v>915</v>
      </c>
      <c r="CQ77" s="4">
        <v>0</v>
      </c>
      <c r="CR77" s="4">
        <v>0</v>
      </c>
      <c r="CS77" s="4">
        <v>0</v>
      </c>
      <c r="CU77" s="4">
        <v>915</v>
      </c>
      <c r="CV77" s="4">
        <f t="shared" si="15"/>
        <v>309</v>
      </c>
      <c r="CW77" s="36">
        <f t="shared" si="16"/>
        <v>0.74754901960784315</v>
      </c>
      <c r="CX77" s="36"/>
    </row>
    <row r="78" spans="1:102" s="4" customFormat="1" outlineLevel="1" x14ac:dyDescent="0.2">
      <c r="A78" s="4" t="s">
        <v>88</v>
      </c>
      <c r="B78" s="11" t="s">
        <v>251</v>
      </c>
      <c r="C78" s="4" t="s">
        <v>252</v>
      </c>
      <c r="D78" s="4">
        <v>748</v>
      </c>
      <c r="E78" s="4">
        <v>0</v>
      </c>
      <c r="F78" s="4">
        <v>0</v>
      </c>
      <c r="G78" s="4">
        <v>100381.89</v>
      </c>
      <c r="H78" s="4">
        <v>0</v>
      </c>
      <c r="I78" s="4">
        <v>101129.89</v>
      </c>
      <c r="K78" s="4">
        <v>0</v>
      </c>
      <c r="L78" s="4">
        <v>0</v>
      </c>
      <c r="M78" s="4">
        <v>0</v>
      </c>
      <c r="O78" s="4">
        <v>101129.89</v>
      </c>
      <c r="Q78" s="51">
        <v>0</v>
      </c>
      <c r="R78" s="51">
        <v>0</v>
      </c>
      <c r="T78" s="51"/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H78" s="4">
        <v>0</v>
      </c>
      <c r="AI78" s="4">
        <v>0</v>
      </c>
      <c r="AJ78" s="4">
        <v>0</v>
      </c>
      <c r="AK78" s="4">
        <v>0</v>
      </c>
      <c r="AL78" s="4">
        <v>0</v>
      </c>
      <c r="AM78" s="4">
        <v>0</v>
      </c>
      <c r="AN78" s="4">
        <v>0</v>
      </c>
      <c r="AO78" s="4">
        <v>0</v>
      </c>
      <c r="AP78" s="4">
        <v>0</v>
      </c>
      <c r="AQ78" s="4">
        <v>0</v>
      </c>
      <c r="AR78" s="4">
        <v>0</v>
      </c>
      <c r="AS78" s="4">
        <v>0</v>
      </c>
      <c r="AT78" s="4">
        <v>0</v>
      </c>
      <c r="AU78" s="4">
        <v>0</v>
      </c>
      <c r="AV78" s="4">
        <v>0</v>
      </c>
      <c r="AW78" s="4">
        <v>0</v>
      </c>
      <c r="AX78" s="4">
        <v>132617</v>
      </c>
      <c r="AY78" s="4">
        <v>0</v>
      </c>
      <c r="AZ78" s="4">
        <v>0</v>
      </c>
      <c r="BA78" s="4">
        <v>0</v>
      </c>
      <c r="BB78" s="4">
        <v>0</v>
      </c>
      <c r="BC78" s="4">
        <v>0</v>
      </c>
      <c r="BD78" s="4">
        <v>0</v>
      </c>
      <c r="BE78" s="4">
        <v>0</v>
      </c>
      <c r="BF78" s="4">
        <v>0</v>
      </c>
      <c r="BG78" s="4">
        <v>0</v>
      </c>
      <c r="BH78" s="4">
        <v>0</v>
      </c>
      <c r="BI78" s="4">
        <v>0</v>
      </c>
      <c r="BJ78" s="4">
        <v>0</v>
      </c>
      <c r="BK78" s="4">
        <v>0</v>
      </c>
      <c r="BL78" s="4">
        <v>0</v>
      </c>
      <c r="BM78" s="4">
        <v>0</v>
      </c>
      <c r="BN78" s="4">
        <v>0</v>
      </c>
      <c r="BO78" s="4">
        <v>0</v>
      </c>
      <c r="BP78" s="4">
        <v>0</v>
      </c>
      <c r="BQ78" s="4">
        <v>0</v>
      </c>
      <c r="BR78" s="4">
        <v>0</v>
      </c>
      <c r="BS78" s="4">
        <v>0</v>
      </c>
      <c r="BT78" s="4">
        <v>0</v>
      </c>
      <c r="BU78" s="4">
        <v>0</v>
      </c>
      <c r="BV78" s="4">
        <v>0</v>
      </c>
      <c r="BW78" s="4">
        <v>0</v>
      </c>
      <c r="BX78" s="4">
        <v>0</v>
      </c>
      <c r="BY78" s="4">
        <v>0</v>
      </c>
      <c r="BZ78" s="4">
        <v>0</v>
      </c>
      <c r="CA78" s="4">
        <v>0</v>
      </c>
      <c r="CB78" s="4">
        <v>0</v>
      </c>
      <c r="CC78" s="4">
        <v>0</v>
      </c>
      <c r="CD78" s="4">
        <v>0</v>
      </c>
      <c r="CE78" s="4">
        <v>0</v>
      </c>
      <c r="CF78" s="4">
        <v>0</v>
      </c>
      <c r="CG78" s="4">
        <v>0</v>
      </c>
      <c r="CH78" s="4">
        <v>0</v>
      </c>
      <c r="CI78" s="51">
        <v>130617</v>
      </c>
      <c r="CK78" s="4">
        <v>0</v>
      </c>
      <c r="CL78" s="4">
        <v>0</v>
      </c>
      <c r="CM78" s="4">
        <v>40709.67</v>
      </c>
      <c r="CN78" s="4">
        <v>0</v>
      </c>
      <c r="CO78" s="4">
        <v>40709.67</v>
      </c>
      <c r="CQ78" s="4">
        <v>0</v>
      </c>
      <c r="CR78" s="4">
        <v>0</v>
      </c>
      <c r="CS78" s="4">
        <v>0</v>
      </c>
      <c r="CU78" s="4">
        <v>40709.67</v>
      </c>
      <c r="CV78" s="4">
        <f t="shared" si="15"/>
        <v>89907.33</v>
      </c>
      <c r="CW78" s="36">
        <f t="shared" si="16"/>
        <v>0.3116720641264154</v>
      </c>
      <c r="CX78" s="36"/>
    </row>
    <row r="79" spans="1:102" s="4" customFormat="1" hidden="1" outlineLevel="1" x14ac:dyDescent="0.2">
      <c r="A79" s="4" t="s">
        <v>253</v>
      </c>
      <c r="B79" s="11" t="s">
        <v>254</v>
      </c>
      <c r="C79" s="4" t="s">
        <v>255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K79" s="4">
        <v>0</v>
      </c>
      <c r="L79" s="4">
        <v>0</v>
      </c>
      <c r="M79" s="4">
        <v>0</v>
      </c>
      <c r="O79" s="4">
        <v>0</v>
      </c>
      <c r="Q79" s="51">
        <v>0</v>
      </c>
      <c r="R79" s="51">
        <v>0</v>
      </c>
      <c r="T79" s="51"/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0</v>
      </c>
      <c r="AH79" s="4">
        <v>0</v>
      </c>
      <c r="AI79" s="4">
        <v>0</v>
      </c>
      <c r="AJ79" s="4">
        <v>0</v>
      </c>
      <c r="AK79" s="4">
        <v>0</v>
      </c>
      <c r="AL79" s="4">
        <v>0</v>
      </c>
      <c r="AM79" s="4">
        <v>0</v>
      </c>
      <c r="AN79" s="4">
        <v>0</v>
      </c>
      <c r="AO79" s="4">
        <v>0</v>
      </c>
      <c r="AP79" s="4">
        <v>0</v>
      </c>
      <c r="AQ79" s="4">
        <v>0</v>
      </c>
      <c r="AR79" s="4">
        <v>0</v>
      </c>
      <c r="AS79" s="4">
        <v>0</v>
      </c>
      <c r="AT79" s="4">
        <v>0</v>
      </c>
      <c r="AU79" s="4">
        <v>0</v>
      </c>
      <c r="AV79" s="4">
        <v>0</v>
      </c>
      <c r="AW79" s="4">
        <v>0</v>
      </c>
      <c r="AX79" s="4">
        <v>0</v>
      </c>
      <c r="AY79" s="4">
        <v>0</v>
      </c>
      <c r="AZ79" s="4">
        <v>0</v>
      </c>
      <c r="BA79" s="4">
        <v>0</v>
      </c>
      <c r="BB79" s="4">
        <v>0</v>
      </c>
      <c r="BC79" s="4">
        <v>0</v>
      </c>
      <c r="BD79" s="4">
        <v>0</v>
      </c>
      <c r="BE79" s="4">
        <v>0</v>
      </c>
      <c r="BF79" s="4">
        <v>0</v>
      </c>
      <c r="BG79" s="4">
        <v>0</v>
      </c>
      <c r="BH79" s="4">
        <v>0</v>
      </c>
      <c r="BI79" s="4">
        <v>0</v>
      </c>
      <c r="BJ79" s="4">
        <v>0</v>
      </c>
      <c r="BK79" s="4">
        <v>0</v>
      </c>
      <c r="BL79" s="4">
        <v>0</v>
      </c>
      <c r="BM79" s="4">
        <v>0</v>
      </c>
      <c r="BN79" s="4">
        <v>0</v>
      </c>
      <c r="BO79" s="4">
        <v>0</v>
      </c>
      <c r="BP79" s="4">
        <v>0</v>
      </c>
      <c r="BQ79" s="4">
        <v>0</v>
      </c>
      <c r="BR79" s="4">
        <v>0</v>
      </c>
      <c r="BS79" s="4">
        <v>0</v>
      </c>
      <c r="BT79" s="4">
        <v>0</v>
      </c>
      <c r="BU79" s="4">
        <v>0</v>
      </c>
      <c r="BV79" s="4">
        <v>0</v>
      </c>
      <c r="BW79" s="4">
        <v>0</v>
      </c>
      <c r="BX79" s="4">
        <v>0</v>
      </c>
      <c r="BY79" s="4">
        <v>0</v>
      </c>
      <c r="BZ79" s="4">
        <v>0</v>
      </c>
      <c r="CA79" s="4">
        <v>0</v>
      </c>
      <c r="CB79" s="4">
        <v>0</v>
      </c>
      <c r="CC79" s="4">
        <v>0</v>
      </c>
      <c r="CD79" s="4">
        <v>0</v>
      </c>
      <c r="CE79" s="4">
        <v>0</v>
      </c>
      <c r="CF79" s="4">
        <v>0</v>
      </c>
      <c r="CG79" s="4">
        <v>0</v>
      </c>
      <c r="CH79" s="4">
        <v>0</v>
      </c>
      <c r="CI79" s="51">
        <v>0</v>
      </c>
      <c r="CK79" s="4">
        <v>0</v>
      </c>
      <c r="CL79" s="4">
        <v>0</v>
      </c>
      <c r="CM79" s="4">
        <v>0</v>
      </c>
      <c r="CN79" s="4">
        <v>0</v>
      </c>
      <c r="CO79" s="4">
        <v>0</v>
      </c>
      <c r="CQ79" s="4">
        <v>0</v>
      </c>
      <c r="CR79" s="4">
        <v>0</v>
      </c>
      <c r="CS79" s="4">
        <v>0</v>
      </c>
      <c r="CU79" s="4">
        <v>0</v>
      </c>
      <c r="CV79" s="4">
        <f t="shared" si="15"/>
        <v>0</v>
      </c>
      <c r="CW79" s="36" t="str">
        <f t="shared" si="16"/>
        <v>n/a</v>
      </c>
      <c r="CX79" s="36"/>
    </row>
    <row r="80" spans="1:102" s="4" customFormat="1" outlineLevel="1" x14ac:dyDescent="0.2">
      <c r="A80" s="4" t="s">
        <v>89</v>
      </c>
      <c r="B80" s="11" t="s">
        <v>256</v>
      </c>
      <c r="C80" s="4" t="s">
        <v>257</v>
      </c>
      <c r="D80" s="4">
        <v>30.400000000000002</v>
      </c>
      <c r="E80" s="4">
        <v>0</v>
      </c>
      <c r="F80" s="4">
        <v>0</v>
      </c>
      <c r="G80" s="4">
        <v>1128.69</v>
      </c>
      <c r="H80" s="4">
        <v>0</v>
      </c>
      <c r="I80" s="4">
        <v>1159.0900000000001</v>
      </c>
      <c r="K80" s="4">
        <v>0</v>
      </c>
      <c r="L80" s="4">
        <v>0</v>
      </c>
      <c r="M80" s="4">
        <v>0</v>
      </c>
      <c r="O80" s="4">
        <v>1159.0899999999999</v>
      </c>
      <c r="Q80" s="51">
        <v>0</v>
      </c>
      <c r="R80" s="51">
        <v>0</v>
      </c>
      <c r="T80" s="51"/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  <c r="AJ80" s="4">
        <v>0</v>
      </c>
      <c r="AK80" s="4">
        <v>0</v>
      </c>
      <c r="AL80" s="4">
        <v>0</v>
      </c>
      <c r="AM80" s="4">
        <v>0</v>
      </c>
      <c r="AN80" s="4">
        <v>0</v>
      </c>
      <c r="AO80" s="4">
        <v>0</v>
      </c>
      <c r="AP80" s="4">
        <v>0</v>
      </c>
      <c r="AQ80" s="4">
        <v>0</v>
      </c>
      <c r="AR80" s="4">
        <v>0</v>
      </c>
      <c r="AS80" s="4">
        <v>0</v>
      </c>
      <c r="AT80" s="4">
        <v>0</v>
      </c>
      <c r="AU80" s="4">
        <v>0</v>
      </c>
      <c r="AV80" s="4">
        <v>0</v>
      </c>
      <c r="AW80" s="4">
        <v>0</v>
      </c>
      <c r="AX80" s="4">
        <v>0</v>
      </c>
      <c r="AY80" s="4">
        <v>1619</v>
      </c>
      <c r="AZ80" s="4">
        <v>0</v>
      </c>
      <c r="BA80" s="4">
        <v>0</v>
      </c>
      <c r="BB80" s="4">
        <v>0</v>
      </c>
      <c r="BC80" s="4">
        <v>0</v>
      </c>
      <c r="BD80" s="4">
        <v>0</v>
      </c>
      <c r="BE80" s="4">
        <v>0</v>
      </c>
      <c r="BF80" s="4">
        <v>0</v>
      </c>
      <c r="BG80" s="4">
        <v>0</v>
      </c>
      <c r="BH80" s="4">
        <v>0</v>
      </c>
      <c r="BI80" s="4">
        <v>0</v>
      </c>
      <c r="BJ80" s="4">
        <v>0</v>
      </c>
      <c r="BK80" s="4">
        <v>0</v>
      </c>
      <c r="BL80" s="4">
        <v>0</v>
      </c>
      <c r="BM80" s="4">
        <v>0</v>
      </c>
      <c r="BN80" s="4">
        <v>0</v>
      </c>
      <c r="BO80" s="4">
        <v>0</v>
      </c>
      <c r="BP80" s="4">
        <v>0</v>
      </c>
      <c r="BQ80" s="4">
        <v>0</v>
      </c>
      <c r="BR80" s="4">
        <v>0</v>
      </c>
      <c r="BS80" s="4">
        <v>0</v>
      </c>
      <c r="BT80" s="4">
        <v>0</v>
      </c>
      <c r="BU80" s="4">
        <v>0</v>
      </c>
      <c r="BV80" s="4">
        <v>0</v>
      </c>
      <c r="BW80" s="4">
        <v>0</v>
      </c>
      <c r="BX80" s="4">
        <v>0</v>
      </c>
      <c r="BY80" s="4">
        <v>0</v>
      </c>
      <c r="BZ80" s="4">
        <v>0</v>
      </c>
      <c r="CA80" s="4">
        <v>0</v>
      </c>
      <c r="CB80" s="4">
        <v>0</v>
      </c>
      <c r="CC80" s="4">
        <v>0</v>
      </c>
      <c r="CD80" s="4">
        <v>0</v>
      </c>
      <c r="CE80" s="4">
        <v>0</v>
      </c>
      <c r="CF80" s="4">
        <v>0</v>
      </c>
      <c r="CG80" s="4">
        <v>0</v>
      </c>
      <c r="CH80" s="4">
        <v>0</v>
      </c>
      <c r="CI80" s="51">
        <v>1619</v>
      </c>
      <c r="CK80" s="4">
        <v>0</v>
      </c>
      <c r="CL80" s="4">
        <v>0</v>
      </c>
      <c r="CM80" s="4">
        <v>222</v>
      </c>
      <c r="CN80" s="4">
        <v>0</v>
      </c>
      <c r="CO80" s="4">
        <v>222</v>
      </c>
      <c r="CQ80" s="4">
        <v>0</v>
      </c>
      <c r="CR80" s="4">
        <v>0</v>
      </c>
      <c r="CS80" s="4">
        <v>0</v>
      </c>
      <c r="CU80" s="4">
        <v>222</v>
      </c>
      <c r="CV80" s="4">
        <f t="shared" si="15"/>
        <v>1397</v>
      </c>
      <c r="CW80" s="36">
        <f t="shared" si="16"/>
        <v>0.13712168004941322</v>
      </c>
      <c r="CX80" s="36"/>
    </row>
    <row r="81" spans="1:102" s="4" customFormat="1" outlineLevel="1" x14ac:dyDescent="0.2">
      <c r="A81" s="4" t="s">
        <v>90</v>
      </c>
      <c r="B81" s="11" t="s">
        <v>258</v>
      </c>
      <c r="C81" s="4" t="s">
        <v>259</v>
      </c>
      <c r="D81" s="4">
        <v>0</v>
      </c>
      <c r="E81" s="4">
        <v>0</v>
      </c>
      <c r="F81" s="4">
        <v>689.37</v>
      </c>
      <c r="G81" s="4">
        <v>8732.14</v>
      </c>
      <c r="H81" s="4">
        <v>0</v>
      </c>
      <c r="I81" s="4">
        <v>9421.51</v>
      </c>
      <c r="K81" s="4">
        <v>0</v>
      </c>
      <c r="L81" s="4">
        <v>0</v>
      </c>
      <c r="M81" s="4">
        <v>0</v>
      </c>
      <c r="O81" s="4">
        <v>9421.51</v>
      </c>
      <c r="Q81" s="51">
        <v>0</v>
      </c>
      <c r="R81" s="51">
        <v>0</v>
      </c>
      <c r="T81" s="51"/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0</v>
      </c>
      <c r="AH81" s="4">
        <v>0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4">
        <v>0</v>
      </c>
      <c r="AT81" s="4">
        <v>0</v>
      </c>
      <c r="AU81" s="4">
        <v>0</v>
      </c>
      <c r="AV81" s="4">
        <v>0</v>
      </c>
      <c r="AW81" s="4">
        <v>0</v>
      </c>
      <c r="AX81" s="4">
        <v>0</v>
      </c>
      <c r="AY81" s="4">
        <v>0</v>
      </c>
      <c r="AZ81" s="4">
        <v>9956</v>
      </c>
      <c r="BA81" s="4">
        <v>0</v>
      </c>
      <c r="BB81" s="4">
        <v>0</v>
      </c>
      <c r="BC81" s="4">
        <v>0</v>
      </c>
      <c r="BD81" s="4">
        <v>0</v>
      </c>
      <c r="BE81" s="4">
        <v>0</v>
      </c>
      <c r="BF81" s="4">
        <v>0</v>
      </c>
      <c r="BG81" s="4">
        <v>0</v>
      </c>
      <c r="BH81" s="4">
        <v>0</v>
      </c>
      <c r="BI81" s="4">
        <v>0</v>
      </c>
      <c r="BJ81" s="4">
        <v>0</v>
      </c>
      <c r="BK81" s="4">
        <v>0</v>
      </c>
      <c r="BL81" s="4">
        <v>0</v>
      </c>
      <c r="BM81" s="4">
        <v>0</v>
      </c>
      <c r="BN81" s="4">
        <v>0</v>
      </c>
      <c r="BO81" s="4">
        <v>0</v>
      </c>
      <c r="BP81" s="4">
        <v>0</v>
      </c>
      <c r="BQ81" s="4">
        <v>0</v>
      </c>
      <c r="BR81" s="4">
        <v>0</v>
      </c>
      <c r="BS81" s="4">
        <v>0</v>
      </c>
      <c r="BT81" s="4">
        <v>0</v>
      </c>
      <c r="BU81" s="4">
        <v>0</v>
      </c>
      <c r="BV81" s="4">
        <v>0</v>
      </c>
      <c r="BW81" s="4">
        <v>0</v>
      </c>
      <c r="BX81" s="4">
        <v>0</v>
      </c>
      <c r="BY81" s="4">
        <v>0</v>
      </c>
      <c r="BZ81" s="4">
        <v>0</v>
      </c>
      <c r="CA81" s="4">
        <v>0</v>
      </c>
      <c r="CB81" s="4">
        <v>0</v>
      </c>
      <c r="CC81" s="4">
        <v>0</v>
      </c>
      <c r="CD81" s="4">
        <v>0</v>
      </c>
      <c r="CE81" s="4">
        <v>0</v>
      </c>
      <c r="CF81" s="4">
        <v>0</v>
      </c>
      <c r="CG81" s="4">
        <v>0</v>
      </c>
      <c r="CH81" s="4">
        <v>0</v>
      </c>
      <c r="CI81" s="51">
        <v>9956</v>
      </c>
      <c r="CK81" s="4">
        <v>0</v>
      </c>
      <c r="CL81" s="4">
        <v>0</v>
      </c>
      <c r="CM81" s="4">
        <v>3554.34</v>
      </c>
      <c r="CN81" s="4">
        <v>0</v>
      </c>
      <c r="CO81" s="4">
        <v>3554.34</v>
      </c>
      <c r="CQ81" s="4">
        <v>0</v>
      </c>
      <c r="CR81" s="4">
        <v>0</v>
      </c>
      <c r="CS81" s="4">
        <v>0</v>
      </c>
      <c r="CU81" s="4">
        <v>3554.34</v>
      </c>
      <c r="CV81" s="4">
        <f t="shared" si="15"/>
        <v>6401.66</v>
      </c>
      <c r="CW81" s="36">
        <f t="shared" si="16"/>
        <v>0.35700482121333871</v>
      </c>
      <c r="CX81" s="36"/>
    </row>
    <row r="82" spans="1:102" s="4" customFormat="1" outlineLevel="1" x14ac:dyDescent="0.2">
      <c r="A82" s="4" t="s">
        <v>91</v>
      </c>
      <c r="B82" s="11" t="s">
        <v>260</v>
      </c>
      <c r="C82" s="4" t="s">
        <v>261</v>
      </c>
      <c r="D82" s="4">
        <v>0</v>
      </c>
      <c r="E82" s="4">
        <v>199</v>
      </c>
      <c r="F82" s="4">
        <v>0</v>
      </c>
      <c r="G82" s="4">
        <v>21553.63</v>
      </c>
      <c r="H82" s="4">
        <v>0</v>
      </c>
      <c r="I82" s="4">
        <v>21752.63</v>
      </c>
      <c r="K82" s="4">
        <v>0</v>
      </c>
      <c r="L82" s="4">
        <v>0</v>
      </c>
      <c r="M82" s="4">
        <v>0</v>
      </c>
      <c r="O82" s="4">
        <v>21752.63</v>
      </c>
      <c r="Q82" s="51">
        <v>0</v>
      </c>
      <c r="R82" s="51">
        <v>0</v>
      </c>
      <c r="T82" s="51"/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4">
        <v>0</v>
      </c>
      <c r="AH82" s="4">
        <v>0</v>
      </c>
      <c r="AI82" s="4">
        <v>0</v>
      </c>
      <c r="AJ82" s="4">
        <v>0</v>
      </c>
      <c r="AK82" s="4">
        <v>0</v>
      </c>
      <c r="AL82" s="4">
        <v>0</v>
      </c>
      <c r="AM82" s="4">
        <v>0</v>
      </c>
      <c r="AN82" s="4">
        <v>0</v>
      </c>
      <c r="AO82" s="4">
        <v>0</v>
      </c>
      <c r="AP82" s="4">
        <v>0</v>
      </c>
      <c r="AQ82" s="4">
        <v>0</v>
      </c>
      <c r="AR82" s="4">
        <v>0</v>
      </c>
      <c r="AS82" s="4">
        <v>0</v>
      </c>
      <c r="AT82" s="4">
        <v>0</v>
      </c>
      <c r="AU82" s="4">
        <v>0</v>
      </c>
      <c r="AV82" s="4">
        <v>0</v>
      </c>
      <c r="AW82" s="4">
        <v>0</v>
      </c>
      <c r="AX82" s="4">
        <v>0</v>
      </c>
      <c r="AY82" s="4">
        <v>0</v>
      </c>
      <c r="AZ82" s="4">
        <v>0</v>
      </c>
      <c r="BA82" s="4">
        <v>33045</v>
      </c>
      <c r="BB82" s="4">
        <v>0</v>
      </c>
      <c r="BC82" s="4">
        <v>0</v>
      </c>
      <c r="BD82" s="4">
        <v>0</v>
      </c>
      <c r="BE82" s="4">
        <v>0</v>
      </c>
      <c r="BF82" s="4">
        <v>0</v>
      </c>
      <c r="BG82" s="4">
        <v>0</v>
      </c>
      <c r="BH82" s="4">
        <v>0</v>
      </c>
      <c r="BI82" s="4">
        <v>0</v>
      </c>
      <c r="BJ82" s="4">
        <v>0</v>
      </c>
      <c r="BK82" s="4">
        <v>0</v>
      </c>
      <c r="BL82" s="4">
        <v>0</v>
      </c>
      <c r="BM82" s="4">
        <v>0</v>
      </c>
      <c r="BN82" s="4">
        <v>0</v>
      </c>
      <c r="BO82" s="4">
        <v>0</v>
      </c>
      <c r="BP82" s="4">
        <v>0</v>
      </c>
      <c r="BQ82" s="4">
        <v>0</v>
      </c>
      <c r="BR82" s="4">
        <v>0</v>
      </c>
      <c r="BS82" s="4">
        <v>0</v>
      </c>
      <c r="BT82" s="4">
        <v>0</v>
      </c>
      <c r="BU82" s="4">
        <v>0</v>
      </c>
      <c r="BV82" s="4">
        <v>0</v>
      </c>
      <c r="BW82" s="4">
        <v>0</v>
      </c>
      <c r="BX82" s="4">
        <v>0</v>
      </c>
      <c r="BY82" s="4">
        <v>0</v>
      </c>
      <c r="BZ82" s="4">
        <v>0</v>
      </c>
      <c r="CA82" s="4">
        <v>0</v>
      </c>
      <c r="CB82" s="4">
        <v>0</v>
      </c>
      <c r="CC82" s="4">
        <v>0</v>
      </c>
      <c r="CD82" s="4">
        <v>0</v>
      </c>
      <c r="CE82" s="4">
        <v>0</v>
      </c>
      <c r="CF82" s="4">
        <v>0</v>
      </c>
      <c r="CG82" s="4">
        <v>0</v>
      </c>
      <c r="CH82" s="4">
        <v>0</v>
      </c>
      <c r="CI82" s="51">
        <v>33045</v>
      </c>
      <c r="CK82" s="4">
        <v>0</v>
      </c>
      <c r="CL82" s="4">
        <v>199</v>
      </c>
      <c r="CM82" s="4">
        <v>26017.670000000002</v>
      </c>
      <c r="CN82" s="4">
        <v>0</v>
      </c>
      <c r="CO82" s="4">
        <v>26216.670000000002</v>
      </c>
      <c r="CQ82" s="4">
        <v>0</v>
      </c>
      <c r="CR82" s="4">
        <v>0</v>
      </c>
      <c r="CS82" s="4">
        <v>0</v>
      </c>
      <c r="CU82" s="4">
        <v>26216.670000000002</v>
      </c>
      <c r="CV82" s="4">
        <f t="shared" si="15"/>
        <v>6828.3299999999981</v>
      </c>
      <c r="CW82" s="36">
        <f t="shared" si="16"/>
        <v>0.79336268724466641</v>
      </c>
      <c r="CX82" s="36"/>
    </row>
    <row r="83" spans="1:102" s="4" customFormat="1" outlineLevel="1" x14ac:dyDescent="0.2">
      <c r="A83" s="4" t="s">
        <v>92</v>
      </c>
      <c r="B83" s="11" t="s">
        <v>262</v>
      </c>
      <c r="C83" s="4" t="s">
        <v>263</v>
      </c>
      <c r="D83" s="4">
        <v>0</v>
      </c>
      <c r="E83" s="4">
        <v>0</v>
      </c>
      <c r="F83" s="4">
        <v>0</v>
      </c>
      <c r="G83" s="4">
        <v>57669.03</v>
      </c>
      <c r="H83" s="4">
        <v>0</v>
      </c>
      <c r="I83" s="4">
        <v>57669.03</v>
      </c>
      <c r="K83" s="4">
        <v>0</v>
      </c>
      <c r="L83" s="4">
        <v>0</v>
      </c>
      <c r="M83" s="4">
        <v>0</v>
      </c>
      <c r="O83" s="4">
        <v>57669.03</v>
      </c>
      <c r="Q83" s="51">
        <v>0</v>
      </c>
      <c r="R83" s="51">
        <v>0</v>
      </c>
      <c r="T83" s="51"/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0</v>
      </c>
      <c r="AH83" s="4">
        <v>0</v>
      </c>
      <c r="AI83" s="4">
        <v>0</v>
      </c>
      <c r="AJ83" s="4">
        <v>0</v>
      </c>
      <c r="AK83" s="4">
        <v>0</v>
      </c>
      <c r="AL83" s="4">
        <v>0</v>
      </c>
      <c r="AM83" s="4">
        <v>0</v>
      </c>
      <c r="AN83" s="4">
        <v>0</v>
      </c>
      <c r="AO83" s="4">
        <v>0</v>
      </c>
      <c r="AP83" s="4">
        <v>0</v>
      </c>
      <c r="AQ83" s="4">
        <v>0</v>
      </c>
      <c r="AR83" s="4">
        <v>0</v>
      </c>
      <c r="AS83" s="4">
        <v>0</v>
      </c>
      <c r="AT83" s="4">
        <v>0</v>
      </c>
      <c r="AU83" s="4">
        <v>0</v>
      </c>
      <c r="AV83" s="4">
        <v>0</v>
      </c>
      <c r="AW83" s="4">
        <v>0</v>
      </c>
      <c r="AX83" s="4">
        <v>0</v>
      </c>
      <c r="AY83" s="4">
        <v>0</v>
      </c>
      <c r="AZ83" s="4">
        <v>0</v>
      </c>
      <c r="BA83" s="4">
        <v>0</v>
      </c>
      <c r="BB83" s="4">
        <v>78319</v>
      </c>
      <c r="BC83" s="4">
        <v>0</v>
      </c>
      <c r="BD83" s="4">
        <v>0</v>
      </c>
      <c r="BE83" s="4">
        <v>0</v>
      </c>
      <c r="BF83" s="4">
        <v>0</v>
      </c>
      <c r="BG83" s="4">
        <v>0</v>
      </c>
      <c r="BH83" s="4">
        <v>0</v>
      </c>
      <c r="BI83" s="4">
        <v>0</v>
      </c>
      <c r="BJ83" s="4">
        <v>0</v>
      </c>
      <c r="BK83" s="4">
        <v>0</v>
      </c>
      <c r="BL83" s="4">
        <v>0</v>
      </c>
      <c r="BM83" s="4">
        <v>0</v>
      </c>
      <c r="BN83" s="4">
        <v>0</v>
      </c>
      <c r="BO83" s="4">
        <v>0</v>
      </c>
      <c r="BP83" s="4">
        <v>0</v>
      </c>
      <c r="BQ83" s="4">
        <v>0</v>
      </c>
      <c r="BR83" s="4">
        <v>0</v>
      </c>
      <c r="BS83" s="4">
        <v>0</v>
      </c>
      <c r="BT83" s="4">
        <v>0</v>
      </c>
      <c r="BU83" s="4">
        <v>0</v>
      </c>
      <c r="BV83" s="4">
        <v>0</v>
      </c>
      <c r="BW83" s="4">
        <v>0</v>
      </c>
      <c r="BX83" s="4">
        <v>0</v>
      </c>
      <c r="BY83" s="4">
        <v>0</v>
      </c>
      <c r="BZ83" s="4">
        <v>0</v>
      </c>
      <c r="CA83" s="4">
        <v>0</v>
      </c>
      <c r="CB83" s="4">
        <v>0</v>
      </c>
      <c r="CC83" s="4">
        <v>0</v>
      </c>
      <c r="CD83" s="4">
        <v>0</v>
      </c>
      <c r="CE83" s="4">
        <v>0</v>
      </c>
      <c r="CF83" s="4">
        <v>0</v>
      </c>
      <c r="CG83" s="4">
        <v>0</v>
      </c>
      <c r="CH83" s="4">
        <v>0</v>
      </c>
      <c r="CI83" s="51">
        <v>78319</v>
      </c>
      <c r="CK83" s="4">
        <v>0</v>
      </c>
      <c r="CL83" s="4">
        <v>0</v>
      </c>
      <c r="CM83" s="4">
        <v>2946.44</v>
      </c>
      <c r="CN83" s="4">
        <v>0</v>
      </c>
      <c r="CO83" s="4">
        <v>2946.44</v>
      </c>
      <c r="CQ83" s="4">
        <v>0</v>
      </c>
      <c r="CR83" s="4">
        <v>0</v>
      </c>
      <c r="CS83" s="4">
        <v>0</v>
      </c>
      <c r="CU83" s="4">
        <v>2946.44</v>
      </c>
      <c r="CV83" s="4">
        <f t="shared" si="15"/>
        <v>75372.56</v>
      </c>
      <c r="CW83" s="36">
        <f t="shared" si="16"/>
        <v>3.7621011504232693E-2</v>
      </c>
      <c r="CX83" s="36"/>
    </row>
    <row r="84" spans="1:102" s="4" customFormat="1" outlineLevel="1" x14ac:dyDescent="0.2">
      <c r="A84" s="4" t="s">
        <v>264</v>
      </c>
      <c r="B84" s="11" t="s">
        <v>265</v>
      </c>
      <c r="C84" s="4" t="s">
        <v>266</v>
      </c>
      <c r="D84" s="4">
        <v>0</v>
      </c>
      <c r="E84" s="4">
        <v>0</v>
      </c>
      <c r="F84" s="4">
        <v>0</v>
      </c>
      <c r="G84" s="4">
        <v>4717.5</v>
      </c>
      <c r="H84" s="4">
        <v>0</v>
      </c>
      <c r="I84" s="4">
        <v>4717.5</v>
      </c>
      <c r="K84" s="4">
        <v>0</v>
      </c>
      <c r="L84" s="4">
        <v>0</v>
      </c>
      <c r="M84" s="4">
        <v>0</v>
      </c>
      <c r="O84" s="4">
        <v>4717.5</v>
      </c>
      <c r="Q84" s="51">
        <v>0</v>
      </c>
      <c r="R84" s="51">
        <v>0</v>
      </c>
      <c r="T84" s="51"/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0</v>
      </c>
      <c r="AH84" s="4">
        <v>0</v>
      </c>
      <c r="AI84" s="4">
        <v>0</v>
      </c>
      <c r="AJ84" s="4">
        <v>0</v>
      </c>
      <c r="AK84" s="4">
        <v>0</v>
      </c>
      <c r="AL84" s="4">
        <v>0</v>
      </c>
      <c r="AM84" s="4">
        <v>0</v>
      </c>
      <c r="AN84" s="4">
        <v>0</v>
      </c>
      <c r="AO84" s="4">
        <v>0</v>
      </c>
      <c r="AP84" s="4">
        <v>0</v>
      </c>
      <c r="AQ84" s="4">
        <v>0</v>
      </c>
      <c r="AR84" s="4">
        <v>0</v>
      </c>
      <c r="AS84" s="4">
        <v>0</v>
      </c>
      <c r="AT84" s="4">
        <v>0</v>
      </c>
      <c r="AU84" s="4">
        <v>0</v>
      </c>
      <c r="AV84" s="4">
        <v>0</v>
      </c>
      <c r="AW84" s="4">
        <v>0</v>
      </c>
      <c r="AX84" s="4">
        <v>0</v>
      </c>
      <c r="AY84" s="4">
        <v>0</v>
      </c>
      <c r="AZ84" s="4">
        <v>0</v>
      </c>
      <c r="BA84" s="4">
        <v>0</v>
      </c>
      <c r="BB84" s="4">
        <v>0</v>
      </c>
      <c r="BC84" s="4">
        <v>0</v>
      </c>
      <c r="BD84" s="4">
        <v>0</v>
      </c>
      <c r="BE84" s="4">
        <v>0</v>
      </c>
      <c r="BF84" s="4">
        <v>0</v>
      </c>
      <c r="BG84" s="4">
        <v>0</v>
      </c>
      <c r="BH84" s="4">
        <v>0</v>
      </c>
      <c r="BI84" s="4">
        <v>0</v>
      </c>
      <c r="BJ84" s="4">
        <v>0</v>
      </c>
      <c r="BK84" s="4">
        <v>0</v>
      </c>
      <c r="BL84" s="4">
        <v>0</v>
      </c>
      <c r="BM84" s="4">
        <v>0</v>
      </c>
      <c r="BN84" s="4">
        <v>0</v>
      </c>
      <c r="BO84" s="4">
        <v>0</v>
      </c>
      <c r="BP84" s="4">
        <v>0</v>
      </c>
      <c r="BQ84" s="4">
        <v>0</v>
      </c>
      <c r="BR84" s="4">
        <v>0</v>
      </c>
      <c r="BS84" s="4">
        <v>0</v>
      </c>
      <c r="BT84" s="4">
        <v>0</v>
      </c>
      <c r="BU84" s="4">
        <v>0</v>
      </c>
      <c r="BV84" s="4">
        <v>0</v>
      </c>
      <c r="BW84" s="4">
        <v>0</v>
      </c>
      <c r="BX84" s="4">
        <v>0</v>
      </c>
      <c r="BY84" s="4">
        <v>0</v>
      </c>
      <c r="BZ84" s="4">
        <v>0</v>
      </c>
      <c r="CA84" s="4">
        <v>0</v>
      </c>
      <c r="CB84" s="4">
        <v>0</v>
      </c>
      <c r="CC84" s="4">
        <v>0</v>
      </c>
      <c r="CD84" s="4">
        <v>0</v>
      </c>
      <c r="CE84" s="4">
        <v>0</v>
      </c>
      <c r="CF84" s="4">
        <v>0</v>
      </c>
      <c r="CG84" s="4">
        <v>0</v>
      </c>
      <c r="CH84" s="4">
        <v>0</v>
      </c>
      <c r="CI84" s="51">
        <v>0</v>
      </c>
      <c r="CK84" s="4">
        <v>0</v>
      </c>
      <c r="CL84" s="4">
        <v>0</v>
      </c>
      <c r="CM84" s="4">
        <v>0</v>
      </c>
      <c r="CN84" s="4">
        <v>0</v>
      </c>
      <c r="CO84" s="4">
        <v>0</v>
      </c>
      <c r="CQ84" s="4">
        <v>0</v>
      </c>
      <c r="CR84" s="4">
        <v>0</v>
      </c>
      <c r="CS84" s="4">
        <v>0</v>
      </c>
      <c r="CU84" s="4">
        <v>0</v>
      </c>
      <c r="CV84" s="4">
        <f t="shared" si="15"/>
        <v>0</v>
      </c>
      <c r="CW84" s="36" t="str">
        <f t="shared" si="16"/>
        <v>n/a</v>
      </c>
      <c r="CX84" s="36"/>
    </row>
    <row r="85" spans="1:102" s="4" customFormat="1" outlineLevel="1" x14ac:dyDescent="0.2">
      <c r="A85" s="4" t="s">
        <v>93</v>
      </c>
      <c r="B85" s="11" t="s">
        <v>267</v>
      </c>
      <c r="C85" s="4" t="s">
        <v>268</v>
      </c>
      <c r="D85" s="4">
        <v>0</v>
      </c>
      <c r="E85" s="4">
        <v>0</v>
      </c>
      <c r="F85" s="4">
        <v>0</v>
      </c>
      <c r="G85" s="4">
        <v>390</v>
      </c>
      <c r="H85" s="4">
        <v>0</v>
      </c>
      <c r="I85" s="4">
        <v>390</v>
      </c>
      <c r="K85" s="4">
        <v>0</v>
      </c>
      <c r="L85" s="4">
        <v>0</v>
      </c>
      <c r="M85" s="4">
        <v>0</v>
      </c>
      <c r="O85" s="4">
        <v>390</v>
      </c>
      <c r="Q85" s="51">
        <v>0</v>
      </c>
      <c r="R85" s="51">
        <v>0</v>
      </c>
      <c r="T85" s="51"/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  <c r="AH85" s="4">
        <v>0</v>
      </c>
      <c r="AI85" s="4">
        <v>0</v>
      </c>
      <c r="AJ85" s="4">
        <v>0</v>
      </c>
      <c r="AK85" s="4">
        <v>0</v>
      </c>
      <c r="AL85" s="4">
        <v>0</v>
      </c>
      <c r="AM85" s="4">
        <v>0</v>
      </c>
      <c r="AN85" s="4">
        <v>0</v>
      </c>
      <c r="AO85" s="4">
        <v>0</v>
      </c>
      <c r="AP85" s="4">
        <v>0</v>
      </c>
      <c r="AQ85" s="4">
        <v>0</v>
      </c>
      <c r="AR85" s="4">
        <v>0</v>
      </c>
      <c r="AS85" s="4">
        <v>0</v>
      </c>
      <c r="AT85" s="4">
        <v>0</v>
      </c>
      <c r="AU85" s="4">
        <v>0</v>
      </c>
      <c r="AV85" s="4">
        <v>0</v>
      </c>
      <c r="AW85" s="4">
        <v>0</v>
      </c>
      <c r="AX85" s="4">
        <v>0</v>
      </c>
      <c r="AY85" s="4">
        <v>0</v>
      </c>
      <c r="AZ85" s="4">
        <v>0</v>
      </c>
      <c r="BA85" s="4">
        <v>0</v>
      </c>
      <c r="BB85" s="4">
        <v>0</v>
      </c>
      <c r="BC85" s="4">
        <v>1020</v>
      </c>
      <c r="BD85" s="4">
        <v>0</v>
      </c>
      <c r="BE85" s="4">
        <v>0</v>
      </c>
      <c r="BF85" s="4">
        <v>0</v>
      </c>
      <c r="BG85" s="4">
        <v>0</v>
      </c>
      <c r="BH85" s="4">
        <v>0</v>
      </c>
      <c r="BI85" s="4">
        <v>0</v>
      </c>
      <c r="BJ85" s="4">
        <v>0</v>
      </c>
      <c r="BK85" s="4">
        <v>0</v>
      </c>
      <c r="BL85" s="4">
        <v>0</v>
      </c>
      <c r="BM85" s="4">
        <v>0</v>
      </c>
      <c r="BN85" s="4">
        <v>0</v>
      </c>
      <c r="BO85" s="4">
        <v>0</v>
      </c>
      <c r="BP85" s="4">
        <v>0</v>
      </c>
      <c r="BQ85" s="4">
        <v>0</v>
      </c>
      <c r="BR85" s="4">
        <v>0</v>
      </c>
      <c r="BS85" s="4">
        <v>0</v>
      </c>
      <c r="BT85" s="4">
        <v>0</v>
      </c>
      <c r="BU85" s="4">
        <v>0</v>
      </c>
      <c r="BV85" s="4">
        <v>0</v>
      </c>
      <c r="BW85" s="4">
        <v>0</v>
      </c>
      <c r="BX85" s="4">
        <v>0</v>
      </c>
      <c r="BY85" s="4">
        <v>0</v>
      </c>
      <c r="BZ85" s="4">
        <v>0</v>
      </c>
      <c r="CA85" s="4">
        <v>0</v>
      </c>
      <c r="CB85" s="4">
        <v>0</v>
      </c>
      <c r="CC85" s="4">
        <v>0</v>
      </c>
      <c r="CD85" s="4">
        <v>0</v>
      </c>
      <c r="CE85" s="4">
        <v>0</v>
      </c>
      <c r="CF85" s="4">
        <v>0</v>
      </c>
      <c r="CG85" s="4">
        <v>0</v>
      </c>
      <c r="CH85" s="4">
        <v>0</v>
      </c>
      <c r="CI85" s="51">
        <v>1020</v>
      </c>
      <c r="CK85" s="4">
        <v>0</v>
      </c>
      <c r="CL85" s="4">
        <v>0</v>
      </c>
      <c r="CM85" s="4">
        <v>414</v>
      </c>
      <c r="CN85" s="4">
        <v>0</v>
      </c>
      <c r="CO85" s="4">
        <v>414</v>
      </c>
      <c r="CQ85" s="4">
        <v>0</v>
      </c>
      <c r="CR85" s="4">
        <v>0</v>
      </c>
      <c r="CS85" s="4">
        <v>0</v>
      </c>
      <c r="CU85" s="4">
        <v>414</v>
      </c>
      <c r="CV85" s="4">
        <f t="shared" si="15"/>
        <v>606</v>
      </c>
      <c r="CW85" s="36">
        <f t="shared" si="16"/>
        <v>0.40588235294117647</v>
      </c>
      <c r="CX85" s="36"/>
    </row>
    <row r="86" spans="1:102" s="4" customFormat="1" outlineLevel="1" x14ac:dyDescent="0.2">
      <c r="A86" s="4" t="s">
        <v>94</v>
      </c>
      <c r="B86" s="11" t="s">
        <v>269</v>
      </c>
      <c r="C86" s="4" t="s">
        <v>270</v>
      </c>
      <c r="D86" s="4">
        <v>0</v>
      </c>
      <c r="E86" s="4">
        <v>0</v>
      </c>
      <c r="F86" s="4">
        <v>0</v>
      </c>
      <c r="G86" s="4">
        <v>15546.5</v>
      </c>
      <c r="H86" s="4">
        <v>0</v>
      </c>
      <c r="I86" s="4">
        <v>15546.5</v>
      </c>
      <c r="K86" s="4">
        <v>0</v>
      </c>
      <c r="L86" s="4">
        <v>0</v>
      </c>
      <c r="M86" s="4">
        <v>0</v>
      </c>
      <c r="O86" s="4">
        <v>15546.5</v>
      </c>
      <c r="Q86" s="51">
        <v>0</v>
      </c>
      <c r="R86" s="51">
        <v>0</v>
      </c>
      <c r="T86" s="51"/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  <c r="AE86" s="4">
        <v>0</v>
      </c>
      <c r="AF86" s="4">
        <v>0</v>
      </c>
      <c r="AG86" s="4">
        <v>0</v>
      </c>
      <c r="AH86" s="4">
        <v>0</v>
      </c>
      <c r="AI86" s="4">
        <v>0</v>
      </c>
      <c r="AJ86" s="4">
        <v>0</v>
      </c>
      <c r="AK86" s="4">
        <v>0</v>
      </c>
      <c r="AL86" s="4">
        <v>0</v>
      </c>
      <c r="AM86" s="4">
        <v>0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4">
        <v>0</v>
      </c>
      <c r="AT86" s="4">
        <v>0</v>
      </c>
      <c r="AU86" s="4">
        <v>0</v>
      </c>
      <c r="AV86" s="4">
        <v>0</v>
      </c>
      <c r="AW86" s="4">
        <v>0</v>
      </c>
      <c r="AX86" s="4">
        <v>0</v>
      </c>
      <c r="AY86" s="4">
        <v>0</v>
      </c>
      <c r="AZ86" s="4">
        <v>0</v>
      </c>
      <c r="BA86" s="4">
        <v>0</v>
      </c>
      <c r="BB86" s="4">
        <v>0</v>
      </c>
      <c r="BC86" s="4">
        <v>0</v>
      </c>
      <c r="BD86" s="4">
        <v>21420</v>
      </c>
      <c r="BE86" s="4">
        <v>0</v>
      </c>
      <c r="BF86" s="4">
        <v>0</v>
      </c>
      <c r="BG86" s="4">
        <v>0</v>
      </c>
      <c r="BH86" s="4">
        <v>0</v>
      </c>
      <c r="BI86" s="4">
        <v>0</v>
      </c>
      <c r="BJ86" s="4">
        <v>0</v>
      </c>
      <c r="BK86" s="4">
        <v>0</v>
      </c>
      <c r="BL86" s="4">
        <v>0</v>
      </c>
      <c r="BM86" s="4">
        <v>0</v>
      </c>
      <c r="BN86" s="4">
        <v>0</v>
      </c>
      <c r="BO86" s="4">
        <v>0</v>
      </c>
      <c r="BP86" s="4">
        <v>0</v>
      </c>
      <c r="BQ86" s="4">
        <v>0</v>
      </c>
      <c r="BR86" s="4">
        <v>0</v>
      </c>
      <c r="BS86" s="4">
        <v>0</v>
      </c>
      <c r="BT86" s="4">
        <v>0</v>
      </c>
      <c r="BU86" s="4">
        <v>0</v>
      </c>
      <c r="BV86" s="4">
        <v>0</v>
      </c>
      <c r="BW86" s="4">
        <v>0</v>
      </c>
      <c r="BX86" s="4">
        <v>0</v>
      </c>
      <c r="BY86" s="4">
        <v>0</v>
      </c>
      <c r="BZ86" s="4">
        <v>0</v>
      </c>
      <c r="CA86" s="4">
        <v>0</v>
      </c>
      <c r="CB86" s="4">
        <v>0</v>
      </c>
      <c r="CC86" s="4">
        <v>0</v>
      </c>
      <c r="CD86" s="4">
        <v>0</v>
      </c>
      <c r="CE86" s="4">
        <v>0</v>
      </c>
      <c r="CF86" s="4">
        <v>0</v>
      </c>
      <c r="CG86" s="4">
        <v>0</v>
      </c>
      <c r="CH86" s="4">
        <v>0</v>
      </c>
      <c r="CI86" s="51">
        <v>21420</v>
      </c>
      <c r="CK86" s="4">
        <v>0</v>
      </c>
      <c r="CL86" s="4">
        <v>0</v>
      </c>
      <c r="CM86" s="4">
        <v>4399.55</v>
      </c>
      <c r="CN86" s="4">
        <v>0</v>
      </c>
      <c r="CO86" s="4">
        <v>4399.55</v>
      </c>
      <c r="CQ86" s="4">
        <v>0</v>
      </c>
      <c r="CR86" s="4">
        <v>0</v>
      </c>
      <c r="CS86" s="4">
        <v>0</v>
      </c>
      <c r="CU86" s="4">
        <v>4399.55</v>
      </c>
      <c r="CV86" s="4">
        <f t="shared" si="15"/>
        <v>17020.45</v>
      </c>
      <c r="CW86" s="36">
        <f t="shared" si="16"/>
        <v>0.20539449112978525</v>
      </c>
      <c r="CX86" s="36"/>
    </row>
    <row r="87" spans="1:102" s="4" customFormat="1" outlineLevel="1" x14ac:dyDescent="0.2">
      <c r="A87" s="4" t="s">
        <v>95</v>
      </c>
      <c r="B87" s="11" t="s">
        <v>271</v>
      </c>
      <c r="C87" s="4" t="s">
        <v>272</v>
      </c>
      <c r="D87" s="4">
        <v>0</v>
      </c>
      <c r="E87" s="4">
        <v>0</v>
      </c>
      <c r="F87" s="4">
        <v>0</v>
      </c>
      <c r="G87" s="4">
        <v>47167.72</v>
      </c>
      <c r="H87" s="4">
        <v>0</v>
      </c>
      <c r="I87" s="4">
        <v>47167.72</v>
      </c>
      <c r="K87" s="4">
        <v>0</v>
      </c>
      <c r="L87" s="4">
        <v>0</v>
      </c>
      <c r="M87" s="4">
        <v>0</v>
      </c>
      <c r="O87" s="4">
        <v>47167.72</v>
      </c>
      <c r="Q87" s="51">
        <v>0</v>
      </c>
      <c r="R87" s="51">
        <v>0</v>
      </c>
      <c r="T87" s="51"/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  <c r="AE87" s="4">
        <v>0</v>
      </c>
      <c r="AF87" s="4">
        <v>0</v>
      </c>
      <c r="AG87" s="4">
        <v>0</v>
      </c>
      <c r="AH87" s="4">
        <v>0</v>
      </c>
      <c r="AI87" s="4">
        <v>0</v>
      </c>
      <c r="AJ87" s="4">
        <v>0</v>
      </c>
      <c r="AK87" s="4">
        <v>0</v>
      </c>
      <c r="AL87" s="4">
        <v>0</v>
      </c>
      <c r="AM87" s="4">
        <v>0</v>
      </c>
      <c r="AN87" s="4">
        <v>0</v>
      </c>
      <c r="AO87" s="4">
        <v>0</v>
      </c>
      <c r="AP87" s="4">
        <v>0</v>
      </c>
      <c r="AQ87" s="4">
        <v>0</v>
      </c>
      <c r="AR87" s="4">
        <v>0</v>
      </c>
      <c r="AS87" s="4">
        <v>0</v>
      </c>
      <c r="AT87" s="4">
        <v>0</v>
      </c>
      <c r="AU87" s="4">
        <v>0</v>
      </c>
      <c r="AV87" s="4">
        <v>0</v>
      </c>
      <c r="AW87" s="4">
        <v>0</v>
      </c>
      <c r="AX87" s="4">
        <v>0</v>
      </c>
      <c r="AY87" s="4">
        <v>0</v>
      </c>
      <c r="AZ87" s="4">
        <v>0</v>
      </c>
      <c r="BA87" s="4">
        <v>0</v>
      </c>
      <c r="BB87" s="4">
        <v>0</v>
      </c>
      <c r="BC87" s="4">
        <v>0</v>
      </c>
      <c r="BD87" s="4">
        <v>0</v>
      </c>
      <c r="BE87" s="4">
        <v>50778</v>
      </c>
      <c r="BF87" s="4">
        <v>0</v>
      </c>
      <c r="BG87" s="4">
        <v>0</v>
      </c>
      <c r="BH87" s="4">
        <v>0</v>
      </c>
      <c r="BI87" s="4">
        <v>0</v>
      </c>
      <c r="BJ87" s="4">
        <v>0</v>
      </c>
      <c r="BK87" s="4">
        <v>0</v>
      </c>
      <c r="BL87" s="4">
        <v>0</v>
      </c>
      <c r="BM87" s="4">
        <v>0</v>
      </c>
      <c r="BN87" s="4">
        <v>0</v>
      </c>
      <c r="BO87" s="4">
        <v>0</v>
      </c>
      <c r="BP87" s="4">
        <v>0</v>
      </c>
      <c r="BQ87" s="4">
        <v>0</v>
      </c>
      <c r="BR87" s="4">
        <v>0</v>
      </c>
      <c r="BS87" s="4">
        <v>0</v>
      </c>
      <c r="BT87" s="4">
        <v>0</v>
      </c>
      <c r="BU87" s="4">
        <v>0</v>
      </c>
      <c r="BV87" s="4">
        <v>0</v>
      </c>
      <c r="BW87" s="4">
        <v>0</v>
      </c>
      <c r="BX87" s="4">
        <v>0</v>
      </c>
      <c r="BY87" s="4">
        <v>0</v>
      </c>
      <c r="BZ87" s="4">
        <v>0</v>
      </c>
      <c r="CA87" s="4">
        <v>0</v>
      </c>
      <c r="CB87" s="4">
        <v>0</v>
      </c>
      <c r="CC87" s="4">
        <v>0</v>
      </c>
      <c r="CD87" s="4">
        <v>0</v>
      </c>
      <c r="CE87" s="4">
        <v>0</v>
      </c>
      <c r="CF87" s="4">
        <v>0</v>
      </c>
      <c r="CG87" s="4">
        <v>0</v>
      </c>
      <c r="CH87" s="4">
        <v>0</v>
      </c>
      <c r="CI87" s="51">
        <v>50778</v>
      </c>
      <c r="CK87" s="4">
        <v>0</v>
      </c>
      <c r="CL87" s="4">
        <v>0</v>
      </c>
      <c r="CM87" s="4">
        <v>24845.68</v>
      </c>
      <c r="CN87" s="4">
        <v>0</v>
      </c>
      <c r="CO87" s="4">
        <v>24845.68</v>
      </c>
      <c r="CQ87" s="4">
        <v>0</v>
      </c>
      <c r="CR87" s="4">
        <v>0</v>
      </c>
      <c r="CS87" s="4">
        <v>0</v>
      </c>
      <c r="CU87" s="4">
        <v>24845.68</v>
      </c>
      <c r="CV87" s="4">
        <f t="shared" si="15"/>
        <v>25932.32</v>
      </c>
      <c r="CW87" s="36">
        <f t="shared" si="16"/>
        <v>0.48930009059041318</v>
      </c>
      <c r="CX87" s="36"/>
    </row>
    <row r="88" spans="1:102" s="4" customFormat="1" outlineLevel="1" x14ac:dyDescent="0.2">
      <c r="A88" s="4" t="s">
        <v>96</v>
      </c>
      <c r="B88" s="11" t="s">
        <v>273</v>
      </c>
      <c r="C88" s="4" t="s">
        <v>274</v>
      </c>
      <c r="D88" s="4">
        <v>0</v>
      </c>
      <c r="E88" s="4">
        <v>0</v>
      </c>
      <c r="F88" s="4">
        <v>0</v>
      </c>
      <c r="G88" s="4">
        <v>10885.37</v>
      </c>
      <c r="H88" s="4">
        <v>0</v>
      </c>
      <c r="I88" s="4">
        <v>10885.37</v>
      </c>
      <c r="K88" s="4">
        <v>0</v>
      </c>
      <c r="L88" s="4">
        <v>0</v>
      </c>
      <c r="M88" s="4">
        <v>0</v>
      </c>
      <c r="O88" s="4">
        <v>10885.37</v>
      </c>
      <c r="Q88" s="51">
        <v>0</v>
      </c>
      <c r="R88" s="51">
        <v>0</v>
      </c>
      <c r="T88" s="51"/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0</v>
      </c>
      <c r="AH88" s="4">
        <v>0</v>
      </c>
      <c r="AI88" s="4">
        <v>0</v>
      </c>
      <c r="AJ88" s="4">
        <v>0</v>
      </c>
      <c r="AK88" s="4">
        <v>0</v>
      </c>
      <c r="AL88" s="4">
        <v>0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4">
        <v>0</v>
      </c>
      <c r="AT88" s="4">
        <v>0</v>
      </c>
      <c r="AU88" s="4">
        <v>0</v>
      </c>
      <c r="AV88" s="4">
        <v>0</v>
      </c>
      <c r="AW88" s="4">
        <v>0</v>
      </c>
      <c r="AX88" s="4">
        <v>0</v>
      </c>
      <c r="AY88" s="4">
        <v>0</v>
      </c>
      <c r="AZ88" s="4">
        <v>0</v>
      </c>
      <c r="BA88" s="4">
        <v>0</v>
      </c>
      <c r="BB88" s="4">
        <v>0</v>
      </c>
      <c r="BC88" s="4">
        <v>0</v>
      </c>
      <c r="BD88" s="4">
        <v>0</v>
      </c>
      <c r="BE88" s="4">
        <v>0</v>
      </c>
      <c r="BF88" s="4">
        <v>14097</v>
      </c>
      <c r="BG88" s="4">
        <v>0</v>
      </c>
      <c r="BH88" s="4">
        <v>0</v>
      </c>
      <c r="BI88" s="4">
        <v>0</v>
      </c>
      <c r="BJ88" s="4">
        <v>0</v>
      </c>
      <c r="BK88" s="4">
        <v>0</v>
      </c>
      <c r="BL88" s="4">
        <v>0</v>
      </c>
      <c r="BM88" s="4">
        <v>0</v>
      </c>
      <c r="BN88" s="4">
        <v>0</v>
      </c>
      <c r="BO88" s="4">
        <v>0</v>
      </c>
      <c r="BP88" s="4">
        <v>0</v>
      </c>
      <c r="BQ88" s="4">
        <v>0</v>
      </c>
      <c r="BR88" s="4">
        <v>0</v>
      </c>
      <c r="BS88" s="4">
        <v>0</v>
      </c>
      <c r="BT88" s="4">
        <v>0</v>
      </c>
      <c r="BU88" s="4">
        <v>0</v>
      </c>
      <c r="BV88" s="4">
        <v>0</v>
      </c>
      <c r="BW88" s="4">
        <v>0</v>
      </c>
      <c r="BX88" s="4">
        <v>0</v>
      </c>
      <c r="BY88" s="4">
        <v>0</v>
      </c>
      <c r="BZ88" s="4">
        <v>0</v>
      </c>
      <c r="CA88" s="4">
        <v>0</v>
      </c>
      <c r="CB88" s="4">
        <v>0</v>
      </c>
      <c r="CC88" s="4">
        <v>0</v>
      </c>
      <c r="CD88" s="4">
        <v>0</v>
      </c>
      <c r="CE88" s="4">
        <v>0</v>
      </c>
      <c r="CF88" s="4">
        <v>0</v>
      </c>
      <c r="CG88" s="4">
        <v>0</v>
      </c>
      <c r="CH88" s="4">
        <v>0</v>
      </c>
      <c r="CI88" s="51">
        <v>14097</v>
      </c>
      <c r="CK88" s="4">
        <v>0</v>
      </c>
      <c r="CL88" s="4">
        <v>0</v>
      </c>
      <c r="CM88" s="4">
        <v>7173.4000000000005</v>
      </c>
      <c r="CN88" s="4">
        <v>0</v>
      </c>
      <c r="CO88" s="4">
        <v>7173.4000000000005</v>
      </c>
      <c r="CQ88" s="4">
        <v>0</v>
      </c>
      <c r="CR88" s="4">
        <v>0</v>
      </c>
      <c r="CS88" s="4">
        <v>0</v>
      </c>
      <c r="CU88" s="4">
        <v>7173.4000000000005</v>
      </c>
      <c r="CV88" s="4">
        <f t="shared" si="15"/>
        <v>6923.5999999999995</v>
      </c>
      <c r="CW88" s="36">
        <f t="shared" si="16"/>
        <v>0.5088600411435058</v>
      </c>
      <c r="CX88" s="36"/>
    </row>
    <row r="89" spans="1:102" s="4" customFormat="1" outlineLevel="1" x14ac:dyDescent="0.2">
      <c r="A89" s="4" t="s">
        <v>97</v>
      </c>
      <c r="B89" s="11" t="s">
        <v>275</v>
      </c>
      <c r="C89" s="4" t="s">
        <v>276</v>
      </c>
      <c r="D89" s="4">
        <v>0</v>
      </c>
      <c r="E89" s="4">
        <v>0</v>
      </c>
      <c r="F89" s="4">
        <v>0</v>
      </c>
      <c r="G89" s="4">
        <v>18325.420000000002</v>
      </c>
      <c r="H89" s="4">
        <v>0</v>
      </c>
      <c r="I89" s="4">
        <v>18325.420000000002</v>
      </c>
      <c r="K89" s="4">
        <v>0</v>
      </c>
      <c r="L89" s="4">
        <v>0</v>
      </c>
      <c r="M89" s="4">
        <v>0</v>
      </c>
      <c r="O89" s="4">
        <v>18325.420000000002</v>
      </c>
      <c r="Q89" s="51">
        <v>0</v>
      </c>
      <c r="R89" s="51">
        <v>0</v>
      </c>
      <c r="T89" s="51"/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0</v>
      </c>
      <c r="AF89" s="4">
        <v>0</v>
      </c>
      <c r="AG89" s="4">
        <v>0</v>
      </c>
      <c r="AH89" s="4">
        <v>0</v>
      </c>
      <c r="AI89" s="4">
        <v>0</v>
      </c>
      <c r="AJ89" s="4">
        <v>0</v>
      </c>
      <c r="AK89" s="4">
        <v>0</v>
      </c>
      <c r="AL89" s="4">
        <v>0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0</v>
      </c>
      <c r="AS89" s="4">
        <v>0</v>
      </c>
      <c r="AT89" s="4">
        <v>0</v>
      </c>
      <c r="AU89" s="4">
        <v>0</v>
      </c>
      <c r="AV89" s="4">
        <v>0</v>
      </c>
      <c r="AW89" s="4">
        <v>0</v>
      </c>
      <c r="AX89" s="4">
        <v>0</v>
      </c>
      <c r="AY89" s="4">
        <v>0</v>
      </c>
      <c r="AZ89" s="4">
        <v>0</v>
      </c>
      <c r="BA89" s="4">
        <v>0</v>
      </c>
      <c r="BB89" s="4">
        <v>0</v>
      </c>
      <c r="BC89" s="4">
        <v>0</v>
      </c>
      <c r="BD89" s="4">
        <v>0</v>
      </c>
      <c r="BE89" s="4">
        <v>0</v>
      </c>
      <c r="BF89" s="4">
        <v>0</v>
      </c>
      <c r="BG89" s="4">
        <v>17111</v>
      </c>
      <c r="BH89" s="4">
        <v>0</v>
      </c>
      <c r="BI89" s="4">
        <v>0</v>
      </c>
      <c r="BJ89" s="4">
        <v>0</v>
      </c>
      <c r="BK89" s="4">
        <v>0</v>
      </c>
      <c r="BL89" s="4">
        <v>0</v>
      </c>
      <c r="BM89" s="4">
        <v>0</v>
      </c>
      <c r="BN89" s="4">
        <v>0</v>
      </c>
      <c r="BO89" s="4">
        <v>0</v>
      </c>
      <c r="BP89" s="4">
        <v>0</v>
      </c>
      <c r="BQ89" s="4">
        <v>0</v>
      </c>
      <c r="BR89" s="4">
        <v>0</v>
      </c>
      <c r="BS89" s="4">
        <v>0</v>
      </c>
      <c r="BT89" s="4">
        <v>0</v>
      </c>
      <c r="BU89" s="4">
        <v>0</v>
      </c>
      <c r="BV89" s="4">
        <v>0</v>
      </c>
      <c r="BW89" s="4">
        <v>0</v>
      </c>
      <c r="BX89" s="4">
        <v>0</v>
      </c>
      <c r="BY89" s="4">
        <v>0</v>
      </c>
      <c r="BZ89" s="4">
        <v>0</v>
      </c>
      <c r="CA89" s="4">
        <v>0</v>
      </c>
      <c r="CB89" s="4">
        <v>0</v>
      </c>
      <c r="CC89" s="4">
        <v>0</v>
      </c>
      <c r="CD89" s="4">
        <v>0</v>
      </c>
      <c r="CE89" s="4">
        <v>0</v>
      </c>
      <c r="CF89" s="4">
        <v>0</v>
      </c>
      <c r="CG89" s="4">
        <v>0</v>
      </c>
      <c r="CH89" s="4">
        <v>0</v>
      </c>
      <c r="CI89" s="51">
        <v>17111</v>
      </c>
      <c r="CK89" s="4">
        <v>0</v>
      </c>
      <c r="CL89" s="4">
        <v>0</v>
      </c>
      <c r="CM89" s="4">
        <v>8440.91</v>
      </c>
      <c r="CN89" s="4">
        <v>0</v>
      </c>
      <c r="CO89" s="4">
        <v>8440.91</v>
      </c>
      <c r="CQ89" s="4">
        <v>0</v>
      </c>
      <c r="CR89" s="4">
        <v>0</v>
      </c>
      <c r="CS89" s="4">
        <v>0</v>
      </c>
      <c r="CU89" s="4">
        <v>8440.91</v>
      </c>
      <c r="CV89" s="4">
        <f t="shared" si="15"/>
        <v>8670.09</v>
      </c>
      <c r="CW89" s="36">
        <f t="shared" si="16"/>
        <v>0.49330313833206707</v>
      </c>
      <c r="CX89" s="36"/>
    </row>
    <row r="90" spans="1:102" s="4" customFormat="1" outlineLevel="1" x14ac:dyDescent="0.2">
      <c r="A90" s="4" t="s">
        <v>98</v>
      </c>
      <c r="B90" s="11" t="s">
        <v>277</v>
      </c>
      <c r="C90" s="4" t="s">
        <v>278</v>
      </c>
      <c r="D90" s="4">
        <v>0</v>
      </c>
      <c r="E90" s="4">
        <v>0</v>
      </c>
      <c r="F90" s="4">
        <v>0</v>
      </c>
      <c r="G90" s="4">
        <v>306.78000000000003</v>
      </c>
      <c r="H90" s="4">
        <v>0</v>
      </c>
      <c r="I90" s="4">
        <v>306.78000000000003</v>
      </c>
      <c r="K90" s="4">
        <v>0</v>
      </c>
      <c r="L90" s="4">
        <v>0</v>
      </c>
      <c r="M90" s="4">
        <v>0</v>
      </c>
      <c r="O90" s="4">
        <v>306.78000000000003</v>
      </c>
      <c r="Q90" s="51">
        <v>0</v>
      </c>
      <c r="R90" s="51">
        <v>0</v>
      </c>
      <c r="T90" s="51"/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0</v>
      </c>
      <c r="AE90" s="4">
        <v>0</v>
      </c>
      <c r="AF90" s="4">
        <v>0</v>
      </c>
      <c r="AG90" s="4">
        <v>0</v>
      </c>
      <c r="AH90" s="4">
        <v>0</v>
      </c>
      <c r="AI90" s="4">
        <v>0</v>
      </c>
      <c r="AJ90" s="4">
        <v>0</v>
      </c>
      <c r="AK90" s="4">
        <v>0</v>
      </c>
      <c r="AL90" s="4">
        <v>0</v>
      </c>
      <c r="AM90" s="4">
        <v>0</v>
      </c>
      <c r="AN90" s="4">
        <v>0</v>
      </c>
      <c r="AO90" s="4">
        <v>0</v>
      </c>
      <c r="AP90" s="4">
        <v>0</v>
      </c>
      <c r="AQ90" s="4">
        <v>0</v>
      </c>
      <c r="AR90" s="4">
        <v>0</v>
      </c>
      <c r="AS90" s="4">
        <v>0</v>
      </c>
      <c r="AT90" s="4">
        <v>0</v>
      </c>
      <c r="AU90" s="4">
        <v>0</v>
      </c>
      <c r="AV90" s="4">
        <v>0</v>
      </c>
      <c r="AW90" s="4">
        <v>0</v>
      </c>
      <c r="AX90" s="4">
        <v>0</v>
      </c>
      <c r="AY90" s="4">
        <v>0</v>
      </c>
      <c r="AZ90" s="4">
        <v>0</v>
      </c>
      <c r="BA90" s="4">
        <v>0</v>
      </c>
      <c r="BB90" s="4">
        <v>0</v>
      </c>
      <c r="BC90" s="4">
        <v>0</v>
      </c>
      <c r="BD90" s="4">
        <v>0</v>
      </c>
      <c r="BE90" s="4">
        <v>0</v>
      </c>
      <c r="BF90" s="4">
        <v>0</v>
      </c>
      <c r="BG90" s="4">
        <v>0</v>
      </c>
      <c r="BH90" s="4">
        <v>520</v>
      </c>
      <c r="BI90" s="4">
        <v>0</v>
      </c>
      <c r="BJ90" s="4">
        <v>0</v>
      </c>
      <c r="BK90" s="4">
        <v>0</v>
      </c>
      <c r="BL90" s="4">
        <v>0</v>
      </c>
      <c r="BM90" s="4">
        <v>0</v>
      </c>
      <c r="BN90" s="4">
        <v>0</v>
      </c>
      <c r="BO90" s="4">
        <v>0</v>
      </c>
      <c r="BP90" s="4">
        <v>0</v>
      </c>
      <c r="BQ90" s="4">
        <v>0</v>
      </c>
      <c r="BR90" s="4">
        <v>0</v>
      </c>
      <c r="BS90" s="4">
        <v>0</v>
      </c>
      <c r="BT90" s="4">
        <v>0</v>
      </c>
      <c r="BU90" s="4">
        <v>0</v>
      </c>
      <c r="BV90" s="4">
        <v>0</v>
      </c>
      <c r="BW90" s="4">
        <v>0</v>
      </c>
      <c r="BX90" s="4">
        <v>0</v>
      </c>
      <c r="BY90" s="4">
        <v>0</v>
      </c>
      <c r="BZ90" s="4">
        <v>0</v>
      </c>
      <c r="CA90" s="4">
        <v>0</v>
      </c>
      <c r="CB90" s="4">
        <v>0</v>
      </c>
      <c r="CC90" s="4">
        <v>0</v>
      </c>
      <c r="CD90" s="4">
        <v>0</v>
      </c>
      <c r="CE90" s="4">
        <v>0</v>
      </c>
      <c r="CF90" s="4">
        <v>0</v>
      </c>
      <c r="CG90" s="4">
        <v>0</v>
      </c>
      <c r="CH90" s="4">
        <v>0</v>
      </c>
      <c r="CI90" s="51">
        <v>520</v>
      </c>
      <c r="CK90" s="4">
        <v>0</v>
      </c>
      <c r="CL90" s="4">
        <v>0</v>
      </c>
      <c r="CM90" s="4">
        <v>354.78000000000003</v>
      </c>
      <c r="CN90" s="4">
        <v>0</v>
      </c>
      <c r="CO90" s="4">
        <v>354.78000000000003</v>
      </c>
      <c r="CQ90" s="4">
        <v>0</v>
      </c>
      <c r="CR90" s="4">
        <v>0</v>
      </c>
      <c r="CS90" s="4">
        <v>0</v>
      </c>
      <c r="CU90" s="4">
        <v>354.78000000000003</v>
      </c>
      <c r="CV90" s="4">
        <f t="shared" si="15"/>
        <v>165.21999999999997</v>
      </c>
      <c r="CW90" s="36">
        <f t="shared" si="16"/>
        <v>0.68226923076923085</v>
      </c>
      <c r="CX90" s="36"/>
    </row>
    <row r="91" spans="1:102" s="4" customFormat="1" outlineLevel="1" x14ac:dyDescent="0.2">
      <c r="A91" s="4" t="s">
        <v>99</v>
      </c>
      <c r="B91" s="11" t="s">
        <v>279</v>
      </c>
      <c r="C91" s="4" t="s">
        <v>280</v>
      </c>
      <c r="D91" s="4">
        <v>2977.5</v>
      </c>
      <c r="E91" s="4">
        <v>184</v>
      </c>
      <c r="F91" s="4">
        <v>0</v>
      </c>
      <c r="G91" s="4">
        <v>48327.200000000004</v>
      </c>
      <c r="H91" s="4">
        <v>0</v>
      </c>
      <c r="I91" s="4">
        <v>51488.700000000004</v>
      </c>
      <c r="K91" s="4">
        <v>80279.540000000008</v>
      </c>
      <c r="L91" s="4">
        <v>0</v>
      </c>
      <c r="M91" s="4">
        <v>80279.540000000008</v>
      </c>
      <c r="O91" s="4">
        <v>131768.24</v>
      </c>
      <c r="Q91" s="51">
        <v>0</v>
      </c>
      <c r="R91" s="51">
        <v>0</v>
      </c>
      <c r="T91" s="51"/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0</v>
      </c>
      <c r="AE91" s="4">
        <v>0</v>
      </c>
      <c r="AF91" s="4">
        <v>0</v>
      </c>
      <c r="AG91" s="4">
        <v>0</v>
      </c>
      <c r="AH91" s="4">
        <v>0</v>
      </c>
      <c r="AI91" s="4">
        <v>0</v>
      </c>
      <c r="AJ91" s="4">
        <v>0</v>
      </c>
      <c r="AK91" s="4">
        <v>0</v>
      </c>
      <c r="AL91" s="4">
        <v>0</v>
      </c>
      <c r="AM91" s="4">
        <v>0</v>
      </c>
      <c r="AN91" s="4">
        <v>0</v>
      </c>
      <c r="AO91" s="4">
        <v>0</v>
      </c>
      <c r="AP91" s="4">
        <v>0</v>
      </c>
      <c r="AQ91" s="4">
        <v>0</v>
      </c>
      <c r="AR91" s="4">
        <v>0</v>
      </c>
      <c r="AS91" s="4">
        <v>0</v>
      </c>
      <c r="AT91" s="4">
        <v>0</v>
      </c>
      <c r="AU91" s="4">
        <v>0</v>
      </c>
      <c r="AV91" s="4">
        <v>0</v>
      </c>
      <c r="AW91" s="4">
        <v>0</v>
      </c>
      <c r="AX91" s="4">
        <v>0</v>
      </c>
      <c r="AY91" s="4">
        <v>0</v>
      </c>
      <c r="AZ91" s="4">
        <v>0</v>
      </c>
      <c r="BA91" s="4">
        <v>0</v>
      </c>
      <c r="BB91" s="4">
        <v>0</v>
      </c>
      <c r="BC91" s="4">
        <v>0</v>
      </c>
      <c r="BD91" s="4">
        <v>0</v>
      </c>
      <c r="BE91" s="4">
        <v>0</v>
      </c>
      <c r="BF91" s="4">
        <v>0</v>
      </c>
      <c r="BG91" s="4">
        <v>0</v>
      </c>
      <c r="BH91" s="4">
        <v>0</v>
      </c>
      <c r="BI91" s="4">
        <v>36096</v>
      </c>
      <c r="BJ91" s="4">
        <v>0</v>
      </c>
      <c r="BK91" s="4">
        <v>0</v>
      </c>
      <c r="BL91" s="4">
        <v>0</v>
      </c>
      <c r="BM91" s="4">
        <v>0</v>
      </c>
      <c r="BN91" s="4">
        <v>0</v>
      </c>
      <c r="BO91" s="4">
        <v>0</v>
      </c>
      <c r="BP91" s="4">
        <v>0</v>
      </c>
      <c r="BQ91" s="4">
        <v>0</v>
      </c>
      <c r="BR91" s="4">
        <v>0</v>
      </c>
      <c r="BS91" s="4">
        <v>0</v>
      </c>
      <c r="BT91" s="4">
        <v>0</v>
      </c>
      <c r="BU91" s="4">
        <v>0</v>
      </c>
      <c r="BV91" s="4">
        <v>0</v>
      </c>
      <c r="BW91" s="4">
        <v>0</v>
      </c>
      <c r="BX91" s="4">
        <v>0</v>
      </c>
      <c r="BY91" s="4">
        <v>0</v>
      </c>
      <c r="BZ91" s="4">
        <v>0</v>
      </c>
      <c r="CA91" s="4">
        <v>0</v>
      </c>
      <c r="CB91" s="4">
        <v>0</v>
      </c>
      <c r="CC91" s="4">
        <v>0</v>
      </c>
      <c r="CD91" s="4">
        <v>0</v>
      </c>
      <c r="CE91" s="4">
        <v>0</v>
      </c>
      <c r="CF91" s="4">
        <v>0</v>
      </c>
      <c r="CG91" s="4">
        <v>0</v>
      </c>
      <c r="CH91" s="4">
        <v>0</v>
      </c>
      <c r="CI91" s="51">
        <v>36096</v>
      </c>
      <c r="CK91" s="4">
        <v>986</v>
      </c>
      <c r="CL91" s="4">
        <v>0</v>
      </c>
      <c r="CM91" s="4">
        <v>14958.68</v>
      </c>
      <c r="CN91" s="4">
        <v>0</v>
      </c>
      <c r="CO91" s="4">
        <v>15944.68</v>
      </c>
      <c r="CQ91" s="4">
        <v>0</v>
      </c>
      <c r="CR91" s="4">
        <v>0</v>
      </c>
      <c r="CS91" s="4">
        <v>0</v>
      </c>
      <c r="CU91" s="4">
        <v>15944.68</v>
      </c>
      <c r="CV91" s="4">
        <f t="shared" si="15"/>
        <v>20151.32</v>
      </c>
      <c r="CW91" s="36">
        <f t="shared" si="16"/>
        <v>0.44172983156028367</v>
      </c>
      <c r="CX91" s="36"/>
    </row>
    <row r="92" spans="1:102" s="4" customFormat="1" outlineLevel="1" x14ac:dyDescent="0.2">
      <c r="A92" s="4" t="s">
        <v>100</v>
      </c>
      <c r="B92" s="11" t="s">
        <v>281</v>
      </c>
      <c r="C92" s="4" t="s">
        <v>282</v>
      </c>
      <c r="D92" s="4">
        <v>0</v>
      </c>
      <c r="E92" s="4">
        <v>457.3</v>
      </c>
      <c r="F92" s="4">
        <v>0</v>
      </c>
      <c r="G92" s="4">
        <v>18958.189999999999</v>
      </c>
      <c r="H92" s="4">
        <v>0</v>
      </c>
      <c r="I92" s="4">
        <v>19415.489999999998</v>
      </c>
      <c r="K92" s="4">
        <v>0</v>
      </c>
      <c r="L92" s="4">
        <v>0</v>
      </c>
      <c r="M92" s="4">
        <v>0</v>
      </c>
      <c r="O92" s="4">
        <v>19415.490000000002</v>
      </c>
      <c r="Q92" s="51">
        <v>0</v>
      </c>
      <c r="R92" s="51">
        <v>0</v>
      </c>
      <c r="T92" s="51"/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0</v>
      </c>
      <c r="AE92" s="4">
        <v>0</v>
      </c>
      <c r="AF92" s="4">
        <v>0</v>
      </c>
      <c r="AG92" s="4">
        <v>0</v>
      </c>
      <c r="AH92" s="4">
        <v>0</v>
      </c>
      <c r="AI92" s="4">
        <v>0</v>
      </c>
      <c r="AJ92" s="4">
        <v>0</v>
      </c>
      <c r="AK92" s="4">
        <v>0</v>
      </c>
      <c r="AL92" s="4">
        <v>0</v>
      </c>
      <c r="AM92" s="4">
        <v>0</v>
      </c>
      <c r="AN92" s="4">
        <v>0</v>
      </c>
      <c r="AO92" s="4">
        <v>0</v>
      </c>
      <c r="AP92" s="4">
        <v>0</v>
      </c>
      <c r="AQ92" s="4">
        <v>0</v>
      </c>
      <c r="AR92" s="4">
        <v>0</v>
      </c>
      <c r="AS92" s="4">
        <v>0</v>
      </c>
      <c r="AT92" s="4">
        <v>0</v>
      </c>
      <c r="AU92" s="4">
        <v>0</v>
      </c>
      <c r="AV92" s="4">
        <v>0</v>
      </c>
      <c r="AW92" s="4">
        <v>0</v>
      </c>
      <c r="AX92" s="4">
        <v>0</v>
      </c>
      <c r="AY92" s="4">
        <v>0</v>
      </c>
      <c r="AZ92" s="4">
        <v>0</v>
      </c>
      <c r="BA92" s="4">
        <v>0</v>
      </c>
      <c r="BB92" s="4">
        <v>0</v>
      </c>
      <c r="BC92" s="4">
        <v>0</v>
      </c>
      <c r="BD92" s="4">
        <v>0</v>
      </c>
      <c r="BE92" s="4">
        <v>0</v>
      </c>
      <c r="BF92" s="4">
        <v>0</v>
      </c>
      <c r="BG92" s="4">
        <v>0</v>
      </c>
      <c r="BH92" s="4">
        <v>0</v>
      </c>
      <c r="BI92" s="4">
        <v>0</v>
      </c>
      <c r="BJ92" s="4">
        <v>28000</v>
      </c>
      <c r="BK92" s="4">
        <v>0</v>
      </c>
      <c r="BL92" s="4">
        <v>0</v>
      </c>
      <c r="BM92" s="4">
        <v>0</v>
      </c>
      <c r="BN92" s="4">
        <v>0</v>
      </c>
      <c r="BO92" s="4">
        <v>0</v>
      </c>
      <c r="BP92" s="4">
        <v>0</v>
      </c>
      <c r="BQ92" s="4">
        <v>0</v>
      </c>
      <c r="BR92" s="4">
        <v>0</v>
      </c>
      <c r="BS92" s="4">
        <v>0</v>
      </c>
      <c r="BT92" s="4">
        <v>0</v>
      </c>
      <c r="BU92" s="4">
        <v>0</v>
      </c>
      <c r="BV92" s="4">
        <v>0</v>
      </c>
      <c r="BW92" s="4">
        <v>0</v>
      </c>
      <c r="BX92" s="4">
        <v>0</v>
      </c>
      <c r="BY92" s="4">
        <v>0</v>
      </c>
      <c r="BZ92" s="4">
        <v>0</v>
      </c>
      <c r="CA92" s="4">
        <v>0</v>
      </c>
      <c r="CB92" s="4">
        <v>0</v>
      </c>
      <c r="CC92" s="4">
        <v>0</v>
      </c>
      <c r="CD92" s="4">
        <v>0</v>
      </c>
      <c r="CE92" s="4">
        <v>0</v>
      </c>
      <c r="CF92" s="4">
        <v>0</v>
      </c>
      <c r="CG92" s="4">
        <v>0</v>
      </c>
      <c r="CH92" s="4">
        <v>0</v>
      </c>
      <c r="CI92" s="51">
        <v>28000</v>
      </c>
      <c r="CK92" s="4">
        <v>0</v>
      </c>
      <c r="CL92" s="4">
        <v>0</v>
      </c>
      <c r="CM92" s="4">
        <v>19145.11</v>
      </c>
      <c r="CN92" s="4">
        <v>0</v>
      </c>
      <c r="CO92" s="4">
        <v>19145.11</v>
      </c>
      <c r="CQ92" s="4">
        <v>0</v>
      </c>
      <c r="CR92" s="4">
        <v>0</v>
      </c>
      <c r="CS92" s="4">
        <v>0</v>
      </c>
      <c r="CU92" s="4">
        <v>19145.11</v>
      </c>
      <c r="CV92" s="4">
        <f t="shared" si="15"/>
        <v>8854.89</v>
      </c>
      <c r="CW92" s="36">
        <f t="shared" si="16"/>
        <v>0.68375392857142858</v>
      </c>
      <c r="CX92" s="36"/>
    </row>
    <row r="93" spans="1:102" s="4" customFormat="1" outlineLevel="1" x14ac:dyDescent="0.2">
      <c r="A93" s="4" t="s">
        <v>101</v>
      </c>
      <c r="B93" s="11" t="s">
        <v>283</v>
      </c>
      <c r="C93" s="4" t="s">
        <v>284</v>
      </c>
      <c r="D93" s="4">
        <v>0</v>
      </c>
      <c r="E93" s="4">
        <v>169.37</v>
      </c>
      <c r="F93" s="4">
        <v>0</v>
      </c>
      <c r="G93" s="4">
        <v>9106.6</v>
      </c>
      <c r="H93" s="4">
        <v>0</v>
      </c>
      <c r="I93" s="4">
        <v>9275.9700000000012</v>
      </c>
      <c r="K93" s="4">
        <v>0</v>
      </c>
      <c r="L93" s="4">
        <v>0</v>
      </c>
      <c r="M93" s="4">
        <v>0</v>
      </c>
      <c r="O93" s="4">
        <v>9275.9699999999993</v>
      </c>
      <c r="Q93" s="51">
        <v>0</v>
      </c>
      <c r="R93" s="51">
        <v>0</v>
      </c>
      <c r="T93" s="51"/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4">
        <v>0</v>
      </c>
      <c r="AF93" s="4">
        <v>0</v>
      </c>
      <c r="AG93" s="4">
        <v>0</v>
      </c>
      <c r="AH93" s="4">
        <v>0</v>
      </c>
      <c r="AI93" s="4">
        <v>0</v>
      </c>
      <c r="AJ93" s="4">
        <v>0</v>
      </c>
      <c r="AK93" s="4">
        <v>0</v>
      </c>
      <c r="AL93" s="4">
        <v>0</v>
      </c>
      <c r="AM93" s="4">
        <v>0</v>
      </c>
      <c r="AN93" s="4">
        <v>0</v>
      </c>
      <c r="AO93" s="4">
        <v>0</v>
      </c>
      <c r="AP93" s="4">
        <v>0</v>
      </c>
      <c r="AQ93" s="4">
        <v>0</v>
      </c>
      <c r="AR93" s="4">
        <v>0</v>
      </c>
      <c r="AS93" s="4">
        <v>0</v>
      </c>
      <c r="AT93" s="4">
        <v>0</v>
      </c>
      <c r="AU93" s="4">
        <v>0</v>
      </c>
      <c r="AV93" s="4">
        <v>0</v>
      </c>
      <c r="AW93" s="4">
        <v>0</v>
      </c>
      <c r="AX93" s="4">
        <v>0</v>
      </c>
      <c r="AY93" s="4">
        <v>0</v>
      </c>
      <c r="AZ93" s="4">
        <v>0</v>
      </c>
      <c r="BA93" s="4">
        <v>0</v>
      </c>
      <c r="BB93" s="4">
        <v>0</v>
      </c>
      <c r="BC93" s="4">
        <v>0</v>
      </c>
      <c r="BD93" s="4">
        <v>0</v>
      </c>
      <c r="BE93" s="4">
        <v>0</v>
      </c>
      <c r="BF93" s="4">
        <v>0</v>
      </c>
      <c r="BG93" s="4">
        <v>0</v>
      </c>
      <c r="BH93" s="4">
        <v>0</v>
      </c>
      <c r="BI93" s="4">
        <v>0</v>
      </c>
      <c r="BJ93" s="4">
        <v>0</v>
      </c>
      <c r="BK93" s="4">
        <v>10200</v>
      </c>
      <c r="BL93" s="4">
        <v>0</v>
      </c>
      <c r="BM93" s="4">
        <v>0</v>
      </c>
      <c r="BN93" s="4">
        <v>0</v>
      </c>
      <c r="BO93" s="4">
        <v>0</v>
      </c>
      <c r="BP93" s="4">
        <v>0</v>
      </c>
      <c r="BQ93" s="4">
        <v>0</v>
      </c>
      <c r="BR93" s="4">
        <v>0</v>
      </c>
      <c r="BS93" s="4">
        <v>0</v>
      </c>
      <c r="BT93" s="4">
        <v>0</v>
      </c>
      <c r="BU93" s="4">
        <v>0</v>
      </c>
      <c r="BV93" s="4">
        <v>0</v>
      </c>
      <c r="BW93" s="4">
        <v>0</v>
      </c>
      <c r="BX93" s="4">
        <v>0</v>
      </c>
      <c r="BY93" s="4">
        <v>0</v>
      </c>
      <c r="BZ93" s="4">
        <v>0</v>
      </c>
      <c r="CA93" s="4">
        <v>0</v>
      </c>
      <c r="CB93" s="4">
        <v>0</v>
      </c>
      <c r="CC93" s="4">
        <v>0</v>
      </c>
      <c r="CD93" s="4">
        <v>0</v>
      </c>
      <c r="CE93" s="4">
        <v>0</v>
      </c>
      <c r="CF93" s="4">
        <v>0</v>
      </c>
      <c r="CG93" s="4">
        <v>0</v>
      </c>
      <c r="CH93" s="4">
        <v>0</v>
      </c>
      <c r="CI93" s="51">
        <v>10200</v>
      </c>
      <c r="CK93" s="4">
        <v>0</v>
      </c>
      <c r="CL93" s="4">
        <v>42.36</v>
      </c>
      <c r="CM93" s="4">
        <v>2154.75</v>
      </c>
      <c r="CN93" s="4">
        <v>0</v>
      </c>
      <c r="CO93" s="4">
        <v>2197.11</v>
      </c>
      <c r="CQ93" s="4">
        <v>0</v>
      </c>
      <c r="CR93" s="4">
        <v>0</v>
      </c>
      <c r="CS93" s="4">
        <v>0</v>
      </c>
      <c r="CU93" s="4">
        <v>2197.11</v>
      </c>
      <c r="CV93" s="4">
        <f t="shared" si="15"/>
        <v>8002.8899999999994</v>
      </c>
      <c r="CW93" s="36">
        <f t="shared" si="16"/>
        <v>0.2154029411764706</v>
      </c>
      <c r="CX93" s="36"/>
    </row>
    <row r="94" spans="1:102" s="4" customFormat="1" outlineLevel="1" x14ac:dyDescent="0.2">
      <c r="A94" s="4" t="s">
        <v>102</v>
      </c>
      <c r="B94" s="11" t="s">
        <v>285</v>
      </c>
      <c r="C94" s="4" t="s">
        <v>286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K94" s="4">
        <v>0</v>
      </c>
      <c r="L94" s="4">
        <v>0</v>
      </c>
      <c r="M94" s="4">
        <v>0</v>
      </c>
      <c r="O94" s="4">
        <v>0</v>
      </c>
      <c r="Q94" s="51">
        <v>0</v>
      </c>
      <c r="R94" s="51">
        <v>0</v>
      </c>
      <c r="T94" s="51"/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0</v>
      </c>
      <c r="AD94" s="4">
        <v>0</v>
      </c>
      <c r="AE94" s="4">
        <v>0</v>
      </c>
      <c r="AF94" s="4">
        <v>0</v>
      </c>
      <c r="AG94" s="4">
        <v>0</v>
      </c>
      <c r="AH94" s="4">
        <v>0</v>
      </c>
      <c r="AI94" s="4">
        <v>0</v>
      </c>
      <c r="AJ94" s="4">
        <v>0</v>
      </c>
      <c r="AK94" s="4">
        <v>0</v>
      </c>
      <c r="AL94" s="4">
        <v>0</v>
      </c>
      <c r="AM94" s="4">
        <v>0</v>
      </c>
      <c r="AN94" s="4">
        <v>0</v>
      </c>
      <c r="AO94" s="4">
        <v>0</v>
      </c>
      <c r="AP94" s="4">
        <v>0</v>
      </c>
      <c r="AQ94" s="4">
        <v>0</v>
      </c>
      <c r="AR94" s="4">
        <v>0</v>
      </c>
      <c r="AS94" s="4">
        <v>0</v>
      </c>
      <c r="AT94" s="4">
        <v>0</v>
      </c>
      <c r="AU94" s="4">
        <v>0</v>
      </c>
      <c r="AV94" s="4">
        <v>0</v>
      </c>
      <c r="AW94" s="4">
        <v>0</v>
      </c>
      <c r="AX94" s="4">
        <v>0</v>
      </c>
      <c r="AY94" s="4">
        <v>0</v>
      </c>
      <c r="AZ94" s="4">
        <v>0</v>
      </c>
      <c r="BA94" s="4">
        <v>0</v>
      </c>
      <c r="BB94" s="4">
        <v>0</v>
      </c>
      <c r="BC94" s="4">
        <v>0</v>
      </c>
      <c r="BD94" s="4">
        <v>0</v>
      </c>
      <c r="BE94" s="4">
        <v>0</v>
      </c>
      <c r="BF94" s="4">
        <v>0</v>
      </c>
      <c r="BG94" s="4">
        <v>0</v>
      </c>
      <c r="BH94" s="4">
        <v>0</v>
      </c>
      <c r="BI94" s="4">
        <v>0</v>
      </c>
      <c r="BJ94" s="4">
        <v>0</v>
      </c>
      <c r="BK94" s="4">
        <v>0</v>
      </c>
      <c r="BL94" s="4">
        <v>510</v>
      </c>
      <c r="BM94" s="4">
        <v>0</v>
      </c>
      <c r="BN94" s="4">
        <v>0</v>
      </c>
      <c r="BO94" s="4">
        <v>0</v>
      </c>
      <c r="BP94" s="4">
        <v>0</v>
      </c>
      <c r="BQ94" s="4">
        <v>0</v>
      </c>
      <c r="BR94" s="4">
        <v>0</v>
      </c>
      <c r="BS94" s="4">
        <v>0</v>
      </c>
      <c r="BT94" s="4">
        <v>0</v>
      </c>
      <c r="BU94" s="4">
        <v>0</v>
      </c>
      <c r="BV94" s="4">
        <v>0</v>
      </c>
      <c r="BW94" s="4">
        <v>0</v>
      </c>
      <c r="BX94" s="4">
        <v>0</v>
      </c>
      <c r="BY94" s="4">
        <v>0</v>
      </c>
      <c r="BZ94" s="4">
        <v>0</v>
      </c>
      <c r="CA94" s="4">
        <v>0</v>
      </c>
      <c r="CB94" s="4">
        <v>0</v>
      </c>
      <c r="CC94" s="4">
        <v>0</v>
      </c>
      <c r="CD94" s="4">
        <v>0</v>
      </c>
      <c r="CE94" s="4">
        <v>0</v>
      </c>
      <c r="CF94" s="4">
        <v>0</v>
      </c>
      <c r="CG94" s="4">
        <v>0</v>
      </c>
      <c r="CH94" s="4">
        <v>0</v>
      </c>
      <c r="CI94" s="51">
        <v>510</v>
      </c>
      <c r="CK94" s="4">
        <v>0</v>
      </c>
      <c r="CL94" s="4">
        <v>0</v>
      </c>
      <c r="CM94" s="4">
        <v>0</v>
      </c>
      <c r="CN94" s="4">
        <v>0</v>
      </c>
      <c r="CO94" s="4">
        <v>0</v>
      </c>
      <c r="CQ94" s="4">
        <v>0</v>
      </c>
      <c r="CR94" s="4">
        <v>0</v>
      </c>
      <c r="CS94" s="4">
        <v>0</v>
      </c>
      <c r="CU94" s="4">
        <v>0</v>
      </c>
      <c r="CV94" s="4">
        <f t="shared" si="15"/>
        <v>510</v>
      </c>
      <c r="CW94" s="36">
        <f t="shared" si="16"/>
        <v>0</v>
      </c>
      <c r="CX94" s="36"/>
    </row>
    <row r="95" spans="1:102" s="4" customFormat="1" outlineLevel="1" x14ac:dyDescent="0.2">
      <c r="A95" s="4" t="s">
        <v>103</v>
      </c>
      <c r="B95" s="11" t="s">
        <v>287</v>
      </c>
      <c r="C95" s="4" t="s">
        <v>356</v>
      </c>
      <c r="D95" s="4">
        <v>0</v>
      </c>
      <c r="E95" s="4">
        <v>0</v>
      </c>
      <c r="F95" s="4">
        <v>0</v>
      </c>
      <c r="G95" s="4">
        <v>264718.40000000002</v>
      </c>
      <c r="H95" s="4">
        <v>0</v>
      </c>
      <c r="I95" s="4">
        <v>264718.40000000002</v>
      </c>
      <c r="K95" s="4">
        <v>0</v>
      </c>
      <c r="L95" s="4">
        <v>145000</v>
      </c>
      <c r="M95" s="4">
        <v>145000</v>
      </c>
      <c r="O95" s="4">
        <v>145000</v>
      </c>
      <c r="Q95" s="51">
        <v>0</v>
      </c>
      <c r="R95" s="51">
        <v>0</v>
      </c>
      <c r="T95" s="51"/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0</v>
      </c>
      <c r="AF95" s="4">
        <v>0</v>
      </c>
      <c r="AG95" s="4">
        <v>0</v>
      </c>
      <c r="AH95" s="4">
        <v>0</v>
      </c>
      <c r="AI95" s="4">
        <v>0</v>
      </c>
      <c r="AJ95" s="4">
        <v>0</v>
      </c>
      <c r="AK95" s="4">
        <v>0</v>
      </c>
      <c r="AL95" s="4">
        <v>0</v>
      </c>
      <c r="AM95" s="4">
        <v>0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4">
        <v>0</v>
      </c>
      <c r="AT95" s="4">
        <v>0</v>
      </c>
      <c r="AU95" s="4">
        <v>0</v>
      </c>
      <c r="AV95" s="4">
        <v>0</v>
      </c>
      <c r="AW95" s="4">
        <v>0</v>
      </c>
      <c r="AX95" s="4">
        <v>0</v>
      </c>
      <c r="AY95" s="4">
        <v>0</v>
      </c>
      <c r="AZ95" s="4">
        <v>0</v>
      </c>
      <c r="BA95" s="4">
        <v>0</v>
      </c>
      <c r="BB95" s="4">
        <v>0</v>
      </c>
      <c r="BC95" s="4">
        <v>0</v>
      </c>
      <c r="BD95" s="4">
        <v>0</v>
      </c>
      <c r="BE95" s="4">
        <v>0</v>
      </c>
      <c r="BF95" s="4">
        <v>0</v>
      </c>
      <c r="BG95" s="4">
        <v>0</v>
      </c>
      <c r="BH95" s="4">
        <v>0</v>
      </c>
      <c r="BI95" s="4">
        <v>0</v>
      </c>
      <c r="BJ95" s="4">
        <v>0</v>
      </c>
      <c r="BK95" s="4">
        <v>0</v>
      </c>
      <c r="BL95" s="4">
        <v>0</v>
      </c>
      <c r="BM95" s="4">
        <v>402736</v>
      </c>
      <c r="BN95" s="4">
        <v>0</v>
      </c>
      <c r="BO95" s="4">
        <v>0</v>
      </c>
      <c r="BP95" s="4">
        <v>0</v>
      </c>
      <c r="BQ95" s="4">
        <v>0</v>
      </c>
      <c r="BR95" s="4">
        <v>0</v>
      </c>
      <c r="BS95" s="4">
        <v>0</v>
      </c>
      <c r="BT95" s="4">
        <v>0</v>
      </c>
      <c r="BU95" s="4">
        <v>0</v>
      </c>
      <c r="BV95" s="4">
        <v>0</v>
      </c>
      <c r="BW95" s="4">
        <v>0</v>
      </c>
      <c r="BX95" s="4">
        <v>0</v>
      </c>
      <c r="BY95" s="4">
        <v>0</v>
      </c>
      <c r="BZ95" s="4">
        <v>0</v>
      </c>
      <c r="CA95" s="4">
        <v>0</v>
      </c>
      <c r="CB95" s="4">
        <v>0</v>
      </c>
      <c r="CC95" s="4">
        <v>0</v>
      </c>
      <c r="CD95" s="4">
        <v>0</v>
      </c>
      <c r="CE95" s="4">
        <v>0</v>
      </c>
      <c r="CF95" s="4">
        <v>0</v>
      </c>
      <c r="CG95" s="4">
        <v>0</v>
      </c>
      <c r="CH95" s="4">
        <v>0</v>
      </c>
      <c r="CI95" s="51">
        <v>150000</v>
      </c>
      <c r="CK95" s="4">
        <v>0</v>
      </c>
      <c r="CL95" s="4">
        <v>0</v>
      </c>
      <c r="CM95" s="4">
        <v>36864.660000000003</v>
      </c>
      <c r="CN95" s="4">
        <v>0</v>
      </c>
      <c r="CO95" s="4">
        <v>0</v>
      </c>
      <c r="CQ95" s="4">
        <v>0</v>
      </c>
      <c r="CR95" s="4">
        <v>0</v>
      </c>
      <c r="CS95" s="4">
        <v>0</v>
      </c>
      <c r="CU95" s="4">
        <v>0</v>
      </c>
      <c r="CV95" s="4">
        <f t="shared" si="15"/>
        <v>150000</v>
      </c>
      <c r="CW95" s="36">
        <f t="shared" si="16"/>
        <v>0</v>
      </c>
      <c r="CX95" s="36"/>
    </row>
    <row r="96" spans="1:102" s="4" customFormat="1" outlineLevel="1" x14ac:dyDescent="0.2">
      <c r="B96" s="11" t="s">
        <v>287</v>
      </c>
      <c r="C96" s="4" t="s">
        <v>357</v>
      </c>
      <c r="O96" s="4">
        <v>264718.40000000002</v>
      </c>
      <c r="Q96" s="51"/>
      <c r="R96" s="51"/>
      <c r="T96" s="51"/>
      <c r="CI96" s="51">
        <v>252735.94</v>
      </c>
      <c r="CO96" s="4">
        <v>36864.660000000003</v>
      </c>
      <c r="CU96" s="4">
        <v>36864.660000000003</v>
      </c>
      <c r="CV96" s="4">
        <f t="shared" si="15"/>
        <v>215871.28</v>
      </c>
      <c r="CW96" s="36">
        <f t="shared" si="16"/>
        <v>0.14586235736793116</v>
      </c>
      <c r="CX96" s="36"/>
    </row>
    <row r="97" spans="1:102" s="4" customFormat="1" outlineLevel="1" x14ac:dyDescent="0.2">
      <c r="A97" s="4" t="s">
        <v>104</v>
      </c>
      <c r="B97" s="11" t="s">
        <v>289</v>
      </c>
      <c r="C97" s="4" t="s">
        <v>358</v>
      </c>
      <c r="D97" s="4">
        <v>0</v>
      </c>
      <c r="E97" s="4">
        <v>0</v>
      </c>
      <c r="F97" s="4">
        <v>0</v>
      </c>
      <c r="G97" s="4">
        <v>33851.49</v>
      </c>
      <c r="H97" s="4">
        <v>0</v>
      </c>
      <c r="I97" s="4">
        <v>33851.49</v>
      </c>
      <c r="K97" s="4">
        <v>0</v>
      </c>
      <c r="L97" s="4">
        <v>318901</v>
      </c>
      <c r="M97" s="4">
        <v>318901</v>
      </c>
      <c r="O97" s="4">
        <v>318901</v>
      </c>
      <c r="Q97" s="51">
        <v>0</v>
      </c>
      <c r="R97" s="51">
        <v>0</v>
      </c>
      <c r="T97" s="51"/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  <c r="AF97" s="4">
        <v>0</v>
      </c>
      <c r="AG97" s="4">
        <v>0</v>
      </c>
      <c r="AH97" s="4">
        <v>0</v>
      </c>
      <c r="AI97" s="4">
        <v>0</v>
      </c>
      <c r="AJ97" s="4">
        <v>0</v>
      </c>
      <c r="AK97" s="4">
        <v>0</v>
      </c>
      <c r="AL97" s="4">
        <v>0</v>
      </c>
      <c r="AM97" s="4">
        <v>0</v>
      </c>
      <c r="AN97" s="4">
        <v>0</v>
      </c>
      <c r="AO97" s="4">
        <v>0</v>
      </c>
      <c r="AP97" s="4">
        <v>0</v>
      </c>
      <c r="AQ97" s="4">
        <v>0</v>
      </c>
      <c r="AR97" s="4">
        <v>0</v>
      </c>
      <c r="AS97" s="4">
        <v>0</v>
      </c>
      <c r="AT97" s="4">
        <v>0</v>
      </c>
      <c r="AU97" s="4">
        <v>0</v>
      </c>
      <c r="AV97" s="4">
        <v>0</v>
      </c>
      <c r="AW97" s="4">
        <v>0</v>
      </c>
      <c r="AX97" s="4">
        <v>0</v>
      </c>
      <c r="AY97" s="4">
        <v>0</v>
      </c>
      <c r="AZ97" s="4">
        <v>0</v>
      </c>
      <c r="BA97" s="4">
        <v>0</v>
      </c>
      <c r="BB97" s="4">
        <v>0</v>
      </c>
      <c r="BC97" s="4">
        <v>0</v>
      </c>
      <c r="BD97" s="4">
        <v>0</v>
      </c>
      <c r="BE97" s="4">
        <v>0</v>
      </c>
      <c r="BF97" s="4">
        <v>0</v>
      </c>
      <c r="BG97" s="4">
        <v>0</v>
      </c>
      <c r="BH97" s="4">
        <v>0</v>
      </c>
      <c r="BI97" s="4">
        <v>0</v>
      </c>
      <c r="BJ97" s="4">
        <v>0</v>
      </c>
      <c r="BK97" s="4">
        <v>0</v>
      </c>
      <c r="BL97" s="4">
        <v>0</v>
      </c>
      <c r="BM97" s="4">
        <v>0</v>
      </c>
      <c r="BN97" s="4">
        <v>371514</v>
      </c>
      <c r="BO97" s="4">
        <v>0</v>
      </c>
      <c r="BP97" s="4">
        <v>0</v>
      </c>
      <c r="BQ97" s="4">
        <v>0</v>
      </c>
      <c r="BR97" s="4">
        <v>0</v>
      </c>
      <c r="BS97" s="4">
        <v>0</v>
      </c>
      <c r="BT97" s="4">
        <v>0</v>
      </c>
      <c r="BU97" s="4">
        <v>0</v>
      </c>
      <c r="BV97" s="4">
        <v>0</v>
      </c>
      <c r="BW97" s="4">
        <v>0</v>
      </c>
      <c r="BX97" s="4">
        <v>0</v>
      </c>
      <c r="BY97" s="4">
        <v>0</v>
      </c>
      <c r="BZ97" s="4">
        <v>0</v>
      </c>
      <c r="CA97" s="4">
        <v>0</v>
      </c>
      <c r="CB97" s="4">
        <v>0</v>
      </c>
      <c r="CC97" s="4">
        <v>0</v>
      </c>
      <c r="CD97" s="4">
        <v>0</v>
      </c>
      <c r="CE97" s="4">
        <v>0</v>
      </c>
      <c r="CF97" s="4">
        <v>0</v>
      </c>
      <c r="CG97" s="4">
        <v>0</v>
      </c>
      <c r="CH97" s="4">
        <v>0</v>
      </c>
      <c r="CI97" s="51">
        <v>314740</v>
      </c>
      <c r="CK97" s="4">
        <v>0</v>
      </c>
      <c r="CL97" s="4">
        <v>0</v>
      </c>
      <c r="CM97" s="4">
        <v>28890.06</v>
      </c>
      <c r="CN97" s="4">
        <v>0</v>
      </c>
      <c r="CO97" s="4">
        <v>0</v>
      </c>
      <c r="CQ97" s="4">
        <v>0</v>
      </c>
      <c r="CR97" s="4">
        <v>157370</v>
      </c>
      <c r="CS97" s="4">
        <v>157370</v>
      </c>
      <c r="CU97" s="4">
        <v>157370</v>
      </c>
      <c r="CV97" s="4">
        <f t="shared" si="15"/>
        <v>157370</v>
      </c>
      <c r="CW97" s="36">
        <f t="shared" si="16"/>
        <v>0.5</v>
      </c>
      <c r="CX97" s="36"/>
    </row>
    <row r="98" spans="1:102" s="4" customFormat="1" outlineLevel="1" x14ac:dyDescent="0.2">
      <c r="B98" s="11" t="s">
        <v>289</v>
      </c>
      <c r="C98" s="4" t="s">
        <v>359</v>
      </c>
      <c r="O98" s="4">
        <v>33851.49</v>
      </c>
      <c r="Q98" s="51"/>
      <c r="R98" s="51"/>
      <c r="T98" s="51"/>
      <c r="CI98" s="51">
        <v>56773.5</v>
      </c>
      <c r="CO98" s="4">
        <v>28890.06</v>
      </c>
      <c r="CS98" s="4">
        <v>0</v>
      </c>
      <c r="CU98" s="4">
        <v>38890.06</v>
      </c>
      <c r="CV98" s="4">
        <f t="shared" si="15"/>
        <v>17883.440000000002</v>
      </c>
      <c r="CW98" s="36">
        <f t="shared" si="16"/>
        <v>0.68500374294345068</v>
      </c>
      <c r="CX98" s="36"/>
    </row>
    <row r="99" spans="1:102" s="4" customFormat="1" outlineLevel="1" x14ac:dyDescent="0.2">
      <c r="A99" s="4" t="s">
        <v>124</v>
      </c>
      <c r="B99" s="11" t="s">
        <v>291</v>
      </c>
      <c r="C99" s="4" t="s">
        <v>360</v>
      </c>
      <c r="D99" s="4">
        <v>0</v>
      </c>
      <c r="E99" s="4">
        <v>0</v>
      </c>
      <c r="F99" s="4">
        <v>0</v>
      </c>
      <c r="G99" s="4">
        <v>628510.26</v>
      </c>
      <c r="H99" s="4">
        <v>0</v>
      </c>
      <c r="I99" s="4">
        <v>628510.26</v>
      </c>
      <c r="K99" s="4">
        <v>0</v>
      </c>
      <c r="L99" s="4">
        <v>0</v>
      </c>
      <c r="M99" s="4">
        <v>0</v>
      </c>
      <c r="O99" s="4">
        <v>628510.26</v>
      </c>
      <c r="Q99" s="51">
        <v>0</v>
      </c>
      <c r="R99" s="51">
        <v>0</v>
      </c>
      <c r="T99" s="51"/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  <c r="AE99" s="4">
        <v>0</v>
      </c>
      <c r="AF99" s="4">
        <v>0</v>
      </c>
      <c r="AG99" s="4">
        <v>0</v>
      </c>
      <c r="AH99" s="4">
        <v>0</v>
      </c>
      <c r="AI99" s="4">
        <v>0</v>
      </c>
      <c r="AJ99" s="4">
        <v>0</v>
      </c>
      <c r="AK99" s="4">
        <v>0</v>
      </c>
      <c r="AL99" s="4">
        <v>0</v>
      </c>
      <c r="AM99" s="4">
        <v>0</v>
      </c>
      <c r="AN99" s="4">
        <v>0</v>
      </c>
      <c r="AO99" s="4">
        <v>0</v>
      </c>
      <c r="AP99" s="4">
        <v>0</v>
      </c>
      <c r="AQ99" s="4">
        <v>0</v>
      </c>
      <c r="AR99" s="4">
        <v>0</v>
      </c>
      <c r="AS99" s="4">
        <v>0</v>
      </c>
      <c r="AT99" s="4">
        <v>0</v>
      </c>
      <c r="AU99" s="4">
        <v>0</v>
      </c>
      <c r="AV99" s="4">
        <v>0</v>
      </c>
      <c r="AW99" s="4">
        <v>0</v>
      </c>
      <c r="AX99" s="4">
        <v>0</v>
      </c>
      <c r="AY99" s="4">
        <v>0</v>
      </c>
      <c r="AZ99" s="4">
        <v>0</v>
      </c>
      <c r="BA99" s="4">
        <v>0</v>
      </c>
      <c r="BB99" s="4">
        <v>0</v>
      </c>
      <c r="BC99" s="4">
        <v>0</v>
      </c>
      <c r="BD99" s="4">
        <v>0</v>
      </c>
      <c r="BE99" s="4">
        <v>0</v>
      </c>
      <c r="BF99" s="4">
        <v>0</v>
      </c>
      <c r="BG99" s="4">
        <v>0</v>
      </c>
      <c r="BH99" s="4">
        <v>0</v>
      </c>
      <c r="BI99" s="4">
        <v>0</v>
      </c>
      <c r="BJ99" s="4">
        <v>0</v>
      </c>
      <c r="BK99" s="4">
        <v>0</v>
      </c>
      <c r="BL99" s="4">
        <v>0</v>
      </c>
      <c r="BM99" s="4">
        <v>0</v>
      </c>
      <c r="BN99" s="4">
        <v>0</v>
      </c>
      <c r="BO99" s="4">
        <v>0</v>
      </c>
      <c r="BP99" s="4">
        <v>0</v>
      </c>
      <c r="BQ99" s="4">
        <v>0</v>
      </c>
      <c r="BR99" s="4">
        <v>0</v>
      </c>
      <c r="BS99" s="4">
        <v>0</v>
      </c>
      <c r="BT99" s="4">
        <v>0</v>
      </c>
      <c r="BU99" s="4">
        <v>0</v>
      </c>
      <c r="BV99" s="4">
        <v>0</v>
      </c>
      <c r="BW99" s="4">
        <v>0</v>
      </c>
      <c r="BX99" s="4">
        <v>0</v>
      </c>
      <c r="BY99" s="4">
        <v>0</v>
      </c>
      <c r="BZ99" s="4">
        <v>0</v>
      </c>
      <c r="CA99" s="4">
        <v>0</v>
      </c>
      <c r="CB99" s="4">
        <v>0</v>
      </c>
      <c r="CC99" s="4">
        <v>0</v>
      </c>
      <c r="CD99" s="4">
        <v>0</v>
      </c>
      <c r="CE99" s="4">
        <v>0</v>
      </c>
      <c r="CF99" s="4">
        <v>0</v>
      </c>
      <c r="CG99" s="4">
        <v>0</v>
      </c>
      <c r="CH99" s="4">
        <v>718618</v>
      </c>
      <c r="CI99" s="51">
        <v>718618.38</v>
      </c>
      <c r="CK99" s="4">
        <v>0</v>
      </c>
      <c r="CL99" s="4">
        <v>0</v>
      </c>
      <c r="CM99" s="4">
        <v>353557.7</v>
      </c>
      <c r="CN99" s="4">
        <v>0</v>
      </c>
      <c r="CO99" s="4">
        <v>353557.7</v>
      </c>
      <c r="CQ99" s="4">
        <v>0</v>
      </c>
      <c r="CR99" s="4">
        <v>0</v>
      </c>
      <c r="CS99" s="4">
        <v>0</v>
      </c>
      <c r="CU99" s="4">
        <v>353557.7</v>
      </c>
      <c r="CV99" s="4">
        <f t="shared" si="15"/>
        <v>365060.68</v>
      </c>
      <c r="CW99" s="36">
        <f t="shared" si="16"/>
        <v>0.49199646132068042</v>
      </c>
      <c r="CX99" s="36"/>
    </row>
    <row r="100" spans="1:102" s="4" customFormat="1" x14ac:dyDescent="0.2">
      <c r="A100" s="5" t="s">
        <v>20</v>
      </c>
      <c r="B100" s="11"/>
      <c r="C100" s="2" t="s">
        <v>13</v>
      </c>
      <c r="D100" s="5">
        <v>50767.54</v>
      </c>
      <c r="E100" s="5">
        <v>1928.83</v>
      </c>
      <c r="F100" s="5">
        <v>689.37</v>
      </c>
      <c r="G100" s="5">
        <v>1313869.55</v>
      </c>
      <c r="H100" s="5">
        <v>0</v>
      </c>
      <c r="I100" s="5">
        <v>1367255.29</v>
      </c>
      <c r="J100" s="7"/>
      <c r="K100" s="5">
        <v>80279.540000000008</v>
      </c>
      <c r="L100" s="5">
        <v>463901</v>
      </c>
      <c r="M100" s="5">
        <v>544180.54</v>
      </c>
      <c r="N100" s="7"/>
      <c r="O100" s="5">
        <v>1911435.83</v>
      </c>
      <c r="P100" s="5"/>
      <c r="Q100" s="5">
        <v>0</v>
      </c>
      <c r="R100" s="5">
        <v>0</v>
      </c>
      <c r="S100" s="5"/>
      <c r="T100" s="7"/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1428</v>
      </c>
      <c r="AQ100" s="5">
        <v>20750</v>
      </c>
      <c r="AR100" s="5">
        <v>1025</v>
      </c>
      <c r="AS100" s="5">
        <v>7311</v>
      </c>
      <c r="AT100" s="5">
        <v>10250</v>
      </c>
      <c r="AU100" s="5">
        <v>48250</v>
      </c>
      <c r="AV100" s="5">
        <v>5221</v>
      </c>
      <c r="AW100" s="5">
        <v>1224</v>
      </c>
      <c r="AX100" s="5">
        <v>132617</v>
      </c>
      <c r="AY100" s="5">
        <v>1619</v>
      </c>
      <c r="AZ100" s="5">
        <v>9956</v>
      </c>
      <c r="BA100" s="5">
        <v>33045</v>
      </c>
      <c r="BB100" s="5">
        <v>78319</v>
      </c>
      <c r="BC100" s="5">
        <v>1020</v>
      </c>
      <c r="BD100" s="5">
        <v>21420</v>
      </c>
      <c r="BE100" s="5">
        <v>50778</v>
      </c>
      <c r="BF100" s="5">
        <v>14097</v>
      </c>
      <c r="BG100" s="5">
        <v>17111</v>
      </c>
      <c r="BH100" s="5">
        <v>520</v>
      </c>
      <c r="BI100" s="5">
        <v>36096</v>
      </c>
      <c r="BJ100" s="5">
        <v>28000</v>
      </c>
      <c r="BK100" s="5">
        <v>10200</v>
      </c>
      <c r="BL100" s="5">
        <v>510</v>
      </c>
      <c r="BM100" s="5">
        <v>402736</v>
      </c>
      <c r="BN100" s="5">
        <v>371514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718618</v>
      </c>
      <c r="CI100" s="5">
        <f>SUM(CI70:CI99)</f>
        <v>2021634.8199999998</v>
      </c>
      <c r="CJ100" s="7"/>
      <c r="CK100" s="5">
        <v>32233.4</v>
      </c>
      <c r="CL100" s="5">
        <v>438.36</v>
      </c>
      <c r="CM100" s="5">
        <v>589533.13</v>
      </c>
      <c r="CN100" s="5">
        <v>0</v>
      </c>
      <c r="CO100" s="5">
        <v>622204.89</v>
      </c>
      <c r="CP100" s="2"/>
      <c r="CQ100" s="5">
        <v>0</v>
      </c>
      <c r="CR100" s="5">
        <v>157370</v>
      </c>
      <c r="CS100" s="5">
        <v>157370</v>
      </c>
      <c r="CU100" s="5">
        <v>779574.8899999999</v>
      </c>
      <c r="CV100" s="5">
        <f>CI100-CU100</f>
        <v>1242059.93</v>
      </c>
      <c r="CW100" s="37">
        <f>IF(CI100=0,"n/a",CU100/(CI100))</f>
        <v>0.38561607778401835</v>
      </c>
      <c r="CX100" s="35"/>
    </row>
    <row r="101" spans="1:102" s="4" customFormat="1" x14ac:dyDescent="0.2">
      <c r="B101" s="11"/>
      <c r="I101" s="7"/>
      <c r="J101" s="7"/>
      <c r="M101" s="7"/>
      <c r="N101" s="7"/>
      <c r="O101" s="7"/>
      <c r="P101" s="7"/>
      <c r="Q101" s="7"/>
      <c r="R101" s="7"/>
      <c r="S101" s="7"/>
      <c r="T101" s="7"/>
      <c r="CI101" s="7"/>
      <c r="CJ101" s="7"/>
      <c r="CO101" s="7"/>
      <c r="CS101" s="7"/>
      <c r="CW101" s="36"/>
      <c r="CX101" s="36"/>
    </row>
    <row r="102" spans="1:102" s="4" customFormat="1" outlineLevel="1" x14ac:dyDescent="0.2">
      <c r="A102" s="4" t="s">
        <v>105</v>
      </c>
      <c r="B102" s="11" t="s">
        <v>292</v>
      </c>
      <c r="C102" s="4" t="s">
        <v>293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K102" s="4">
        <v>0</v>
      </c>
      <c r="L102" s="4">
        <v>0</v>
      </c>
      <c r="M102" s="4">
        <v>0</v>
      </c>
      <c r="O102" s="4">
        <v>0</v>
      </c>
      <c r="Q102" s="51">
        <v>0</v>
      </c>
      <c r="R102" s="51">
        <v>0</v>
      </c>
      <c r="T102" s="51"/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0</v>
      </c>
      <c r="AD102" s="4">
        <v>0</v>
      </c>
      <c r="AE102" s="4">
        <v>0</v>
      </c>
      <c r="AF102" s="4">
        <v>0</v>
      </c>
      <c r="AG102" s="4">
        <v>0</v>
      </c>
      <c r="AH102" s="4">
        <v>0</v>
      </c>
      <c r="AI102" s="4">
        <v>0</v>
      </c>
      <c r="AJ102" s="4">
        <v>0</v>
      </c>
      <c r="AK102" s="4">
        <v>0</v>
      </c>
      <c r="AL102" s="4">
        <v>0</v>
      </c>
      <c r="AM102" s="4">
        <v>0</v>
      </c>
      <c r="AN102" s="4">
        <v>0</v>
      </c>
      <c r="AO102" s="4">
        <v>0</v>
      </c>
      <c r="AP102" s="4">
        <v>0</v>
      </c>
      <c r="AQ102" s="4">
        <v>0</v>
      </c>
      <c r="AR102" s="4">
        <v>0</v>
      </c>
      <c r="AS102" s="4">
        <v>0</v>
      </c>
      <c r="AT102" s="4">
        <v>0</v>
      </c>
      <c r="AU102" s="4">
        <v>0</v>
      </c>
      <c r="AV102" s="4">
        <v>0</v>
      </c>
      <c r="AW102" s="4">
        <v>0</v>
      </c>
      <c r="AX102" s="4">
        <v>0</v>
      </c>
      <c r="AY102" s="4">
        <v>0</v>
      </c>
      <c r="AZ102" s="4">
        <v>0</v>
      </c>
      <c r="BA102" s="4">
        <v>0</v>
      </c>
      <c r="BB102" s="4">
        <v>0</v>
      </c>
      <c r="BC102" s="4">
        <v>0</v>
      </c>
      <c r="BD102" s="4">
        <v>0</v>
      </c>
      <c r="BE102" s="4">
        <v>0</v>
      </c>
      <c r="BF102" s="4">
        <v>0</v>
      </c>
      <c r="BG102" s="4">
        <v>0</v>
      </c>
      <c r="BH102" s="4">
        <v>0</v>
      </c>
      <c r="BI102" s="4">
        <v>0</v>
      </c>
      <c r="BJ102" s="4">
        <v>0</v>
      </c>
      <c r="BK102" s="4">
        <v>0</v>
      </c>
      <c r="BL102" s="4">
        <v>0</v>
      </c>
      <c r="BM102" s="4">
        <v>0</v>
      </c>
      <c r="BN102" s="4">
        <v>0</v>
      </c>
      <c r="BO102" s="4">
        <v>1530</v>
      </c>
      <c r="BP102" s="4">
        <v>0</v>
      </c>
      <c r="BQ102" s="4">
        <v>0</v>
      </c>
      <c r="BR102" s="4">
        <v>0</v>
      </c>
      <c r="BS102" s="4">
        <v>0</v>
      </c>
      <c r="BT102" s="4">
        <v>0</v>
      </c>
      <c r="BU102" s="4">
        <v>0</v>
      </c>
      <c r="BV102" s="4">
        <v>0</v>
      </c>
      <c r="BW102" s="4">
        <v>0</v>
      </c>
      <c r="BX102" s="4">
        <v>0</v>
      </c>
      <c r="BY102" s="4">
        <v>0</v>
      </c>
      <c r="BZ102" s="4">
        <v>0</v>
      </c>
      <c r="CA102" s="4">
        <v>0</v>
      </c>
      <c r="CB102" s="4">
        <v>0</v>
      </c>
      <c r="CC102" s="4">
        <v>0</v>
      </c>
      <c r="CD102" s="4">
        <v>0</v>
      </c>
      <c r="CE102" s="4">
        <v>0</v>
      </c>
      <c r="CF102" s="4">
        <v>0</v>
      </c>
      <c r="CG102" s="4">
        <v>0</v>
      </c>
      <c r="CH102" s="4">
        <v>0</v>
      </c>
      <c r="CI102" s="51">
        <v>1530</v>
      </c>
      <c r="CK102" s="4">
        <v>0</v>
      </c>
      <c r="CL102" s="4">
        <v>0</v>
      </c>
      <c r="CM102" s="4">
        <v>0</v>
      </c>
      <c r="CN102" s="4">
        <v>0</v>
      </c>
      <c r="CO102" s="4">
        <v>0</v>
      </c>
      <c r="CQ102" s="4">
        <v>0</v>
      </c>
      <c r="CR102" s="4">
        <v>0</v>
      </c>
      <c r="CS102" s="4">
        <v>0</v>
      </c>
      <c r="CU102" s="4">
        <v>0</v>
      </c>
      <c r="CV102" s="4">
        <f t="shared" ref="CV102:CV119" si="17">CI102-CU102</f>
        <v>1530</v>
      </c>
      <c r="CW102" s="36">
        <f t="shared" ref="CW102:CW119" si="18">IF(CI102=0,"n/a",CU102/(CI102))</f>
        <v>0</v>
      </c>
      <c r="CX102" s="36"/>
    </row>
    <row r="103" spans="1:102" s="4" customFormat="1" outlineLevel="1" x14ac:dyDescent="0.2">
      <c r="A103" s="4" t="s">
        <v>106</v>
      </c>
      <c r="B103" s="11" t="s">
        <v>294</v>
      </c>
      <c r="C103" s="4" t="s">
        <v>295</v>
      </c>
      <c r="D103" s="4">
        <v>3443.62</v>
      </c>
      <c r="E103" s="4">
        <v>0</v>
      </c>
      <c r="F103" s="4">
        <v>0</v>
      </c>
      <c r="G103" s="4">
        <v>7847.82</v>
      </c>
      <c r="H103" s="4">
        <v>0</v>
      </c>
      <c r="I103" s="4">
        <v>11291.439999999999</v>
      </c>
      <c r="K103" s="4">
        <v>0</v>
      </c>
      <c r="L103" s="4">
        <v>0</v>
      </c>
      <c r="M103" s="4">
        <v>0</v>
      </c>
      <c r="O103" s="4">
        <v>11291.44</v>
      </c>
      <c r="Q103" s="51">
        <v>0</v>
      </c>
      <c r="R103" s="51">
        <v>0</v>
      </c>
      <c r="T103" s="51"/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0</v>
      </c>
      <c r="AE103" s="4">
        <v>0</v>
      </c>
      <c r="AF103" s="4">
        <v>0</v>
      </c>
      <c r="AG103" s="4">
        <v>0</v>
      </c>
      <c r="AH103" s="4">
        <v>0</v>
      </c>
      <c r="AI103" s="4">
        <v>0</v>
      </c>
      <c r="AJ103" s="4">
        <v>0</v>
      </c>
      <c r="AK103" s="4">
        <v>0</v>
      </c>
      <c r="AL103" s="4">
        <v>0</v>
      </c>
      <c r="AM103" s="4">
        <v>0</v>
      </c>
      <c r="AN103" s="4">
        <v>0</v>
      </c>
      <c r="AO103" s="4">
        <v>0</v>
      </c>
      <c r="AP103" s="4">
        <v>0</v>
      </c>
      <c r="AQ103" s="4">
        <v>0</v>
      </c>
      <c r="AR103" s="4">
        <v>0</v>
      </c>
      <c r="AS103" s="4">
        <v>0</v>
      </c>
      <c r="AT103" s="4">
        <v>0</v>
      </c>
      <c r="AU103" s="4">
        <v>0</v>
      </c>
      <c r="AV103" s="4">
        <v>0</v>
      </c>
      <c r="AW103" s="4">
        <v>0</v>
      </c>
      <c r="AX103" s="4">
        <v>0</v>
      </c>
      <c r="AY103" s="4">
        <v>0</v>
      </c>
      <c r="AZ103" s="4">
        <v>0</v>
      </c>
      <c r="BA103" s="4">
        <v>0</v>
      </c>
      <c r="BB103" s="4">
        <v>0</v>
      </c>
      <c r="BC103" s="4">
        <v>0</v>
      </c>
      <c r="BD103" s="4">
        <v>0</v>
      </c>
      <c r="BE103" s="4">
        <v>0</v>
      </c>
      <c r="BF103" s="4">
        <v>0</v>
      </c>
      <c r="BG103" s="4">
        <v>0</v>
      </c>
      <c r="BH103" s="4">
        <v>0</v>
      </c>
      <c r="BI103" s="4">
        <v>0</v>
      </c>
      <c r="BJ103" s="4">
        <v>0</v>
      </c>
      <c r="BK103" s="4">
        <v>0</v>
      </c>
      <c r="BL103" s="4">
        <v>0</v>
      </c>
      <c r="BM103" s="4">
        <v>0</v>
      </c>
      <c r="BN103" s="4">
        <v>0</v>
      </c>
      <c r="BO103" s="4">
        <v>0</v>
      </c>
      <c r="BP103" s="4">
        <v>13770</v>
      </c>
      <c r="BQ103" s="4">
        <v>0</v>
      </c>
      <c r="BR103" s="4">
        <v>0</v>
      </c>
      <c r="BS103" s="4">
        <v>0</v>
      </c>
      <c r="BT103" s="4">
        <v>0</v>
      </c>
      <c r="BU103" s="4">
        <v>0</v>
      </c>
      <c r="BV103" s="4">
        <v>0</v>
      </c>
      <c r="BW103" s="4">
        <v>0</v>
      </c>
      <c r="BX103" s="4">
        <v>0</v>
      </c>
      <c r="BY103" s="4">
        <v>0</v>
      </c>
      <c r="BZ103" s="4">
        <v>0</v>
      </c>
      <c r="CA103" s="4">
        <v>0</v>
      </c>
      <c r="CB103" s="4">
        <v>0</v>
      </c>
      <c r="CC103" s="4">
        <v>0</v>
      </c>
      <c r="CD103" s="4">
        <v>0</v>
      </c>
      <c r="CE103" s="4">
        <v>0</v>
      </c>
      <c r="CF103" s="4">
        <v>0</v>
      </c>
      <c r="CG103" s="4">
        <v>0</v>
      </c>
      <c r="CH103" s="4">
        <v>0</v>
      </c>
      <c r="CI103" s="51">
        <v>13770</v>
      </c>
      <c r="CK103" s="4">
        <v>2400.02</v>
      </c>
      <c r="CL103" s="4">
        <v>49.5</v>
      </c>
      <c r="CM103" s="4">
        <v>3955.83</v>
      </c>
      <c r="CN103" s="4">
        <v>0</v>
      </c>
      <c r="CO103" s="4">
        <v>6405.35</v>
      </c>
      <c r="CQ103" s="4">
        <v>0</v>
      </c>
      <c r="CR103" s="4">
        <v>0</v>
      </c>
      <c r="CS103" s="4">
        <v>0</v>
      </c>
      <c r="CU103" s="4">
        <v>6405.35</v>
      </c>
      <c r="CV103" s="4">
        <f t="shared" si="17"/>
        <v>7364.65</v>
      </c>
      <c r="CW103" s="36">
        <f t="shared" si="18"/>
        <v>0.46516702977487295</v>
      </c>
      <c r="CX103" s="36"/>
    </row>
    <row r="104" spans="1:102" s="4" customFormat="1" outlineLevel="1" x14ac:dyDescent="0.2">
      <c r="A104" s="4" t="s">
        <v>107</v>
      </c>
      <c r="B104" s="11" t="s">
        <v>296</v>
      </c>
      <c r="C104" s="4" t="s">
        <v>297</v>
      </c>
      <c r="D104" s="4">
        <v>11414.16</v>
      </c>
      <c r="E104" s="4">
        <v>0</v>
      </c>
      <c r="F104" s="4">
        <v>0</v>
      </c>
      <c r="G104" s="4">
        <v>0</v>
      </c>
      <c r="H104" s="4">
        <v>0</v>
      </c>
      <c r="I104" s="4">
        <v>11414.16</v>
      </c>
      <c r="K104" s="4">
        <v>0</v>
      </c>
      <c r="L104" s="4">
        <v>0</v>
      </c>
      <c r="M104" s="4">
        <v>0</v>
      </c>
      <c r="O104" s="4">
        <v>11414.16</v>
      </c>
      <c r="Q104" s="51">
        <v>0</v>
      </c>
      <c r="R104" s="51">
        <v>0</v>
      </c>
      <c r="T104" s="51"/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  <c r="AE104" s="4">
        <v>0</v>
      </c>
      <c r="AF104" s="4">
        <v>0</v>
      </c>
      <c r="AG104" s="4">
        <v>0</v>
      </c>
      <c r="AH104" s="4">
        <v>0</v>
      </c>
      <c r="AI104" s="4">
        <v>0</v>
      </c>
      <c r="AJ104" s="4">
        <v>0</v>
      </c>
      <c r="AK104" s="4">
        <v>0</v>
      </c>
      <c r="AL104" s="4">
        <v>0</v>
      </c>
      <c r="AM104" s="4">
        <v>0</v>
      </c>
      <c r="AN104" s="4">
        <v>0</v>
      </c>
      <c r="AO104" s="4">
        <v>0</v>
      </c>
      <c r="AP104" s="4">
        <v>0</v>
      </c>
      <c r="AQ104" s="4">
        <v>0</v>
      </c>
      <c r="AR104" s="4">
        <v>0</v>
      </c>
      <c r="AS104" s="4">
        <v>0</v>
      </c>
      <c r="AT104" s="4">
        <v>0</v>
      </c>
      <c r="AU104" s="4">
        <v>0</v>
      </c>
      <c r="AV104" s="4">
        <v>0</v>
      </c>
      <c r="AW104" s="4">
        <v>0</v>
      </c>
      <c r="AX104" s="4">
        <v>0</v>
      </c>
      <c r="AY104" s="4">
        <v>0</v>
      </c>
      <c r="AZ104" s="4">
        <v>0</v>
      </c>
      <c r="BA104" s="4">
        <v>0</v>
      </c>
      <c r="BB104" s="4">
        <v>0</v>
      </c>
      <c r="BC104" s="4">
        <v>0</v>
      </c>
      <c r="BD104" s="4">
        <v>0</v>
      </c>
      <c r="BE104" s="4">
        <v>0</v>
      </c>
      <c r="BF104" s="4">
        <v>0</v>
      </c>
      <c r="BG104" s="4">
        <v>0</v>
      </c>
      <c r="BH104" s="4">
        <v>0</v>
      </c>
      <c r="BI104" s="4">
        <v>0</v>
      </c>
      <c r="BJ104" s="4">
        <v>0</v>
      </c>
      <c r="BK104" s="4">
        <v>0</v>
      </c>
      <c r="BL104" s="4">
        <v>0</v>
      </c>
      <c r="BM104" s="4">
        <v>0</v>
      </c>
      <c r="BN104" s="4">
        <v>0</v>
      </c>
      <c r="BO104" s="4">
        <v>0</v>
      </c>
      <c r="BP104" s="4">
        <v>0</v>
      </c>
      <c r="BQ104" s="4">
        <v>18797</v>
      </c>
      <c r="BR104" s="4">
        <v>0</v>
      </c>
      <c r="BS104" s="4">
        <v>0</v>
      </c>
      <c r="BT104" s="4">
        <v>0</v>
      </c>
      <c r="BU104" s="4">
        <v>0</v>
      </c>
      <c r="BV104" s="4">
        <v>0</v>
      </c>
      <c r="BW104" s="4">
        <v>0</v>
      </c>
      <c r="BX104" s="4">
        <v>0</v>
      </c>
      <c r="BY104" s="4">
        <v>0</v>
      </c>
      <c r="BZ104" s="4">
        <v>0</v>
      </c>
      <c r="CA104" s="4">
        <v>0</v>
      </c>
      <c r="CB104" s="4">
        <v>0</v>
      </c>
      <c r="CC104" s="4">
        <v>0</v>
      </c>
      <c r="CD104" s="4">
        <v>0</v>
      </c>
      <c r="CE104" s="4">
        <v>0</v>
      </c>
      <c r="CF104" s="4">
        <v>0</v>
      </c>
      <c r="CG104" s="4">
        <v>0</v>
      </c>
      <c r="CH104" s="4">
        <v>0</v>
      </c>
      <c r="CI104" s="51">
        <v>18797</v>
      </c>
      <c r="CK104" s="4">
        <v>9800.94</v>
      </c>
      <c r="CL104" s="4">
        <v>0</v>
      </c>
      <c r="CM104" s="4">
        <v>0</v>
      </c>
      <c r="CN104" s="4">
        <v>0</v>
      </c>
      <c r="CO104" s="4">
        <v>9800.94</v>
      </c>
      <c r="CQ104" s="4">
        <v>0</v>
      </c>
      <c r="CR104" s="4">
        <v>0</v>
      </c>
      <c r="CS104" s="4">
        <v>0</v>
      </c>
      <c r="CU104" s="4">
        <v>9800.94</v>
      </c>
      <c r="CV104" s="4">
        <f t="shared" si="17"/>
        <v>8996.06</v>
      </c>
      <c r="CW104" s="36">
        <f t="shared" si="18"/>
        <v>0.52140979943608023</v>
      </c>
      <c r="CX104" s="36"/>
    </row>
    <row r="105" spans="1:102" s="4" customFormat="1" outlineLevel="1" x14ac:dyDescent="0.2">
      <c r="A105" s="4" t="s">
        <v>108</v>
      </c>
      <c r="B105" s="11" t="s">
        <v>298</v>
      </c>
      <c r="C105" s="4" t="s">
        <v>299</v>
      </c>
      <c r="D105" s="4">
        <v>0</v>
      </c>
      <c r="E105" s="4">
        <v>0</v>
      </c>
      <c r="F105" s="4">
        <v>0</v>
      </c>
      <c r="G105" s="4">
        <v>1401.22</v>
      </c>
      <c r="H105" s="4">
        <v>0</v>
      </c>
      <c r="I105" s="4">
        <v>1401.22</v>
      </c>
      <c r="K105" s="4">
        <v>0</v>
      </c>
      <c r="L105" s="4">
        <v>0</v>
      </c>
      <c r="M105" s="4">
        <v>0</v>
      </c>
      <c r="O105" s="4">
        <v>1401.22</v>
      </c>
      <c r="Q105" s="51">
        <v>0</v>
      </c>
      <c r="R105" s="51">
        <v>0</v>
      </c>
      <c r="T105" s="51"/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0</v>
      </c>
      <c r="AE105" s="4">
        <v>0</v>
      </c>
      <c r="AF105" s="4">
        <v>0</v>
      </c>
      <c r="AG105" s="4">
        <v>0</v>
      </c>
      <c r="AH105" s="4">
        <v>0</v>
      </c>
      <c r="AI105" s="4">
        <v>0</v>
      </c>
      <c r="AJ105" s="4">
        <v>0</v>
      </c>
      <c r="AK105" s="4">
        <v>0</v>
      </c>
      <c r="AL105" s="4">
        <v>0</v>
      </c>
      <c r="AM105" s="4">
        <v>0</v>
      </c>
      <c r="AN105" s="4">
        <v>0</v>
      </c>
      <c r="AO105" s="4">
        <v>0</v>
      </c>
      <c r="AP105" s="4">
        <v>0</v>
      </c>
      <c r="AQ105" s="4">
        <v>0</v>
      </c>
      <c r="AR105" s="4">
        <v>0</v>
      </c>
      <c r="AS105" s="4">
        <v>0</v>
      </c>
      <c r="AT105" s="4">
        <v>0</v>
      </c>
      <c r="AU105" s="4">
        <v>0</v>
      </c>
      <c r="AV105" s="4">
        <v>0</v>
      </c>
      <c r="AW105" s="4">
        <v>0</v>
      </c>
      <c r="AX105" s="4">
        <v>0</v>
      </c>
      <c r="AY105" s="4">
        <v>0</v>
      </c>
      <c r="AZ105" s="4">
        <v>0</v>
      </c>
      <c r="BA105" s="4">
        <v>0</v>
      </c>
      <c r="BB105" s="4">
        <v>0</v>
      </c>
      <c r="BC105" s="4">
        <v>0</v>
      </c>
      <c r="BD105" s="4">
        <v>0</v>
      </c>
      <c r="BE105" s="4">
        <v>0</v>
      </c>
      <c r="BF105" s="4">
        <v>0</v>
      </c>
      <c r="BG105" s="4">
        <v>0</v>
      </c>
      <c r="BH105" s="4">
        <v>0</v>
      </c>
      <c r="BI105" s="4">
        <v>0</v>
      </c>
      <c r="BJ105" s="4">
        <v>0</v>
      </c>
      <c r="BK105" s="4">
        <v>0</v>
      </c>
      <c r="BL105" s="4">
        <v>0</v>
      </c>
      <c r="BM105" s="4">
        <v>0</v>
      </c>
      <c r="BN105" s="4">
        <v>0</v>
      </c>
      <c r="BO105" s="4">
        <v>0</v>
      </c>
      <c r="BP105" s="4">
        <v>0</v>
      </c>
      <c r="BQ105" s="4">
        <v>0</v>
      </c>
      <c r="BR105" s="4">
        <v>3121</v>
      </c>
      <c r="BS105" s="4">
        <v>0</v>
      </c>
      <c r="BT105" s="4">
        <v>0</v>
      </c>
      <c r="BU105" s="4">
        <v>0</v>
      </c>
      <c r="BV105" s="4">
        <v>0</v>
      </c>
      <c r="BW105" s="4">
        <v>0</v>
      </c>
      <c r="BX105" s="4">
        <v>0</v>
      </c>
      <c r="BY105" s="4">
        <v>0</v>
      </c>
      <c r="BZ105" s="4">
        <v>0</v>
      </c>
      <c r="CA105" s="4">
        <v>0</v>
      </c>
      <c r="CB105" s="4">
        <v>0</v>
      </c>
      <c r="CC105" s="4">
        <v>0</v>
      </c>
      <c r="CD105" s="4">
        <v>0</v>
      </c>
      <c r="CE105" s="4">
        <v>0</v>
      </c>
      <c r="CF105" s="4">
        <v>0</v>
      </c>
      <c r="CG105" s="4">
        <v>0</v>
      </c>
      <c r="CH105" s="4">
        <v>0</v>
      </c>
      <c r="CI105" s="51">
        <v>3121</v>
      </c>
      <c r="CK105" s="4">
        <v>0</v>
      </c>
      <c r="CL105" s="4">
        <v>0</v>
      </c>
      <c r="CM105" s="4">
        <v>1031.78</v>
      </c>
      <c r="CN105" s="4">
        <v>0</v>
      </c>
      <c r="CO105" s="4">
        <v>1031.78</v>
      </c>
      <c r="CQ105" s="4">
        <v>0</v>
      </c>
      <c r="CR105" s="4">
        <v>0</v>
      </c>
      <c r="CS105" s="4">
        <v>0</v>
      </c>
      <c r="CU105" s="4">
        <v>1031.78</v>
      </c>
      <c r="CV105" s="4">
        <f t="shared" si="17"/>
        <v>2089.2200000000003</v>
      </c>
      <c r="CW105" s="36">
        <f t="shared" si="18"/>
        <v>0.33059275873117588</v>
      </c>
      <c r="CX105" s="36"/>
    </row>
    <row r="106" spans="1:102" s="4" customFormat="1" outlineLevel="1" x14ac:dyDescent="0.2">
      <c r="A106" s="4" t="s">
        <v>109</v>
      </c>
      <c r="B106" s="11" t="s">
        <v>300</v>
      </c>
      <c r="C106" s="4" t="s">
        <v>301</v>
      </c>
      <c r="D106" s="4">
        <v>0</v>
      </c>
      <c r="E106" s="4">
        <v>0</v>
      </c>
      <c r="F106" s="4">
        <v>0</v>
      </c>
      <c r="G106" s="4">
        <v>11719.51</v>
      </c>
      <c r="H106" s="4">
        <v>0</v>
      </c>
      <c r="I106" s="4">
        <v>11719.51</v>
      </c>
      <c r="K106" s="4">
        <v>0</v>
      </c>
      <c r="L106" s="4">
        <v>0</v>
      </c>
      <c r="M106" s="4">
        <v>0</v>
      </c>
      <c r="O106" s="4">
        <v>11719.51</v>
      </c>
      <c r="Q106" s="51">
        <v>0</v>
      </c>
      <c r="R106" s="51">
        <v>0</v>
      </c>
      <c r="T106" s="51"/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0</v>
      </c>
      <c r="AE106" s="4">
        <v>0</v>
      </c>
      <c r="AF106" s="4">
        <v>0</v>
      </c>
      <c r="AG106" s="4">
        <v>0</v>
      </c>
      <c r="AH106" s="4">
        <v>0</v>
      </c>
      <c r="AI106" s="4">
        <v>0</v>
      </c>
      <c r="AJ106" s="4">
        <v>0</v>
      </c>
      <c r="AK106" s="4">
        <v>0</v>
      </c>
      <c r="AL106" s="4">
        <v>0</v>
      </c>
      <c r="AM106" s="4">
        <v>0</v>
      </c>
      <c r="AN106" s="4">
        <v>0</v>
      </c>
      <c r="AO106" s="4">
        <v>0</v>
      </c>
      <c r="AP106" s="4">
        <v>0</v>
      </c>
      <c r="AQ106" s="4">
        <v>0</v>
      </c>
      <c r="AR106" s="4">
        <v>0</v>
      </c>
      <c r="AS106" s="4">
        <v>0</v>
      </c>
      <c r="AT106" s="4">
        <v>0</v>
      </c>
      <c r="AU106" s="4">
        <v>0</v>
      </c>
      <c r="AV106" s="4">
        <v>0</v>
      </c>
      <c r="AW106" s="4">
        <v>0</v>
      </c>
      <c r="AX106" s="4">
        <v>0</v>
      </c>
      <c r="AY106" s="4">
        <v>0</v>
      </c>
      <c r="AZ106" s="4">
        <v>0</v>
      </c>
      <c r="BA106" s="4">
        <v>0</v>
      </c>
      <c r="BB106" s="4">
        <v>0</v>
      </c>
      <c r="BC106" s="4">
        <v>0</v>
      </c>
      <c r="BD106" s="4">
        <v>0</v>
      </c>
      <c r="BE106" s="4">
        <v>0</v>
      </c>
      <c r="BF106" s="4">
        <v>0</v>
      </c>
      <c r="BG106" s="4">
        <v>0</v>
      </c>
      <c r="BH106" s="4">
        <v>0</v>
      </c>
      <c r="BI106" s="4">
        <v>0</v>
      </c>
      <c r="BJ106" s="4">
        <v>0</v>
      </c>
      <c r="BK106" s="4">
        <v>0</v>
      </c>
      <c r="BL106" s="4">
        <v>0</v>
      </c>
      <c r="BM106" s="4">
        <v>0</v>
      </c>
      <c r="BN106" s="4">
        <v>0</v>
      </c>
      <c r="BO106" s="4">
        <v>0</v>
      </c>
      <c r="BP106" s="4">
        <v>0</v>
      </c>
      <c r="BQ106" s="4">
        <v>0</v>
      </c>
      <c r="BR106" s="4">
        <v>0</v>
      </c>
      <c r="BS106" s="4">
        <v>9843</v>
      </c>
      <c r="BT106" s="4">
        <v>0</v>
      </c>
      <c r="BU106" s="4">
        <v>0</v>
      </c>
      <c r="BV106" s="4">
        <v>0</v>
      </c>
      <c r="BW106" s="4">
        <v>0</v>
      </c>
      <c r="BX106" s="4">
        <v>0</v>
      </c>
      <c r="BY106" s="4">
        <v>0</v>
      </c>
      <c r="BZ106" s="4">
        <v>0</v>
      </c>
      <c r="CA106" s="4">
        <v>0</v>
      </c>
      <c r="CB106" s="4">
        <v>0</v>
      </c>
      <c r="CC106" s="4">
        <v>0</v>
      </c>
      <c r="CD106" s="4">
        <v>0</v>
      </c>
      <c r="CE106" s="4">
        <v>0</v>
      </c>
      <c r="CF106" s="4">
        <v>0</v>
      </c>
      <c r="CG106" s="4">
        <v>0</v>
      </c>
      <c r="CH106" s="4">
        <v>0</v>
      </c>
      <c r="CI106" s="51">
        <v>9843</v>
      </c>
      <c r="CK106" s="4">
        <v>0</v>
      </c>
      <c r="CL106" s="4">
        <v>0</v>
      </c>
      <c r="CM106" s="4">
        <v>5825.12</v>
      </c>
      <c r="CN106" s="4">
        <v>0</v>
      </c>
      <c r="CO106" s="4">
        <v>5825.12</v>
      </c>
      <c r="CQ106" s="4">
        <v>0</v>
      </c>
      <c r="CR106" s="4">
        <v>0</v>
      </c>
      <c r="CS106" s="4">
        <v>0</v>
      </c>
      <c r="CU106" s="4">
        <v>5825.12</v>
      </c>
      <c r="CV106" s="4">
        <f t="shared" si="17"/>
        <v>4017.88</v>
      </c>
      <c r="CW106" s="36">
        <f t="shared" si="18"/>
        <v>0.59180331199837444</v>
      </c>
      <c r="CX106" s="36"/>
    </row>
    <row r="107" spans="1:102" s="4" customFormat="1" outlineLevel="1" x14ac:dyDescent="0.2">
      <c r="A107" s="4" t="s">
        <v>302</v>
      </c>
      <c r="B107" s="11" t="s">
        <v>303</v>
      </c>
      <c r="C107" s="4" t="s">
        <v>304</v>
      </c>
      <c r="D107" s="4">
        <v>0</v>
      </c>
      <c r="E107" s="4">
        <v>0</v>
      </c>
      <c r="F107" s="4">
        <v>0</v>
      </c>
      <c r="G107" s="4">
        <v>143.13</v>
      </c>
      <c r="H107" s="4">
        <v>0</v>
      </c>
      <c r="I107" s="4">
        <v>143.13</v>
      </c>
      <c r="K107" s="4">
        <v>0</v>
      </c>
      <c r="L107" s="4">
        <v>0</v>
      </c>
      <c r="M107" s="4">
        <v>0</v>
      </c>
      <c r="O107" s="4">
        <v>143.13</v>
      </c>
      <c r="Q107" s="51">
        <v>0</v>
      </c>
      <c r="R107" s="51">
        <v>0</v>
      </c>
      <c r="T107" s="51"/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0</v>
      </c>
      <c r="AH107" s="4">
        <v>0</v>
      </c>
      <c r="AI107" s="4">
        <v>0</v>
      </c>
      <c r="AJ107" s="4">
        <v>0</v>
      </c>
      <c r="AK107" s="4">
        <v>0</v>
      </c>
      <c r="AL107" s="4">
        <v>0</v>
      </c>
      <c r="AM107" s="4">
        <v>0</v>
      </c>
      <c r="AN107" s="4">
        <v>0</v>
      </c>
      <c r="AO107" s="4">
        <v>0</v>
      </c>
      <c r="AP107" s="4">
        <v>0</v>
      </c>
      <c r="AQ107" s="4">
        <v>0</v>
      </c>
      <c r="AR107" s="4">
        <v>0</v>
      </c>
      <c r="AS107" s="4">
        <v>0</v>
      </c>
      <c r="AT107" s="4">
        <v>0</v>
      </c>
      <c r="AU107" s="4">
        <v>0</v>
      </c>
      <c r="AV107" s="4">
        <v>0</v>
      </c>
      <c r="AW107" s="4">
        <v>0</v>
      </c>
      <c r="AX107" s="4">
        <v>0</v>
      </c>
      <c r="AY107" s="4">
        <v>0</v>
      </c>
      <c r="AZ107" s="4">
        <v>0</v>
      </c>
      <c r="BA107" s="4">
        <v>0</v>
      </c>
      <c r="BB107" s="4">
        <v>0</v>
      </c>
      <c r="BC107" s="4">
        <v>0</v>
      </c>
      <c r="BD107" s="4">
        <v>0</v>
      </c>
      <c r="BE107" s="4">
        <v>0</v>
      </c>
      <c r="BF107" s="4">
        <v>0</v>
      </c>
      <c r="BG107" s="4">
        <v>0</v>
      </c>
      <c r="BH107" s="4">
        <v>0</v>
      </c>
      <c r="BI107" s="4">
        <v>0</v>
      </c>
      <c r="BJ107" s="4">
        <v>0</v>
      </c>
      <c r="BK107" s="4">
        <v>0</v>
      </c>
      <c r="BL107" s="4">
        <v>0</v>
      </c>
      <c r="BM107" s="4">
        <v>0</v>
      </c>
      <c r="BN107" s="4">
        <v>0</v>
      </c>
      <c r="BO107" s="4">
        <v>0</v>
      </c>
      <c r="BP107" s="4">
        <v>0</v>
      </c>
      <c r="BQ107" s="4">
        <v>0</v>
      </c>
      <c r="BR107" s="4">
        <v>0</v>
      </c>
      <c r="BS107" s="4">
        <v>0</v>
      </c>
      <c r="BT107" s="4">
        <v>0</v>
      </c>
      <c r="BU107" s="4">
        <v>0</v>
      </c>
      <c r="BV107" s="4">
        <v>0</v>
      </c>
      <c r="BW107" s="4">
        <v>0</v>
      </c>
      <c r="BX107" s="4">
        <v>0</v>
      </c>
      <c r="BY107" s="4">
        <v>0</v>
      </c>
      <c r="BZ107" s="4">
        <v>0</v>
      </c>
      <c r="CA107" s="4">
        <v>0</v>
      </c>
      <c r="CB107" s="4">
        <v>0</v>
      </c>
      <c r="CC107" s="4">
        <v>0</v>
      </c>
      <c r="CD107" s="4">
        <v>0</v>
      </c>
      <c r="CE107" s="4">
        <v>0</v>
      </c>
      <c r="CF107" s="4">
        <v>0</v>
      </c>
      <c r="CG107" s="4">
        <v>0</v>
      </c>
      <c r="CH107" s="4">
        <v>0</v>
      </c>
      <c r="CI107" s="51">
        <v>0</v>
      </c>
      <c r="CK107" s="4">
        <v>0</v>
      </c>
      <c r="CL107" s="4">
        <v>0</v>
      </c>
      <c r="CM107" s="4">
        <v>0</v>
      </c>
      <c r="CN107" s="4">
        <v>0</v>
      </c>
      <c r="CO107" s="4">
        <v>0</v>
      </c>
      <c r="CQ107" s="4">
        <v>0</v>
      </c>
      <c r="CR107" s="4">
        <v>0</v>
      </c>
      <c r="CS107" s="4">
        <v>0</v>
      </c>
      <c r="CU107" s="4">
        <v>0</v>
      </c>
      <c r="CV107" s="4">
        <f t="shared" si="17"/>
        <v>0</v>
      </c>
      <c r="CW107" s="36" t="str">
        <f t="shared" si="18"/>
        <v>n/a</v>
      </c>
      <c r="CX107" s="36"/>
    </row>
    <row r="108" spans="1:102" s="4" customFormat="1" outlineLevel="1" x14ac:dyDescent="0.2">
      <c r="A108" s="4" t="s">
        <v>110</v>
      </c>
      <c r="B108" s="11" t="s">
        <v>305</v>
      </c>
      <c r="C108" s="4" t="s">
        <v>306</v>
      </c>
      <c r="D108" s="4">
        <v>0</v>
      </c>
      <c r="E108" s="4">
        <v>0</v>
      </c>
      <c r="F108" s="4">
        <v>0</v>
      </c>
      <c r="G108" s="4">
        <v>781.89</v>
      </c>
      <c r="H108" s="4">
        <v>0</v>
      </c>
      <c r="I108" s="4">
        <v>781.89</v>
      </c>
      <c r="K108" s="4">
        <v>0</v>
      </c>
      <c r="L108" s="4">
        <v>0</v>
      </c>
      <c r="M108" s="4">
        <v>0</v>
      </c>
      <c r="O108" s="4">
        <v>781.89</v>
      </c>
      <c r="Q108" s="51">
        <v>0</v>
      </c>
      <c r="R108" s="51">
        <v>0</v>
      </c>
      <c r="T108" s="51"/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0</v>
      </c>
      <c r="AF108" s="4">
        <v>0</v>
      </c>
      <c r="AG108" s="4">
        <v>0</v>
      </c>
      <c r="AH108" s="4">
        <v>0</v>
      </c>
      <c r="AI108" s="4">
        <v>0</v>
      </c>
      <c r="AJ108" s="4">
        <v>0</v>
      </c>
      <c r="AK108" s="4">
        <v>0</v>
      </c>
      <c r="AL108" s="4">
        <v>0</v>
      </c>
      <c r="AM108" s="4">
        <v>0</v>
      </c>
      <c r="AN108" s="4">
        <v>0</v>
      </c>
      <c r="AO108" s="4">
        <v>0</v>
      </c>
      <c r="AP108" s="4">
        <v>0</v>
      </c>
      <c r="AQ108" s="4">
        <v>0</v>
      </c>
      <c r="AR108" s="4">
        <v>0</v>
      </c>
      <c r="AS108" s="4">
        <v>0</v>
      </c>
      <c r="AT108" s="4">
        <v>0</v>
      </c>
      <c r="AU108" s="4">
        <v>0</v>
      </c>
      <c r="AV108" s="4">
        <v>0</v>
      </c>
      <c r="AW108" s="4">
        <v>0</v>
      </c>
      <c r="AX108" s="4">
        <v>0</v>
      </c>
      <c r="AY108" s="4">
        <v>0</v>
      </c>
      <c r="AZ108" s="4">
        <v>0</v>
      </c>
      <c r="BA108" s="4">
        <v>0</v>
      </c>
      <c r="BB108" s="4">
        <v>0</v>
      </c>
      <c r="BC108" s="4">
        <v>0</v>
      </c>
      <c r="BD108" s="4">
        <v>0</v>
      </c>
      <c r="BE108" s="4">
        <v>0</v>
      </c>
      <c r="BF108" s="4">
        <v>0</v>
      </c>
      <c r="BG108" s="4">
        <v>0</v>
      </c>
      <c r="BH108" s="4">
        <v>0</v>
      </c>
      <c r="BI108" s="4">
        <v>0</v>
      </c>
      <c r="BJ108" s="4">
        <v>0</v>
      </c>
      <c r="BK108" s="4">
        <v>0</v>
      </c>
      <c r="BL108" s="4">
        <v>0</v>
      </c>
      <c r="BM108" s="4">
        <v>0</v>
      </c>
      <c r="BN108" s="4">
        <v>0</v>
      </c>
      <c r="BO108" s="4">
        <v>0</v>
      </c>
      <c r="BP108" s="4">
        <v>0</v>
      </c>
      <c r="BQ108" s="4">
        <v>0</v>
      </c>
      <c r="BR108" s="4">
        <v>0</v>
      </c>
      <c r="BS108" s="4">
        <v>0</v>
      </c>
      <c r="BT108" s="4">
        <v>1148</v>
      </c>
      <c r="BU108" s="4">
        <v>0</v>
      </c>
      <c r="BV108" s="4">
        <v>0</v>
      </c>
      <c r="BW108" s="4">
        <v>0</v>
      </c>
      <c r="BX108" s="4">
        <v>0</v>
      </c>
      <c r="BY108" s="4">
        <v>0</v>
      </c>
      <c r="BZ108" s="4">
        <v>0</v>
      </c>
      <c r="CA108" s="4">
        <v>0</v>
      </c>
      <c r="CB108" s="4">
        <v>0</v>
      </c>
      <c r="CC108" s="4">
        <v>0</v>
      </c>
      <c r="CD108" s="4">
        <v>0</v>
      </c>
      <c r="CE108" s="4">
        <v>0</v>
      </c>
      <c r="CF108" s="4">
        <v>0</v>
      </c>
      <c r="CG108" s="4">
        <v>0</v>
      </c>
      <c r="CH108" s="4">
        <v>0</v>
      </c>
      <c r="CI108" s="51">
        <v>1148</v>
      </c>
      <c r="CK108" s="4">
        <v>0</v>
      </c>
      <c r="CL108" s="4">
        <v>0</v>
      </c>
      <c r="CM108" s="4">
        <v>132.12</v>
      </c>
      <c r="CN108" s="4">
        <v>0</v>
      </c>
      <c r="CO108" s="4">
        <v>132.12</v>
      </c>
      <c r="CQ108" s="4">
        <v>0</v>
      </c>
      <c r="CR108" s="4">
        <v>0</v>
      </c>
      <c r="CS108" s="4">
        <v>0</v>
      </c>
      <c r="CU108" s="4">
        <v>132.12</v>
      </c>
      <c r="CV108" s="4">
        <f t="shared" si="17"/>
        <v>1015.88</v>
      </c>
      <c r="CW108" s="36">
        <f t="shared" si="18"/>
        <v>0.11508710801393729</v>
      </c>
      <c r="CX108" s="36"/>
    </row>
    <row r="109" spans="1:102" s="4" customFormat="1" outlineLevel="1" x14ac:dyDescent="0.2">
      <c r="A109" s="4" t="s">
        <v>111</v>
      </c>
      <c r="B109" s="11" t="s">
        <v>307</v>
      </c>
      <c r="C109" s="4" t="s">
        <v>308</v>
      </c>
      <c r="D109" s="4">
        <v>0</v>
      </c>
      <c r="E109" s="4">
        <v>0</v>
      </c>
      <c r="F109" s="4">
        <v>0</v>
      </c>
      <c r="G109" s="4">
        <v>16990.189999999999</v>
      </c>
      <c r="H109" s="4">
        <v>0</v>
      </c>
      <c r="I109" s="4">
        <v>16990.189999999999</v>
      </c>
      <c r="K109" s="4">
        <v>0</v>
      </c>
      <c r="L109" s="4">
        <v>0</v>
      </c>
      <c r="M109" s="4">
        <v>0</v>
      </c>
      <c r="O109" s="4">
        <v>16990.189999999999</v>
      </c>
      <c r="Q109" s="51">
        <v>0</v>
      </c>
      <c r="R109" s="51">
        <v>0</v>
      </c>
      <c r="T109" s="51"/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0</v>
      </c>
      <c r="AF109" s="4">
        <v>0</v>
      </c>
      <c r="AG109" s="4">
        <v>0</v>
      </c>
      <c r="AH109" s="4">
        <v>0</v>
      </c>
      <c r="AI109" s="4">
        <v>0</v>
      </c>
      <c r="AJ109" s="4">
        <v>0</v>
      </c>
      <c r="AK109" s="4">
        <v>0</v>
      </c>
      <c r="AL109" s="4">
        <v>0</v>
      </c>
      <c r="AM109" s="4">
        <v>0</v>
      </c>
      <c r="AN109" s="4">
        <v>0</v>
      </c>
      <c r="AO109" s="4">
        <v>0</v>
      </c>
      <c r="AP109" s="4">
        <v>0</v>
      </c>
      <c r="AQ109" s="4">
        <v>0</v>
      </c>
      <c r="AR109" s="4">
        <v>0</v>
      </c>
      <c r="AS109" s="4">
        <v>0</v>
      </c>
      <c r="AT109" s="4">
        <v>0</v>
      </c>
      <c r="AU109" s="4">
        <v>0</v>
      </c>
      <c r="AV109" s="4">
        <v>0</v>
      </c>
      <c r="AW109" s="4">
        <v>0</v>
      </c>
      <c r="AX109" s="4">
        <v>0</v>
      </c>
      <c r="AY109" s="4">
        <v>0</v>
      </c>
      <c r="AZ109" s="4">
        <v>0</v>
      </c>
      <c r="BA109" s="4">
        <v>0</v>
      </c>
      <c r="BB109" s="4">
        <v>0</v>
      </c>
      <c r="BC109" s="4">
        <v>0</v>
      </c>
      <c r="BD109" s="4">
        <v>0</v>
      </c>
      <c r="BE109" s="4">
        <v>0</v>
      </c>
      <c r="BF109" s="4">
        <v>0</v>
      </c>
      <c r="BG109" s="4">
        <v>0</v>
      </c>
      <c r="BH109" s="4">
        <v>0</v>
      </c>
      <c r="BI109" s="4">
        <v>0</v>
      </c>
      <c r="BJ109" s="4">
        <v>0</v>
      </c>
      <c r="BK109" s="4">
        <v>0</v>
      </c>
      <c r="BL109" s="4">
        <v>0</v>
      </c>
      <c r="BM109" s="4">
        <v>0</v>
      </c>
      <c r="BN109" s="4">
        <v>0</v>
      </c>
      <c r="BO109" s="4">
        <v>0</v>
      </c>
      <c r="BP109" s="4">
        <v>0</v>
      </c>
      <c r="BQ109" s="4">
        <v>0</v>
      </c>
      <c r="BR109" s="4">
        <v>0</v>
      </c>
      <c r="BS109" s="4">
        <v>0</v>
      </c>
      <c r="BT109" s="4">
        <v>0</v>
      </c>
      <c r="BU109" s="4">
        <v>20400</v>
      </c>
      <c r="BV109" s="4">
        <v>0</v>
      </c>
      <c r="BW109" s="4">
        <v>0</v>
      </c>
      <c r="BX109" s="4">
        <v>0</v>
      </c>
      <c r="BY109" s="4">
        <v>0</v>
      </c>
      <c r="BZ109" s="4">
        <v>0</v>
      </c>
      <c r="CA109" s="4">
        <v>0</v>
      </c>
      <c r="CB109" s="4">
        <v>0</v>
      </c>
      <c r="CC109" s="4">
        <v>0</v>
      </c>
      <c r="CD109" s="4">
        <v>0</v>
      </c>
      <c r="CE109" s="4">
        <v>0</v>
      </c>
      <c r="CF109" s="4">
        <v>0</v>
      </c>
      <c r="CG109" s="4">
        <v>0</v>
      </c>
      <c r="CH109" s="4">
        <v>0</v>
      </c>
      <c r="CI109" s="51">
        <v>20400</v>
      </c>
      <c r="CK109" s="4">
        <v>0</v>
      </c>
      <c r="CL109" s="4">
        <v>0</v>
      </c>
      <c r="CM109" s="4">
        <v>8788.9600000000009</v>
      </c>
      <c r="CN109" s="4">
        <v>0</v>
      </c>
      <c r="CO109" s="4">
        <v>8788.9600000000009</v>
      </c>
      <c r="CQ109" s="4">
        <v>0</v>
      </c>
      <c r="CR109" s="4">
        <v>0</v>
      </c>
      <c r="CS109" s="4">
        <v>0</v>
      </c>
      <c r="CU109" s="4">
        <v>8788.9600000000009</v>
      </c>
      <c r="CV109" s="4">
        <f t="shared" si="17"/>
        <v>11611.039999999999</v>
      </c>
      <c r="CW109" s="36">
        <f t="shared" si="18"/>
        <v>0.43083137254901965</v>
      </c>
      <c r="CX109" s="36"/>
    </row>
    <row r="110" spans="1:102" s="4" customFormat="1" outlineLevel="1" x14ac:dyDescent="0.2">
      <c r="A110" s="4" t="s">
        <v>112</v>
      </c>
      <c r="B110" s="11" t="s">
        <v>309</v>
      </c>
      <c r="C110" s="4" t="s">
        <v>310</v>
      </c>
      <c r="D110" s="4">
        <v>861.65</v>
      </c>
      <c r="E110" s="4">
        <v>1202.06</v>
      </c>
      <c r="F110" s="4">
        <v>0</v>
      </c>
      <c r="G110" s="4">
        <v>79659.11</v>
      </c>
      <c r="H110" s="4">
        <v>472.05</v>
      </c>
      <c r="I110" s="4">
        <v>82194.87000000001</v>
      </c>
      <c r="K110" s="4">
        <v>0</v>
      </c>
      <c r="L110" s="4">
        <v>0</v>
      </c>
      <c r="M110" s="4">
        <v>0</v>
      </c>
      <c r="O110" s="4">
        <v>82194.87</v>
      </c>
      <c r="Q110" s="51">
        <v>0</v>
      </c>
      <c r="R110" s="51">
        <v>0</v>
      </c>
      <c r="T110" s="51"/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  <c r="AE110" s="4">
        <v>0</v>
      </c>
      <c r="AF110" s="4">
        <v>0</v>
      </c>
      <c r="AG110" s="4">
        <v>0</v>
      </c>
      <c r="AH110" s="4">
        <v>0</v>
      </c>
      <c r="AI110" s="4">
        <v>0</v>
      </c>
      <c r="AJ110" s="4">
        <v>0</v>
      </c>
      <c r="AK110" s="4">
        <v>0</v>
      </c>
      <c r="AL110" s="4">
        <v>0</v>
      </c>
      <c r="AM110" s="4">
        <v>0</v>
      </c>
      <c r="AN110" s="4">
        <v>0</v>
      </c>
      <c r="AO110" s="4">
        <v>0</v>
      </c>
      <c r="AP110" s="4">
        <v>0</v>
      </c>
      <c r="AQ110" s="4">
        <v>0</v>
      </c>
      <c r="AR110" s="4">
        <v>0</v>
      </c>
      <c r="AS110" s="4">
        <v>0</v>
      </c>
      <c r="AT110" s="4">
        <v>0</v>
      </c>
      <c r="AU110" s="4">
        <v>0</v>
      </c>
      <c r="AV110" s="4">
        <v>0</v>
      </c>
      <c r="AW110" s="4">
        <v>0</v>
      </c>
      <c r="AX110" s="4">
        <v>0</v>
      </c>
      <c r="AY110" s="4">
        <v>0</v>
      </c>
      <c r="AZ110" s="4">
        <v>0</v>
      </c>
      <c r="BA110" s="4">
        <v>0</v>
      </c>
      <c r="BB110" s="4">
        <v>0</v>
      </c>
      <c r="BC110" s="4">
        <v>0</v>
      </c>
      <c r="BD110" s="4">
        <v>0</v>
      </c>
      <c r="BE110" s="4">
        <v>0</v>
      </c>
      <c r="BF110" s="4">
        <v>0</v>
      </c>
      <c r="BG110" s="4">
        <v>0</v>
      </c>
      <c r="BH110" s="4">
        <v>0</v>
      </c>
      <c r="BI110" s="4">
        <v>0</v>
      </c>
      <c r="BJ110" s="4">
        <v>0</v>
      </c>
      <c r="BK110" s="4">
        <v>0</v>
      </c>
      <c r="BL110" s="4">
        <v>0</v>
      </c>
      <c r="BM110" s="4">
        <v>0</v>
      </c>
      <c r="BN110" s="4">
        <v>0</v>
      </c>
      <c r="BO110" s="4">
        <v>0</v>
      </c>
      <c r="BP110" s="4">
        <v>0</v>
      </c>
      <c r="BQ110" s="4">
        <v>0</v>
      </c>
      <c r="BR110" s="4">
        <v>0</v>
      </c>
      <c r="BS110" s="4">
        <v>0</v>
      </c>
      <c r="BT110" s="4">
        <v>0</v>
      </c>
      <c r="BU110" s="4">
        <v>0</v>
      </c>
      <c r="BV110" s="4">
        <v>95093</v>
      </c>
      <c r="BW110" s="4">
        <v>0</v>
      </c>
      <c r="BX110" s="4">
        <v>0</v>
      </c>
      <c r="BY110" s="4">
        <v>0</v>
      </c>
      <c r="BZ110" s="4">
        <v>0</v>
      </c>
      <c r="CA110" s="4">
        <v>0</v>
      </c>
      <c r="CB110" s="4">
        <v>0</v>
      </c>
      <c r="CC110" s="4">
        <v>0</v>
      </c>
      <c r="CD110" s="4">
        <v>0</v>
      </c>
      <c r="CE110" s="4">
        <v>0</v>
      </c>
      <c r="CF110" s="4">
        <v>0</v>
      </c>
      <c r="CG110" s="4">
        <v>0</v>
      </c>
      <c r="CH110" s="4">
        <v>0</v>
      </c>
      <c r="CI110" s="51">
        <v>95093</v>
      </c>
      <c r="CK110" s="4">
        <v>0</v>
      </c>
      <c r="CL110" s="4">
        <v>195.96</v>
      </c>
      <c r="CM110" s="4">
        <v>24643.82</v>
      </c>
      <c r="CN110" s="4">
        <v>0</v>
      </c>
      <c r="CO110" s="4">
        <v>24839.78</v>
      </c>
      <c r="CQ110" s="4">
        <v>0</v>
      </c>
      <c r="CR110" s="4">
        <v>0</v>
      </c>
      <c r="CS110" s="4">
        <v>0</v>
      </c>
      <c r="CU110" s="4">
        <v>24839.78</v>
      </c>
      <c r="CV110" s="4">
        <f t="shared" si="17"/>
        <v>70253.22</v>
      </c>
      <c r="CW110" s="36">
        <f t="shared" si="18"/>
        <v>0.26121565204589192</v>
      </c>
      <c r="CX110" s="36"/>
    </row>
    <row r="111" spans="1:102" s="4" customFormat="1" outlineLevel="1" x14ac:dyDescent="0.2">
      <c r="A111" s="4" t="s">
        <v>113</v>
      </c>
      <c r="B111" s="11" t="s">
        <v>311</v>
      </c>
      <c r="C111" s="4" t="s">
        <v>312</v>
      </c>
      <c r="D111" s="4">
        <v>0</v>
      </c>
      <c r="E111" s="4">
        <v>0</v>
      </c>
      <c r="F111" s="4">
        <v>0</v>
      </c>
      <c r="G111" s="4">
        <v>63781.270000000004</v>
      </c>
      <c r="H111" s="4">
        <v>0</v>
      </c>
      <c r="I111" s="4">
        <v>63781.270000000004</v>
      </c>
      <c r="K111" s="4">
        <v>0</v>
      </c>
      <c r="L111" s="4">
        <v>0</v>
      </c>
      <c r="M111" s="4">
        <v>0</v>
      </c>
      <c r="O111" s="4">
        <v>63781.270000000004</v>
      </c>
      <c r="Q111" s="51">
        <v>0</v>
      </c>
      <c r="R111" s="51">
        <v>0</v>
      </c>
      <c r="T111" s="51"/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  <c r="AE111" s="4">
        <v>0</v>
      </c>
      <c r="AF111" s="4">
        <v>0</v>
      </c>
      <c r="AG111" s="4">
        <v>0</v>
      </c>
      <c r="AH111" s="4">
        <v>0</v>
      </c>
      <c r="AI111" s="4">
        <v>0</v>
      </c>
      <c r="AJ111" s="4">
        <v>0</v>
      </c>
      <c r="AK111" s="4">
        <v>0</v>
      </c>
      <c r="AL111" s="4">
        <v>0</v>
      </c>
      <c r="AM111" s="4">
        <v>0</v>
      </c>
      <c r="AN111" s="4">
        <v>0</v>
      </c>
      <c r="AO111" s="4">
        <v>0</v>
      </c>
      <c r="AP111" s="4">
        <v>0</v>
      </c>
      <c r="AQ111" s="4">
        <v>0</v>
      </c>
      <c r="AR111" s="4">
        <v>0</v>
      </c>
      <c r="AS111" s="4">
        <v>0</v>
      </c>
      <c r="AT111" s="4">
        <v>0</v>
      </c>
      <c r="AU111" s="4">
        <v>0</v>
      </c>
      <c r="AV111" s="4">
        <v>0</v>
      </c>
      <c r="AW111" s="4">
        <v>0</v>
      </c>
      <c r="AX111" s="4">
        <v>0</v>
      </c>
      <c r="AY111" s="4">
        <v>0</v>
      </c>
      <c r="AZ111" s="4">
        <v>0</v>
      </c>
      <c r="BA111" s="4">
        <v>0</v>
      </c>
      <c r="BB111" s="4">
        <v>0</v>
      </c>
      <c r="BC111" s="4">
        <v>0</v>
      </c>
      <c r="BD111" s="4">
        <v>0</v>
      </c>
      <c r="BE111" s="4">
        <v>0</v>
      </c>
      <c r="BF111" s="4">
        <v>0</v>
      </c>
      <c r="BG111" s="4">
        <v>0</v>
      </c>
      <c r="BH111" s="4">
        <v>0</v>
      </c>
      <c r="BI111" s="4">
        <v>0</v>
      </c>
      <c r="BJ111" s="4">
        <v>0</v>
      </c>
      <c r="BK111" s="4">
        <v>0</v>
      </c>
      <c r="BL111" s="4">
        <v>0</v>
      </c>
      <c r="BM111" s="4">
        <v>0</v>
      </c>
      <c r="BN111" s="4">
        <v>0</v>
      </c>
      <c r="BO111" s="4">
        <v>0</v>
      </c>
      <c r="BP111" s="4">
        <v>0</v>
      </c>
      <c r="BQ111" s="4">
        <v>0</v>
      </c>
      <c r="BR111" s="4">
        <v>0</v>
      </c>
      <c r="BS111" s="4">
        <v>0</v>
      </c>
      <c r="BT111" s="4">
        <v>0</v>
      </c>
      <c r="BU111" s="4">
        <v>0</v>
      </c>
      <c r="BV111" s="4">
        <v>0</v>
      </c>
      <c r="BW111" s="4">
        <v>48296</v>
      </c>
      <c r="BX111" s="4">
        <v>0</v>
      </c>
      <c r="BY111" s="4">
        <v>0</v>
      </c>
      <c r="BZ111" s="4">
        <v>0</v>
      </c>
      <c r="CA111" s="4">
        <v>0</v>
      </c>
      <c r="CB111" s="4">
        <v>0</v>
      </c>
      <c r="CC111" s="4">
        <v>0</v>
      </c>
      <c r="CD111" s="4">
        <v>0</v>
      </c>
      <c r="CE111" s="4">
        <v>0</v>
      </c>
      <c r="CF111" s="4">
        <v>0</v>
      </c>
      <c r="CG111" s="4">
        <v>0</v>
      </c>
      <c r="CH111" s="4">
        <v>0</v>
      </c>
      <c r="CI111" s="51">
        <v>48296</v>
      </c>
      <c r="CK111" s="4">
        <v>0</v>
      </c>
      <c r="CL111" s="4">
        <v>0</v>
      </c>
      <c r="CM111" s="4">
        <v>37556.25</v>
      </c>
      <c r="CN111" s="4">
        <v>0</v>
      </c>
      <c r="CO111" s="4">
        <v>37556.25</v>
      </c>
      <c r="CQ111" s="4">
        <v>0</v>
      </c>
      <c r="CR111" s="4">
        <v>0</v>
      </c>
      <c r="CS111" s="4">
        <v>0</v>
      </c>
      <c r="CU111" s="4">
        <v>37556.25</v>
      </c>
      <c r="CV111" s="4">
        <f t="shared" si="17"/>
        <v>10739.75</v>
      </c>
      <c r="CW111" s="36">
        <f t="shared" si="18"/>
        <v>0.77762651151234052</v>
      </c>
      <c r="CX111" s="36"/>
    </row>
    <row r="112" spans="1:102" s="4" customFormat="1" outlineLevel="1" x14ac:dyDescent="0.2">
      <c r="A112" s="4" t="s">
        <v>114</v>
      </c>
      <c r="B112" s="11" t="s">
        <v>313</v>
      </c>
      <c r="C112" s="4" t="s">
        <v>314</v>
      </c>
      <c r="D112" s="4">
        <v>0</v>
      </c>
      <c r="E112" s="4">
        <v>0</v>
      </c>
      <c r="F112" s="4">
        <v>0</v>
      </c>
      <c r="G112" s="4">
        <v>36080.300000000003</v>
      </c>
      <c r="H112" s="4">
        <v>27.95</v>
      </c>
      <c r="I112" s="4">
        <v>36108.25</v>
      </c>
      <c r="K112" s="4">
        <v>0</v>
      </c>
      <c r="L112" s="4">
        <v>0</v>
      </c>
      <c r="M112" s="4">
        <v>0</v>
      </c>
      <c r="O112" s="4">
        <v>36108.25</v>
      </c>
      <c r="Q112" s="51">
        <v>0</v>
      </c>
      <c r="R112" s="51">
        <v>0</v>
      </c>
      <c r="T112" s="51"/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0</v>
      </c>
      <c r="AE112" s="4">
        <v>0</v>
      </c>
      <c r="AF112" s="4">
        <v>0</v>
      </c>
      <c r="AG112" s="4">
        <v>0</v>
      </c>
      <c r="AH112" s="4">
        <v>0</v>
      </c>
      <c r="AI112" s="4">
        <v>0</v>
      </c>
      <c r="AJ112" s="4">
        <v>0</v>
      </c>
      <c r="AK112" s="4">
        <v>0</v>
      </c>
      <c r="AL112" s="4">
        <v>0</v>
      </c>
      <c r="AM112" s="4">
        <v>0</v>
      </c>
      <c r="AN112" s="4">
        <v>0</v>
      </c>
      <c r="AO112" s="4">
        <v>0</v>
      </c>
      <c r="AP112" s="4">
        <v>0</v>
      </c>
      <c r="AQ112" s="4">
        <v>0</v>
      </c>
      <c r="AR112" s="4">
        <v>0</v>
      </c>
      <c r="AS112" s="4">
        <v>0</v>
      </c>
      <c r="AT112" s="4">
        <v>0</v>
      </c>
      <c r="AU112" s="4">
        <v>0</v>
      </c>
      <c r="AV112" s="4">
        <v>0</v>
      </c>
      <c r="AW112" s="4">
        <v>0</v>
      </c>
      <c r="AX112" s="4">
        <v>0</v>
      </c>
      <c r="AY112" s="4">
        <v>0</v>
      </c>
      <c r="AZ112" s="4">
        <v>0</v>
      </c>
      <c r="BA112" s="4">
        <v>0</v>
      </c>
      <c r="BB112" s="4">
        <v>0</v>
      </c>
      <c r="BC112" s="4">
        <v>0</v>
      </c>
      <c r="BD112" s="4">
        <v>0</v>
      </c>
      <c r="BE112" s="4">
        <v>0</v>
      </c>
      <c r="BF112" s="4">
        <v>0</v>
      </c>
      <c r="BG112" s="4">
        <v>0</v>
      </c>
      <c r="BH112" s="4">
        <v>0</v>
      </c>
      <c r="BI112" s="4">
        <v>0</v>
      </c>
      <c r="BJ112" s="4">
        <v>0</v>
      </c>
      <c r="BK112" s="4">
        <v>0</v>
      </c>
      <c r="BL112" s="4">
        <v>0</v>
      </c>
      <c r="BM112" s="4">
        <v>0</v>
      </c>
      <c r="BN112" s="4">
        <v>0</v>
      </c>
      <c r="BO112" s="4">
        <v>0</v>
      </c>
      <c r="BP112" s="4">
        <v>0</v>
      </c>
      <c r="BQ112" s="4">
        <v>0</v>
      </c>
      <c r="BR112" s="4">
        <v>0</v>
      </c>
      <c r="BS112" s="4">
        <v>0</v>
      </c>
      <c r="BT112" s="4">
        <v>0</v>
      </c>
      <c r="BU112" s="4">
        <v>0</v>
      </c>
      <c r="BV112" s="4">
        <v>0</v>
      </c>
      <c r="BW112" s="4">
        <v>0</v>
      </c>
      <c r="BX112" s="4">
        <v>25495</v>
      </c>
      <c r="BY112" s="4">
        <v>0</v>
      </c>
      <c r="BZ112" s="4">
        <v>0</v>
      </c>
      <c r="CA112" s="4">
        <v>0</v>
      </c>
      <c r="CB112" s="4">
        <v>0</v>
      </c>
      <c r="CC112" s="4">
        <v>0</v>
      </c>
      <c r="CD112" s="4">
        <v>0</v>
      </c>
      <c r="CE112" s="4">
        <v>0</v>
      </c>
      <c r="CF112" s="4">
        <v>0</v>
      </c>
      <c r="CG112" s="4">
        <v>0</v>
      </c>
      <c r="CH112" s="4">
        <v>0</v>
      </c>
      <c r="CI112" s="51">
        <v>25495</v>
      </c>
      <c r="CK112" s="4">
        <v>0</v>
      </c>
      <c r="CL112" s="4">
        <v>20.11</v>
      </c>
      <c r="CM112" s="4">
        <v>18235.830000000002</v>
      </c>
      <c r="CN112" s="4">
        <v>0</v>
      </c>
      <c r="CO112" s="4">
        <v>18255.940000000002</v>
      </c>
      <c r="CQ112" s="4">
        <v>0</v>
      </c>
      <c r="CR112" s="4">
        <v>0</v>
      </c>
      <c r="CS112" s="4">
        <v>0</v>
      </c>
      <c r="CU112" s="4">
        <v>18255.939999999999</v>
      </c>
      <c r="CV112" s="4">
        <f t="shared" si="17"/>
        <v>7239.0600000000013</v>
      </c>
      <c r="CW112" s="36">
        <f t="shared" si="18"/>
        <v>0.71605961953324171</v>
      </c>
      <c r="CX112" s="36"/>
    </row>
    <row r="113" spans="1:102" s="4" customFormat="1" outlineLevel="1" x14ac:dyDescent="0.2">
      <c r="A113" s="4" t="s">
        <v>115</v>
      </c>
      <c r="B113" s="11" t="s">
        <v>315</v>
      </c>
      <c r="C113" s="4" t="s">
        <v>316</v>
      </c>
      <c r="D113" s="4">
        <v>0</v>
      </c>
      <c r="E113" s="4">
        <v>0</v>
      </c>
      <c r="F113" s="4">
        <v>0</v>
      </c>
      <c r="G113" s="4">
        <v>21965.29</v>
      </c>
      <c r="H113" s="4">
        <v>0</v>
      </c>
      <c r="I113" s="4">
        <v>21965.29</v>
      </c>
      <c r="K113" s="4">
        <v>0</v>
      </c>
      <c r="L113" s="4">
        <v>0</v>
      </c>
      <c r="M113" s="4">
        <v>0</v>
      </c>
      <c r="O113" s="4">
        <v>21965.29</v>
      </c>
      <c r="Q113" s="51">
        <v>0</v>
      </c>
      <c r="R113" s="51">
        <v>0</v>
      </c>
      <c r="T113" s="51"/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0</v>
      </c>
      <c r="AF113" s="4">
        <v>0</v>
      </c>
      <c r="AG113" s="4">
        <v>0</v>
      </c>
      <c r="AH113" s="4">
        <v>0</v>
      </c>
      <c r="AI113" s="4">
        <v>0</v>
      </c>
      <c r="AJ113" s="4">
        <v>0</v>
      </c>
      <c r="AK113" s="4">
        <v>0</v>
      </c>
      <c r="AL113" s="4">
        <v>0</v>
      </c>
      <c r="AM113" s="4">
        <v>0</v>
      </c>
      <c r="AN113" s="4">
        <v>0</v>
      </c>
      <c r="AO113" s="4">
        <v>0</v>
      </c>
      <c r="AP113" s="4">
        <v>0</v>
      </c>
      <c r="AQ113" s="4">
        <v>0</v>
      </c>
      <c r="AR113" s="4">
        <v>0</v>
      </c>
      <c r="AS113" s="4">
        <v>0</v>
      </c>
      <c r="AT113" s="4">
        <v>0</v>
      </c>
      <c r="AU113" s="4">
        <v>0</v>
      </c>
      <c r="AV113" s="4">
        <v>0</v>
      </c>
      <c r="AW113" s="4">
        <v>0</v>
      </c>
      <c r="AX113" s="4">
        <v>0</v>
      </c>
      <c r="AY113" s="4">
        <v>0</v>
      </c>
      <c r="AZ113" s="4">
        <v>0</v>
      </c>
      <c r="BA113" s="4">
        <v>0</v>
      </c>
      <c r="BB113" s="4">
        <v>0</v>
      </c>
      <c r="BC113" s="4">
        <v>0</v>
      </c>
      <c r="BD113" s="4">
        <v>0</v>
      </c>
      <c r="BE113" s="4">
        <v>0</v>
      </c>
      <c r="BF113" s="4">
        <v>0</v>
      </c>
      <c r="BG113" s="4">
        <v>0</v>
      </c>
      <c r="BH113" s="4">
        <v>0</v>
      </c>
      <c r="BI113" s="4">
        <v>0</v>
      </c>
      <c r="BJ113" s="4">
        <v>0</v>
      </c>
      <c r="BK113" s="4">
        <v>0</v>
      </c>
      <c r="BL113" s="4">
        <v>0</v>
      </c>
      <c r="BM113" s="4">
        <v>0</v>
      </c>
      <c r="BN113" s="4">
        <v>0</v>
      </c>
      <c r="BO113" s="4">
        <v>0</v>
      </c>
      <c r="BP113" s="4">
        <v>0</v>
      </c>
      <c r="BQ113" s="4">
        <v>0</v>
      </c>
      <c r="BR113" s="4">
        <v>0</v>
      </c>
      <c r="BS113" s="4">
        <v>0</v>
      </c>
      <c r="BT113" s="4">
        <v>0</v>
      </c>
      <c r="BU113" s="4">
        <v>0</v>
      </c>
      <c r="BV113" s="4">
        <v>0</v>
      </c>
      <c r="BW113" s="4">
        <v>0</v>
      </c>
      <c r="BX113" s="4">
        <v>0</v>
      </c>
      <c r="BY113" s="4">
        <v>25011</v>
      </c>
      <c r="BZ113" s="4">
        <v>0</v>
      </c>
      <c r="CA113" s="4">
        <v>0</v>
      </c>
      <c r="CB113" s="4">
        <v>0</v>
      </c>
      <c r="CC113" s="4">
        <v>0</v>
      </c>
      <c r="CD113" s="4">
        <v>0</v>
      </c>
      <c r="CE113" s="4">
        <v>0</v>
      </c>
      <c r="CF113" s="4">
        <v>0</v>
      </c>
      <c r="CG113" s="4">
        <v>0</v>
      </c>
      <c r="CH113" s="4">
        <v>0</v>
      </c>
      <c r="CI113" s="51">
        <v>25011</v>
      </c>
      <c r="CK113" s="4">
        <v>0</v>
      </c>
      <c r="CL113" s="4">
        <v>0</v>
      </c>
      <c r="CM113" s="4">
        <v>11323.47</v>
      </c>
      <c r="CN113" s="4">
        <v>0</v>
      </c>
      <c r="CO113" s="4">
        <v>11323.47</v>
      </c>
      <c r="CQ113" s="4">
        <v>0</v>
      </c>
      <c r="CR113" s="4">
        <v>0</v>
      </c>
      <c r="CS113" s="4">
        <v>0</v>
      </c>
      <c r="CU113" s="4">
        <v>11323.47</v>
      </c>
      <c r="CV113" s="4">
        <f t="shared" si="17"/>
        <v>13687.53</v>
      </c>
      <c r="CW113" s="36">
        <f t="shared" si="18"/>
        <v>0.45273959457838547</v>
      </c>
      <c r="CX113" s="36"/>
    </row>
    <row r="114" spans="1:102" s="4" customFormat="1" outlineLevel="1" x14ac:dyDescent="0.2">
      <c r="A114" s="4" t="s">
        <v>116</v>
      </c>
      <c r="B114" s="11" t="s">
        <v>317</v>
      </c>
      <c r="C114" s="4" t="s">
        <v>318</v>
      </c>
      <c r="D114" s="4">
        <v>0</v>
      </c>
      <c r="E114" s="4">
        <v>0</v>
      </c>
      <c r="F114" s="4">
        <v>0</v>
      </c>
      <c r="G114" s="4">
        <v>3395.9900000000002</v>
      </c>
      <c r="H114" s="4">
        <v>0</v>
      </c>
      <c r="I114" s="4">
        <v>3395.9900000000002</v>
      </c>
      <c r="K114" s="4">
        <v>0</v>
      </c>
      <c r="L114" s="4">
        <v>0</v>
      </c>
      <c r="M114" s="4">
        <v>0</v>
      </c>
      <c r="O114" s="4">
        <v>3395.9900000000002</v>
      </c>
      <c r="Q114" s="51">
        <v>0</v>
      </c>
      <c r="R114" s="51">
        <v>0</v>
      </c>
      <c r="T114" s="51"/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0</v>
      </c>
      <c r="AE114" s="4">
        <v>0</v>
      </c>
      <c r="AF114" s="4">
        <v>0</v>
      </c>
      <c r="AG114" s="4">
        <v>0</v>
      </c>
      <c r="AH114" s="4">
        <v>0</v>
      </c>
      <c r="AI114" s="4">
        <v>0</v>
      </c>
      <c r="AJ114" s="4">
        <v>0</v>
      </c>
      <c r="AK114" s="4">
        <v>0</v>
      </c>
      <c r="AL114" s="4">
        <v>0</v>
      </c>
      <c r="AM114" s="4">
        <v>0</v>
      </c>
      <c r="AN114" s="4">
        <v>0</v>
      </c>
      <c r="AO114" s="4">
        <v>0</v>
      </c>
      <c r="AP114" s="4">
        <v>0</v>
      </c>
      <c r="AQ114" s="4">
        <v>0</v>
      </c>
      <c r="AR114" s="4">
        <v>0</v>
      </c>
      <c r="AS114" s="4">
        <v>0</v>
      </c>
      <c r="AT114" s="4">
        <v>0</v>
      </c>
      <c r="AU114" s="4">
        <v>0</v>
      </c>
      <c r="AV114" s="4">
        <v>0</v>
      </c>
      <c r="AW114" s="4">
        <v>0</v>
      </c>
      <c r="AX114" s="4">
        <v>0</v>
      </c>
      <c r="AY114" s="4">
        <v>0</v>
      </c>
      <c r="AZ114" s="4">
        <v>0</v>
      </c>
      <c r="BA114" s="4">
        <v>0</v>
      </c>
      <c r="BB114" s="4">
        <v>0</v>
      </c>
      <c r="BC114" s="4">
        <v>0</v>
      </c>
      <c r="BD114" s="4">
        <v>0</v>
      </c>
      <c r="BE114" s="4">
        <v>0</v>
      </c>
      <c r="BF114" s="4">
        <v>0</v>
      </c>
      <c r="BG114" s="4">
        <v>0</v>
      </c>
      <c r="BH114" s="4">
        <v>0</v>
      </c>
      <c r="BI114" s="4">
        <v>0</v>
      </c>
      <c r="BJ114" s="4">
        <v>0</v>
      </c>
      <c r="BK114" s="4">
        <v>0</v>
      </c>
      <c r="BL114" s="4">
        <v>0</v>
      </c>
      <c r="BM114" s="4">
        <v>0</v>
      </c>
      <c r="BN114" s="4">
        <v>0</v>
      </c>
      <c r="BO114" s="4">
        <v>0</v>
      </c>
      <c r="BP114" s="4">
        <v>0</v>
      </c>
      <c r="BQ114" s="4">
        <v>0</v>
      </c>
      <c r="BR114" s="4">
        <v>0</v>
      </c>
      <c r="BS114" s="4">
        <v>0</v>
      </c>
      <c r="BT114" s="4">
        <v>0</v>
      </c>
      <c r="BU114" s="4">
        <v>0</v>
      </c>
      <c r="BV114" s="4">
        <v>0</v>
      </c>
      <c r="BW114" s="4">
        <v>0</v>
      </c>
      <c r="BX114" s="4">
        <v>0</v>
      </c>
      <c r="BY114" s="4">
        <v>0</v>
      </c>
      <c r="BZ114" s="4">
        <v>3368</v>
      </c>
      <c r="CA114" s="4">
        <v>0</v>
      </c>
      <c r="CB114" s="4">
        <v>0</v>
      </c>
      <c r="CC114" s="4">
        <v>0</v>
      </c>
      <c r="CD114" s="4">
        <v>0</v>
      </c>
      <c r="CE114" s="4">
        <v>0</v>
      </c>
      <c r="CF114" s="4">
        <v>0</v>
      </c>
      <c r="CG114" s="4">
        <v>0</v>
      </c>
      <c r="CH114" s="4">
        <v>0</v>
      </c>
      <c r="CI114" s="51">
        <v>3368</v>
      </c>
      <c r="CK114" s="4">
        <v>0</v>
      </c>
      <c r="CL114" s="4">
        <v>0</v>
      </c>
      <c r="CM114" s="4">
        <v>189.97</v>
      </c>
      <c r="CN114" s="4">
        <v>0</v>
      </c>
      <c r="CO114" s="4">
        <v>189.97</v>
      </c>
      <c r="CQ114" s="4">
        <v>0</v>
      </c>
      <c r="CR114" s="4">
        <v>0</v>
      </c>
      <c r="CS114" s="4">
        <v>0</v>
      </c>
      <c r="CU114" s="4">
        <v>189.97</v>
      </c>
      <c r="CV114" s="4">
        <f t="shared" si="17"/>
        <v>3178.03</v>
      </c>
      <c r="CW114" s="36">
        <f t="shared" si="18"/>
        <v>5.6404394299287411E-2</v>
      </c>
      <c r="CX114" s="36"/>
    </row>
    <row r="115" spans="1:102" s="4" customFormat="1" outlineLevel="1" x14ac:dyDescent="0.2">
      <c r="A115" s="4" t="s">
        <v>117</v>
      </c>
      <c r="B115" s="11" t="s">
        <v>319</v>
      </c>
      <c r="C115" s="4" t="s">
        <v>320</v>
      </c>
      <c r="D115" s="4">
        <v>0</v>
      </c>
      <c r="E115" s="4">
        <v>0</v>
      </c>
      <c r="F115" s="4">
        <v>0</v>
      </c>
      <c r="G115" s="4">
        <v>55.61</v>
      </c>
      <c r="H115" s="4">
        <v>0</v>
      </c>
      <c r="I115" s="4">
        <v>55.61</v>
      </c>
      <c r="K115" s="4">
        <v>0</v>
      </c>
      <c r="L115" s="4">
        <v>0</v>
      </c>
      <c r="M115" s="4">
        <v>0</v>
      </c>
      <c r="O115" s="4">
        <v>55.61</v>
      </c>
      <c r="Q115" s="51">
        <v>0</v>
      </c>
      <c r="R115" s="51">
        <v>0</v>
      </c>
      <c r="T115" s="51"/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0</v>
      </c>
      <c r="AE115" s="4">
        <v>0</v>
      </c>
      <c r="AF115" s="4">
        <v>0</v>
      </c>
      <c r="AG115" s="4">
        <v>0</v>
      </c>
      <c r="AH115" s="4">
        <v>0</v>
      </c>
      <c r="AI115" s="4">
        <v>0</v>
      </c>
      <c r="AJ115" s="4">
        <v>0</v>
      </c>
      <c r="AK115" s="4">
        <v>0</v>
      </c>
      <c r="AL115" s="4">
        <v>0</v>
      </c>
      <c r="AM115" s="4">
        <v>0</v>
      </c>
      <c r="AN115" s="4">
        <v>0</v>
      </c>
      <c r="AO115" s="4">
        <v>0</v>
      </c>
      <c r="AP115" s="4">
        <v>0</v>
      </c>
      <c r="AQ115" s="4">
        <v>0</v>
      </c>
      <c r="AR115" s="4">
        <v>0</v>
      </c>
      <c r="AS115" s="4">
        <v>0</v>
      </c>
      <c r="AT115" s="4">
        <v>0</v>
      </c>
      <c r="AU115" s="4">
        <v>0</v>
      </c>
      <c r="AV115" s="4">
        <v>0</v>
      </c>
      <c r="AW115" s="4">
        <v>0</v>
      </c>
      <c r="AX115" s="4">
        <v>0</v>
      </c>
      <c r="AY115" s="4">
        <v>0</v>
      </c>
      <c r="AZ115" s="4">
        <v>0</v>
      </c>
      <c r="BA115" s="4">
        <v>0</v>
      </c>
      <c r="BB115" s="4">
        <v>0</v>
      </c>
      <c r="BC115" s="4">
        <v>0</v>
      </c>
      <c r="BD115" s="4">
        <v>0</v>
      </c>
      <c r="BE115" s="4">
        <v>0</v>
      </c>
      <c r="BF115" s="4">
        <v>0</v>
      </c>
      <c r="BG115" s="4">
        <v>0</v>
      </c>
      <c r="BH115" s="4">
        <v>0</v>
      </c>
      <c r="BI115" s="4">
        <v>0</v>
      </c>
      <c r="BJ115" s="4">
        <v>0</v>
      </c>
      <c r="BK115" s="4">
        <v>0</v>
      </c>
      <c r="BL115" s="4">
        <v>0</v>
      </c>
      <c r="BM115" s="4">
        <v>0</v>
      </c>
      <c r="BN115" s="4">
        <v>0</v>
      </c>
      <c r="BO115" s="4">
        <v>0</v>
      </c>
      <c r="BP115" s="4">
        <v>0</v>
      </c>
      <c r="BQ115" s="4">
        <v>0</v>
      </c>
      <c r="BR115" s="4">
        <v>0</v>
      </c>
      <c r="BS115" s="4">
        <v>0</v>
      </c>
      <c r="BT115" s="4">
        <v>0</v>
      </c>
      <c r="BU115" s="4">
        <v>0</v>
      </c>
      <c r="BV115" s="4">
        <v>0</v>
      </c>
      <c r="BW115" s="4">
        <v>0</v>
      </c>
      <c r="BX115" s="4">
        <v>0</v>
      </c>
      <c r="BY115" s="4">
        <v>0</v>
      </c>
      <c r="BZ115" s="4">
        <v>0</v>
      </c>
      <c r="CA115" s="4">
        <v>522</v>
      </c>
      <c r="CB115" s="4">
        <v>0</v>
      </c>
      <c r="CC115" s="4">
        <v>0</v>
      </c>
      <c r="CD115" s="4">
        <v>0</v>
      </c>
      <c r="CE115" s="4">
        <v>0</v>
      </c>
      <c r="CF115" s="4">
        <v>0</v>
      </c>
      <c r="CG115" s="4">
        <v>0</v>
      </c>
      <c r="CH115" s="4">
        <v>0</v>
      </c>
      <c r="CI115" s="51">
        <v>522</v>
      </c>
      <c r="CK115" s="4">
        <v>0</v>
      </c>
      <c r="CL115" s="4">
        <v>0</v>
      </c>
      <c r="CM115" s="4">
        <v>0</v>
      </c>
      <c r="CN115" s="4">
        <v>0</v>
      </c>
      <c r="CO115" s="4">
        <v>0</v>
      </c>
      <c r="CQ115" s="4">
        <v>0</v>
      </c>
      <c r="CR115" s="4">
        <v>0</v>
      </c>
      <c r="CS115" s="4">
        <v>0</v>
      </c>
      <c r="CU115" s="4">
        <v>0</v>
      </c>
      <c r="CV115" s="4">
        <f t="shared" si="17"/>
        <v>522</v>
      </c>
      <c r="CW115" s="36">
        <f t="shared" si="18"/>
        <v>0</v>
      </c>
      <c r="CX115" s="36"/>
    </row>
    <row r="116" spans="1:102" s="4" customFormat="1" outlineLevel="1" x14ac:dyDescent="0.2">
      <c r="A116" s="4" t="s">
        <v>118</v>
      </c>
      <c r="B116" s="11" t="s">
        <v>321</v>
      </c>
      <c r="C116" s="4" t="s">
        <v>322</v>
      </c>
      <c r="D116" s="4">
        <v>1016.16</v>
      </c>
      <c r="E116" s="4">
        <v>0</v>
      </c>
      <c r="F116" s="4">
        <v>0</v>
      </c>
      <c r="G116" s="4">
        <v>18382.760000000002</v>
      </c>
      <c r="H116" s="4">
        <v>0</v>
      </c>
      <c r="I116" s="4">
        <v>19398.920000000002</v>
      </c>
      <c r="K116" s="4">
        <v>0</v>
      </c>
      <c r="L116" s="4">
        <v>0</v>
      </c>
      <c r="M116" s="4">
        <v>0</v>
      </c>
      <c r="O116" s="4">
        <v>19398.920000000002</v>
      </c>
      <c r="Q116" s="51">
        <v>0</v>
      </c>
      <c r="R116" s="51">
        <v>0</v>
      </c>
      <c r="T116" s="51"/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0</v>
      </c>
      <c r="AE116" s="4">
        <v>0</v>
      </c>
      <c r="AF116" s="4">
        <v>0</v>
      </c>
      <c r="AG116" s="4">
        <v>0</v>
      </c>
      <c r="AH116" s="4">
        <v>0</v>
      </c>
      <c r="AI116" s="4">
        <v>0</v>
      </c>
      <c r="AJ116" s="4">
        <v>0</v>
      </c>
      <c r="AK116" s="4">
        <v>0</v>
      </c>
      <c r="AL116" s="4">
        <v>0</v>
      </c>
      <c r="AM116" s="4">
        <v>0</v>
      </c>
      <c r="AN116" s="4">
        <v>0</v>
      </c>
      <c r="AO116" s="4">
        <v>0</v>
      </c>
      <c r="AP116" s="4">
        <v>0</v>
      </c>
      <c r="AQ116" s="4">
        <v>0</v>
      </c>
      <c r="AR116" s="4">
        <v>0</v>
      </c>
      <c r="AS116" s="4">
        <v>0</v>
      </c>
      <c r="AT116" s="4">
        <v>0</v>
      </c>
      <c r="AU116" s="4">
        <v>0</v>
      </c>
      <c r="AV116" s="4">
        <v>0</v>
      </c>
      <c r="AW116" s="4">
        <v>0</v>
      </c>
      <c r="AX116" s="4">
        <v>0</v>
      </c>
      <c r="AY116" s="4">
        <v>0</v>
      </c>
      <c r="AZ116" s="4">
        <v>0</v>
      </c>
      <c r="BA116" s="4">
        <v>0</v>
      </c>
      <c r="BB116" s="4">
        <v>0</v>
      </c>
      <c r="BC116" s="4">
        <v>0</v>
      </c>
      <c r="BD116" s="4">
        <v>0</v>
      </c>
      <c r="BE116" s="4">
        <v>0</v>
      </c>
      <c r="BF116" s="4">
        <v>0</v>
      </c>
      <c r="BG116" s="4">
        <v>0</v>
      </c>
      <c r="BH116" s="4">
        <v>0</v>
      </c>
      <c r="BI116" s="4">
        <v>0</v>
      </c>
      <c r="BJ116" s="4">
        <v>0</v>
      </c>
      <c r="BK116" s="4">
        <v>0</v>
      </c>
      <c r="BL116" s="4">
        <v>0</v>
      </c>
      <c r="BM116" s="4">
        <v>0</v>
      </c>
      <c r="BN116" s="4">
        <v>0</v>
      </c>
      <c r="BO116" s="4">
        <v>0</v>
      </c>
      <c r="BP116" s="4">
        <v>0</v>
      </c>
      <c r="BQ116" s="4">
        <v>0</v>
      </c>
      <c r="BR116" s="4">
        <v>0</v>
      </c>
      <c r="BS116" s="4">
        <v>0</v>
      </c>
      <c r="BT116" s="4">
        <v>0</v>
      </c>
      <c r="BU116" s="4">
        <v>0</v>
      </c>
      <c r="BV116" s="4">
        <v>0</v>
      </c>
      <c r="BW116" s="4">
        <v>0</v>
      </c>
      <c r="BX116" s="4">
        <v>0</v>
      </c>
      <c r="BY116" s="4">
        <v>0</v>
      </c>
      <c r="BZ116" s="4">
        <v>0</v>
      </c>
      <c r="CA116" s="4">
        <v>0</v>
      </c>
      <c r="CB116" s="4">
        <v>19736</v>
      </c>
      <c r="CC116" s="4">
        <v>0</v>
      </c>
      <c r="CD116" s="4">
        <v>0</v>
      </c>
      <c r="CE116" s="4">
        <v>0</v>
      </c>
      <c r="CF116" s="4">
        <v>0</v>
      </c>
      <c r="CG116" s="4">
        <v>0</v>
      </c>
      <c r="CH116" s="4">
        <v>0</v>
      </c>
      <c r="CI116" s="51">
        <v>19736</v>
      </c>
      <c r="CK116" s="4">
        <v>99.92</v>
      </c>
      <c r="CL116" s="4">
        <v>0</v>
      </c>
      <c r="CM116" s="4">
        <v>8236.5</v>
      </c>
      <c r="CN116" s="4">
        <v>0</v>
      </c>
      <c r="CO116" s="4">
        <v>8336.42</v>
      </c>
      <c r="CQ116" s="4">
        <v>0</v>
      </c>
      <c r="CR116" s="4">
        <v>0</v>
      </c>
      <c r="CS116" s="4">
        <v>0</v>
      </c>
      <c r="CU116" s="4">
        <v>8336.42</v>
      </c>
      <c r="CV116" s="4">
        <f t="shared" si="17"/>
        <v>11399.58</v>
      </c>
      <c r="CW116" s="36">
        <f t="shared" si="18"/>
        <v>0.42239663558978519</v>
      </c>
      <c r="CX116" s="36"/>
    </row>
    <row r="117" spans="1:102" s="4" customFormat="1" outlineLevel="1" x14ac:dyDescent="0.2">
      <c r="A117" s="4" t="s">
        <v>119</v>
      </c>
      <c r="B117" s="11" t="s">
        <v>323</v>
      </c>
      <c r="C117" s="4" t="s">
        <v>324</v>
      </c>
      <c r="D117" s="4">
        <v>0</v>
      </c>
      <c r="E117" s="4">
        <v>0</v>
      </c>
      <c r="F117" s="4">
        <v>0</v>
      </c>
      <c r="G117" s="4">
        <v>2523.9299999999998</v>
      </c>
      <c r="H117" s="4">
        <v>0</v>
      </c>
      <c r="I117" s="4">
        <v>2523.9299999999998</v>
      </c>
      <c r="K117" s="4">
        <v>0</v>
      </c>
      <c r="L117" s="4">
        <v>0</v>
      </c>
      <c r="M117" s="4">
        <v>0</v>
      </c>
      <c r="O117" s="4">
        <v>2523.9299999999998</v>
      </c>
      <c r="Q117" s="51">
        <v>0</v>
      </c>
      <c r="R117" s="51">
        <v>0</v>
      </c>
      <c r="T117" s="51"/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  <c r="AE117" s="4">
        <v>0</v>
      </c>
      <c r="AF117" s="4">
        <v>0</v>
      </c>
      <c r="AG117" s="4">
        <v>0</v>
      </c>
      <c r="AH117" s="4">
        <v>0</v>
      </c>
      <c r="AI117" s="4">
        <v>0</v>
      </c>
      <c r="AJ117" s="4">
        <v>0</v>
      </c>
      <c r="AK117" s="4">
        <v>0</v>
      </c>
      <c r="AL117" s="4">
        <v>0</v>
      </c>
      <c r="AM117" s="4">
        <v>0</v>
      </c>
      <c r="AN117" s="4">
        <v>0</v>
      </c>
      <c r="AO117" s="4">
        <v>0</v>
      </c>
      <c r="AP117" s="4">
        <v>0</v>
      </c>
      <c r="AQ117" s="4">
        <v>0</v>
      </c>
      <c r="AR117" s="4">
        <v>0</v>
      </c>
      <c r="AS117" s="4">
        <v>0</v>
      </c>
      <c r="AT117" s="4">
        <v>0</v>
      </c>
      <c r="AU117" s="4">
        <v>0</v>
      </c>
      <c r="AV117" s="4">
        <v>0</v>
      </c>
      <c r="AW117" s="4">
        <v>0</v>
      </c>
      <c r="AX117" s="4">
        <v>0</v>
      </c>
      <c r="AY117" s="4">
        <v>0</v>
      </c>
      <c r="AZ117" s="4">
        <v>0</v>
      </c>
      <c r="BA117" s="4">
        <v>0</v>
      </c>
      <c r="BB117" s="4">
        <v>0</v>
      </c>
      <c r="BC117" s="4">
        <v>0</v>
      </c>
      <c r="BD117" s="4">
        <v>0</v>
      </c>
      <c r="BE117" s="4">
        <v>0</v>
      </c>
      <c r="BF117" s="4">
        <v>0</v>
      </c>
      <c r="BG117" s="4">
        <v>0</v>
      </c>
      <c r="BH117" s="4">
        <v>0</v>
      </c>
      <c r="BI117" s="4">
        <v>0</v>
      </c>
      <c r="BJ117" s="4">
        <v>0</v>
      </c>
      <c r="BK117" s="4">
        <v>0</v>
      </c>
      <c r="BL117" s="4">
        <v>0</v>
      </c>
      <c r="BM117" s="4">
        <v>0</v>
      </c>
      <c r="BN117" s="4">
        <v>0</v>
      </c>
      <c r="BO117" s="4">
        <v>0</v>
      </c>
      <c r="BP117" s="4">
        <v>0</v>
      </c>
      <c r="BQ117" s="4">
        <v>0</v>
      </c>
      <c r="BR117" s="4">
        <v>0</v>
      </c>
      <c r="BS117" s="4">
        <v>0</v>
      </c>
      <c r="BT117" s="4">
        <v>0</v>
      </c>
      <c r="BU117" s="4">
        <v>0</v>
      </c>
      <c r="BV117" s="4">
        <v>0</v>
      </c>
      <c r="BW117" s="4">
        <v>0</v>
      </c>
      <c r="BX117" s="4">
        <v>0</v>
      </c>
      <c r="BY117" s="4">
        <v>0</v>
      </c>
      <c r="BZ117" s="4">
        <v>0</v>
      </c>
      <c r="CA117" s="4">
        <v>0</v>
      </c>
      <c r="CB117" s="4">
        <v>0</v>
      </c>
      <c r="CC117" s="4">
        <v>3000</v>
      </c>
      <c r="CD117" s="4">
        <v>0</v>
      </c>
      <c r="CE117" s="4">
        <v>0</v>
      </c>
      <c r="CF117" s="4">
        <v>0</v>
      </c>
      <c r="CG117" s="4">
        <v>0</v>
      </c>
      <c r="CH117" s="4">
        <v>0</v>
      </c>
      <c r="CI117" s="51">
        <v>3000</v>
      </c>
      <c r="CK117" s="4">
        <v>0</v>
      </c>
      <c r="CL117" s="4">
        <v>0</v>
      </c>
      <c r="CM117" s="4">
        <v>1683.18</v>
      </c>
      <c r="CN117" s="4">
        <v>0</v>
      </c>
      <c r="CO117" s="4">
        <v>1683.18</v>
      </c>
      <c r="CQ117" s="4">
        <v>0</v>
      </c>
      <c r="CR117" s="4">
        <v>0</v>
      </c>
      <c r="CS117" s="4">
        <v>0</v>
      </c>
      <c r="CU117" s="4">
        <v>1683.18</v>
      </c>
      <c r="CV117" s="4">
        <f t="shared" si="17"/>
        <v>1316.82</v>
      </c>
      <c r="CW117" s="36">
        <f t="shared" si="18"/>
        <v>0.56106</v>
      </c>
      <c r="CX117" s="36"/>
    </row>
    <row r="118" spans="1:102" s="4" customFormat="1" outlineLevel="1" x14ac:dyDescent="0.2">
      <c r="A118" s="4" t="s">
        <v>120</v>
      </c>
      <c r="B118" s="11" t="s">
        <v>325</v>
      </c>
      <c r="C118" s="4" t="s">
        <v>326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K118" s="4">
        <v>0</v>
      </c>
      <c r="L118" s="4">
        <v>0</v>
      </c>
      <c r="M118" s="4">
        <v>0</v>
      </c>
      <c r="O118" s="4">
        <v>0</v>
      </c>
      <c r="Q118" s="51">
        <v>0</v>
      </c>
      <c r="R118" s="51">
        <v>0</v>
      </c>
      <c r="T118" s="51"/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0</v>
      </c>
      <c r="AD118" s="4">
        <v>0</v>
      </c>
      <c r="AE118" s="4">
        <v>0</v>
      </c>
      <c r="AF118" s="4">
        <v>0</v>
      </c>
      <c r="AG118" s="4">
        <v>0</v>
      </c>
      <c r="AH118" s="4">
        <v>0</v>
      </c>
      <c r="AI118" s="4">
        <v>0</v>
      </c>
      <c r="AJ118" s="4">
        <v>0</v>
      </c>
      <c r="AK118" s="4">
        <v>0</v>
      </c>
      <c r="AL118" s="4">
        <v>0</v>
      </c>
      <c r="AM118" s="4">
        <v>0</v>
      </c>
      <c r="AN118" s="4">
        <v>0</v>
      </c>
      <c r="AO118" s="4">
        <v>0</v>
      </c>
      <c r="AP118" s="4">
        <v>0</v>
      </c>
      <c r="AQ118" s="4">
        <v>0</v>
      </c>
      <c r="AR118" s="4">
        <v>0</v>
      </c>
      <c r="AS118" s="4">
        <v>0</v>
      </c>
      <c r="AT118" s="4">
        <v>0</v>
      </c>
      <c r="AU118" s="4">
        <v>0</v>
      </c>
      <c r="AV118" s="4">
        <v>0</v>
      </c>
      <c r="AW118" s="4">
        <v>0</v>
      </c>
      <c r="AX118" s="4">
        <v>0</v>
      </c>
      <c r="AY118" s="4">
        <v>0</v>
      </c>
      <c r="AZ118" s="4">
        <v>0</v>
      </c>
      <c r="BA118" s="4">
        <v>0</v>
      </c>
      <c r="BB118" s="4">
        <v>0</v>
      </c>
      <c r="BC118" s="4">
        <v>0</v>
      </c>
      <c r="BD118" s="4">
        <v>0</v>
      </c>
      <c r="BE118" s="4">
        <v>0</v>
      </c>
      <c r="BF118" s="4">
        <v>0</v>
      </c>
      <c r="BG118" s="4">
        <v>0</v>
      </c>
      <c r="BH118" s="4">
        <v>0</v>
      </c>
      <c r="BI118" s="4">
        <v>0</v>
      </c>
      <c r="BJ118" s="4">
        <v>0</v>
      </c>
      <c r="BK118" s="4">
        <v>0</v>
      </c>
      <c r="BL118" s="4">
        <v>0</v>
      </c>
      <c r="BM118" s="4">
        <v>0</v>
      </c>
      <c r="BN118" s="4">
        <v>0</v>
      </c>
      <c r="BO118" s="4">
        <v>0</v>
      </c>
      <c r="BP118" s="4">
        <v>0</v>
      </c>
      <c r="BQ118" s="4">
        <v>0</v>
      </c>
      <c r="BR118" s="4">
        <v>0</v>
      </c>
      <c r="BS118" s="4">
        <v>0</v>
      </c>
      <c r="BT118" s="4">
        <v>0</v>
      </c>
      <c r="BU118" s="4">
        <v>0</v>
      </c>
      <c r="BV118" s="4">
        <v>0</v>
      </c>
      <c r="BW118" s="4">
        <v>0</v>
      </c>
      <c r="BX118" s="4">
        <v>0</v>
      </c>
      <c r="BY118" s="4">
        <v>0</v>
      </c>
      <c r="BZ118" s="4">
        <v>0</v>
      </c>
      <c r="CA118" s="4">
        <v>0</v>
      </c>
      <c r="CB118" s="4">
        <v>0</v>
      </c>
      <c r="CC118" s="4">
        <v>0</v>
      </c>
      <c r="CD118" s="4">
        <v>510</v>
      </c>
      <c r="CE118" s="4">
        <v>0</v>
      </c>
      <c r="CF118" s="4">
        <v>0</v>
      </c>
      <c r="CG118" s="4">
        <v>0</v>
      </c>
      <c r="CH118" s="4">
        <v>0</v>
      </c>
      <c r="CI118" s="51">
        <v>510</v>
      </c>
      <c r="CK118" s="4">
        <v>0</v>
      </c>
      <c r="CL118" s="4">
        <v>0</v>
      </c>
      <c r="CM118" s="4">
        <v>0</v>
      </c>
      <c r="CN118" s="4">
        <v>0</v>
      </c>
      <c r="CO118" s="4">
        <v>0</v>
      </c>
      <c r="CQ118" s="4">
        <v>0</v>
      </c>
      <c r="CR118" s="4">
        <v>0</v>
      </c>
      <c r="CS118" s="4">
        <v>0</v>
      </c>
      <c r="CU118" s="4">
        <v>0</v>
      </c>
      <c r="CV118" s="4">
        <f t="shared" si="17"/>
        <v>510</v>
      </c>
      <c r="CW118" s="36">
        <f t="shared" si="18"/>
        <v>0</v>
      </c>
      <c r="CX118" s="36"/>
    </row>
    <row r="119" spans="1:102" s="4" customFormat="1" outlineLevel="1" x14ac:dyDescent="0.2">
      <c r="A119" s="4" t="s">
        <v>121</v>
      </c>
      <c r="B119" s="11" t="s">
        <v>327</v>
      </c>
      <c r="C119" s="4" t="s">
        <v>328</v>
      </c>
      <c r="D119" s="4">
        <v>0</v>
      </c>
      <c r="E119" s="4">
        <v>0</v>
      </c>
      <c r="F119" s="4">
        <v>0</v>
      </c>
      <c r="G119" s="4">
        <v>29.72</v>
      </c>
      <c r="H119" s="4">
        <v>0</v>
      </c>
      <c r="I119" s="4">
        <v>29.72</v>
      </c>
      <c r="K119" s="4">
        <v>0</v>
      </c>
      <c r="L119" s="4">
        <v>0</v>
      </c>
      <c r="M119" s="4">
        <v>0</v>
      </c>
      <c r="O119" s="4">
        <v>29.72</v>
      </c>
      <c r="Q119" s="51">
        <v>0</v>
      </c>
      <c r="R119" s="51">
        <v>0</v>
      </c>
      <c r="T119" s="51"/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0</v>
      </c>
      <c r="AD119" s="4">
        <v>0</v>
      </c>
      <c r="AE119" s="4">
        <v>0</v>
      </c>
      <c r="AF119" s="4">
        <v>0</v>
      </c>
      <c r="AG119" s="4">
        <v>0</v>
      </c>
      <c r="AH119" s="4">
        <v>0</v>
      </c>
      <c r="AI119" s="4">
        <v>0</v>
      </c>
      <c r="AJ119" s="4">
        <v>0</v>
      </c>
      <c r="AK119" s="4">
        <v>0</v>
      </c>
      <c r="AL119" s="4">
        <v>0</v>
      </c>
      <c r="AM119" s="4">
        <v>0</v>
      </c>
      <c r="AN119" s="4">
        <v>0</v>
      </c>
      <c r="AO119" s="4">
        <v>0</v>
      </c>
      <c r="AP119" s="4">
        <v>0</v>
      </c>
      <c r="AQ119" s="4">
        <v>0</v>
      </c>
      <c r="AR119" s="4">
        <v>0</v>
      </c>
      <c r="AS119" s="4">
        <v>0</v>
      </c>
      <c r="AT119" s="4">
        <v>0</v>
      </c>
      <c r="AU119" s="4">
        <v>0</v>
      </c>
      <c r="AV119" s="4">
        <v>0</v>
      </c>
      <c r="AW119" s="4">
        <v>0</v>
      </c>
      <c r="AX119" s="4">
        <v>0</v>
      </c>
      <c r="AY119" s="4">
        <v>0</v>
      </c>
      <c r="AZ119" s="4">
        <v>0</v>
      </c>
      <c r="BA119" s="4">
        <v>0</v>
      </c>
      <c r="BB119" s="4">
        <v>0</v>
      </c>
      <c r="BC119" s="4">
        <v>0</v>
      </c>
      <c r="BD119" s="4">
        <v>0</v>
      </c>
      <c r="BE119" s="4">
        <v>0</v>
      </c>
      <c r="BF119" s="4">
        <v>0</v>
      </c>
      <c r="BG119" s="4">
        <v>0</v>
      </c>
      <c r="BH119" s="4">
        <v>0</v>
      </c>
      <c r="BI119" s="4">
        <v>0</v>
      </c>
      <c r="BJ119" s="4">
        <v>0</v>
      </c>
      <c r="BK119" s="4">
        <v>0</v>
      </c>
      <c r="BL119" s="4">
        <v>0</v>
      </c>
      <c r="BM119" s="4">
        <v>0</v>
      </c>
      <c r="BN119" s="4">
        <v>0</v>
      </c>
      <c r="BO119" s="4">
        <v>0</v>
      </c>
      <c r="BP119" s="4">
        <v>0</v>
      </c>
      <c r="BQ119" s="4">
        <v>0</v>
      </c>
      <c r="BR119" s="4">
        <v>0</v>
      </c>
      <c r="BS119" s="4">
        <v>0</v>
      </c>
      <c r="BT119" s="4">
        <v>0</v>
      </c>
      <c r="BU119" s="4">
        <v>0</v>
      </c>
      <c r="BV119" s="4">
        <v>0</v>
      </c>
      <c r="BW119" s="4">
        <v>0</v>
      </c>
      <c r="BX119" s="4">
        <v>0</v>
      </c>
      <c r="BY119" s="4">
        <v>0</v>
      </c>
      <c r="BZ119" s="4">
        <v>0</v>
      </c>
      <c r="CA119" s="4">
        <v>0</v>
      </c>
      <c r="CB119" s="4">
        <v>0</v>
      </c>
      <c r="CC119" s="4">
        <v>0</v>
      </c>
      <c r="CD119" s="4">
        <v>0</v>
      </c>
      <c r="CE119" s="4">
        <v>510</v>
      </c>
      <c r="CF119" s="4">
        <v>0</v>
      </c>
      <c r="CG119" s="4">
        <v>0</v>
      </c>
      <c r="CH119" s="4">
        <v>0</v>
      </c>
      <c r="CI119" s="51">
        <v>510</v>
      </c>
      <c r="CK119" s="4">
        <v>0</v>
      </c>
      <c r="CL119" s="4">
        <v>7.28</v>
      </c>
      <c r="CM119" s="4">
        <v>162.92000000000002</v>
      </c>
      <c r="CN119" s="4">
        <v>0</v>
      </c>
      <c r="CO119" s="4">
        <v>170.20000000000002</v>
      </c>
      <c r="CQ119" s="4">
        <v>0</v>
      </c>
      <c r="CR119" s="4">
        <v>0</v>
      </c>
      <c r="CS119" s="4">
        <v>0</v>
      </c>
      <c r="CU119" s="4">
        <v>170.20000000000002</v>
      </c>
      <c r="CV119" s="4">
        <f t="shared" si="17"/>
        <v>339.79999999999995</v>
      </c>
      <c r="CW119" s="36">
        <f t="shared" si="18"/>
        <v>0.33372549019607844</v>
      </c>
      <c r="CX119" s="36"/>
    </row>
    <row r="120" spans="1:102" s="4" customFormat="1" x14ac:dyDescent="0.2">
      <c r="A120" s="5" t="s">
        <v>24</v>
      </c>
      <c r="B120" s="11"/>
      <c r="C120" s="2" t="s">
        <v>14</v>
      </c>
      <c r="D120" s="5">
        <v>16735.59</v>
      </c>
      <c r="E120" s="5">
        <v>1202.06</v>
      </c>
      <c r="F120" s="5">
        <v>0</v>
      </c>
      <c r="G120" s="5">
        <v>264757.73999999993</v>
      </c>
      <c r="H120" s="5">
        <v>500</v>
      </c>
      <c r="I120" s="5">
        <v>283195.38999999996</v>
      </c>
      <c r="J120" s="7"/>
      <c r="K120" s="5">
        <v>0</v>
      </c>
      <c r="L120" s="5">
        <v>0</v>
      </c>
      <c r="M120" s="5">
        <v>0</v>
      </c>
      <c r="N120" s="7"/>
      <c r="O120" s="5">
        <v>283195.38999999996</v>
      </c>
      <c r="P120" s="5"/>
      <c r="Q120" s="5">
        <v>0</v>
      </c>
      <c r="R120" s="5">
        <v>0</v>
      </c>
      <c r="S120" s="5"/>
      <c r="T120" s="7"/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1530</v>
      </c>
      <c r="BP120" s="5">
        <v>13770</v>
      </c>
      <c r="BQ120" s="5">
        <v>18797</v>
      </c>
      <c r="BR120" s="5">
        <v>3121</v>
      </c>
      <c r="BS120" s="5">
        <v>9843</v>
      </c>
      <c r="BT120" s="5">
        <v>1148</v>
      </c>
      <c r="BU120" s="5">
        <v>20400</v>
      </c>
      <c r="BV120" s="5">
        <v>95093</v>
      </c>
      <c r="BW120" s="5">
        <v>48296</v>
      </c>
      <c r="BX120" s="5">
        <v>25495</v>
      </c>
      <c r="BY120" s="5">
        <v>25011</v>
      </c>
      <c r="BZ120" s="5">
        <v>3368</v>
      </c>
      <c r="CA120" s="5">
        <v>522</v>
      </c>
      <c r="CB120" s="5">
        <v>19736</v>
      </c>
      <c r="CC120" s="5">
        <v>3000</v>
      </c>
      <c r="CD120" s="5">
        <v>510</v>
      </c>
      <c r="CE120" s="5">
        <v>510</v>
      </c>
      <c r="CF120" s="5">
        <v>0</v>
      </c>
      <c r="CG120" s="5">
        <v>0</v>
      </c>
      <c r="CH120" s="5">
        <v>0</v>
      </c>
      <c r="CI120" s="5">
        <v>290150</v>
      </c>
      <c r="CJ120" s="7"/>
      <c r="CK120" s="5">
        <v>12300.880000000001</v>
      </c>
      <c r="CL120" s="5">
        <v>272.84999999999997</v>
      </c>
      <c r="CM120" s="5">
        <v>121765.75</v>
      </c>
      <c r="CN120" s="5">
        <v>0</v>
      </c>
      <c r="CO120" s="5">
        <v>134339.48000000001</v>
      </c>
      <c r="CP120" s="2"/>
      <c r="CQ120" s="5">
        <v>0</v>
      </c>
      <c r="CR120" s="5">
        <v>0</v>
      </c>
      <c r="CS120" s="5">
        <v>0</v>
      </c>
      <c r="CU120" s="5">
        <v>134339.48000000001</v>
      </c>
      <c r="CV120" s="5">
        <f>CI120-CU120</f>
        <v>155810.51999999999</v>
      </c>
      <c r="CW120" s="37">
        <f>IF(CI120=0,"n/a",CU120/(CI120))</f>
        <v>0.46300010339479586</v>
      </c>
      <c r="CX120" s="35"/>
    </row>
    <row r="121" spans="1:102" s="4" customFormat="1" x14ac:dyDescent="0.2">
      <c r="B121" s="11"/>
      <c r="I121" s="7"/>
      <c r="J121" s="7"/>
      <c r="M121" s="7"/>
      <c r="N121" s="7"/>
      <c r="O121" s="7"/>
      <c r="P121" s="7"/>
      <c r="Q121" s="7"/>
      <c r="R121" s="7"/>
      <c r="S121" s="7"/>
      <c r="T121" s="7"/>
      <c r="CI121" s="7"/>
      <c r="CJ121" s="7"/>
      <c r="CO121" s="7"/>
      <c r="CS121" s="7"/>
      <c r="CW121" s="36"/>
      <c r="CX121" s="36"/>
    </row>
    <row r="122" spans="1:102" s="4" customFormat="1" outlineLevel="1" x14ac:dyDescent="0.2">
      <c r="A122" s="4" t="s">
        <v>122</v>
      </c>
      <c r="B122" s="11" t="s">
        <v>329</v>
      </c>
      <c r="C122" s="4" t="s">
        <v>330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K122" s="4">
        <v>0</v>
      </c>
      <c r="L122" s="4">
        <v>0</v>
      </c>
      <c r="M122" s="4">
        <v>0</v>
      </c>
      <c r="O122" s="4">
        <v>0</v>
      </c>
      <c r="Q122" s="51">
        <v>0</v>
      </c>
      <c r="R122" s="51">
        <v>0</v>
      </c>
      <c r="T122" s="51"/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0</v>
      </c>
      <c r="AD122" s="4">
        <v>0</v>
      </c>
      <c r="AE122" s="4">
        <v>0</v>
      </c>
      <c r="AF122" s="4">
        <v>0</v>
      </c>
      <c r="AG122" s="4">
        <v>0</v>
      </c>
      <c r="AH122" s="4">
        <v>0</v>
      </c>
      <c r="AI122" s="4">
        <v>0</v>
      </c>
      <c r="AJ122" s="4">
        <v>0</v>
      </c>
      <c r="AK122" s="4">
        <v>0</v>
      </c>
      <c r="AL122" s="4">
        <v>0</v>
      </c>
      <c r="AM122" s="4">
        <v>0</v>
      </c>
      <c r="AN122" s="4">
        <v>0</v>
      </c>
      <c r="AO122" s="4">
        <v>0</v>
      </c>
      <c r="AP122" s="4">
        <v>0</v>
      </c>
      <c r="AQ122" s="4">
        <v>0</v>
      </c>
      <c r="AR122" s="4">
        <v>0</v>
      </c>
      <c r="AS122" s="4">
        <v>0</v>
      </c>
      <c r="AT122" s="4">
        <v>0</v>
      </c>
      <c r="AU122" s="4">
        <v>0</v>
      </c>
      <c r="AV122" s="4">
        <v>0</v>
      </c>
      <c r="AW122" s="4">
        <v>0</v>
      </c>
      <c r="AX122" s="4">
        <v>0</v>
      </c>
      <c r="AY122" s="4">
        <v>0</v>
      </c>
      <c r="AZ122" s="4">
        <v>0</v>
      </c>
      <c r="BA122" s="4">
        <v>0</v>
      </c>
      <c r="BB122" s="4">
        <v>0</v>
      </c>
      <c r="BC122" s="4">
        <v>0</v>
      </c>
      <c r="BD122" s="4">
        <v>0</v>
      </c>
      <c r="BE122" s="4">
        <v>0</v>
      </c>
      <c r="BF122" s="4">
        <v>0</v>
      </c>
      <c r="BG122" s="4">
        <v>0</v>
      </c>
      <c r="BH122" s="4">
        <v>0</v>
      </c>
      <c r="BI122" s="4">
        <v>0</v>
      </c>
      <c r="BJ122" s="4">
        <v>0</v>
      </c>
      <c r="BK122" s="4">
        <v>0</v>
      </c>
      <c r="BL122" s="4">
        <v>0</v>
      </c>
      <c r="BM122" s="4">
        <v>0</v>
      </c>
      <c r="BN122" s="4">
        <v>0</v>
      </c>
      <c r="BO122" s="4">
        <v>0</v>
      </c>
      <c r="BP122" s="4">
        <v>0</v>
      </c>
      <c r="BQ122" s="4">
        <v>0</v>
      </c>
      <c r="BR122" s="4">
        <v>0</v>
      </c>
      <c r="BS122" s="4">
        <v>0</v>
      </c>
      <c r="BT122" s="4">
        <v>0</v>
      </c>
      <c r="BU122" s="4">
        <v>0</v>
      </c>
      <c r="BV122" s="4">
        <v>0</v>
      </c>
      <c r="BW122" s="4">
        <v>0</v>
      </c>
      <c r="BX122" s="4">
        <v>0</v>
      </c>
      <c r="BY122" s="4">
        <v>0</v>
      </c>
      <c r="BZ122" s="4">
        <v>0</v>
      </c>
      <c r="CA122" s="4">
        <v>0</v>
      </c>
      <c r="CB122" s="4">
        <v>0</v>
      </c>
      <c r="CC122" s="4">
        <v>0</v>
      </c>
      <c r="CD122" s="4">
        <v>0</v>
      </c>
      <c r="CE122" s="4">
        <v>0</v>
      </c>
      <c r="CF122" s="4">
        <v>12500</v>
      </c>
      <c r="CG122" s="4">
        <v>0</v>
      </c>
      <c r="CH122" s="4">
        <v>0</v>
      </c>
      <c r="CI122" s="51">
        <v>12500</v>
      </c>
      <c r="CK122" s="4">
        <v>0</v>
      </c>
      <c r="CL122" s="4">
        <v>0</v>
      </c>
      <c r="CM122" s="4">
        <v>12500</v>
      </c>
      <c r="CN122" s="4">
        <v>0</v>
      </c>
      <c r="CO122" s="4">
        <v>12500</v>
      </c>
      <c r="CQ122" s="4">
        <v>0</v>
      </c>
      <c r="CR122" s="4">
        <v>0</v>
      </c>
      <c r="CS122" s="4">
        <v>0</v>
      </c>
      <c r="CU122" s="4">
        <v>12500</v>
      </c>
      <c r="CV122" s="4">
        <f t="shared" ref="CV122:CV123" si="19">CI122-CU122</f>
        <v>0</v>
      </c>
      <c r="CW122" s="36">
        <f t="shared" ref="CW122:CW123" si="20">IF(CI122=0,"n/a",CU122/(CI122))</f>
        <v>1</v>
      </c>
      <c r="CX122" s="36"/>
    </row>
    <row r="123" spans="1:102" s="4" customFormat="1" outlineLevel="1" x14ac:dyDescent="0.2">
      <c r="A123" s="4" t="s">
        <v>123</v>
      </c>
      <c r="B123" s="11" t="s">
        <v>331</v>
      </c>
      <c r="C123" s="4" t="s">
        <v>332</v>
      </c>
      <c r="D123" s="4">
        <v>0</v>
      </c>
      <c r="E123" s="4">
        <v>0</v>
      </c>
      <c r="F123" s="4">
        <v>0</v>
      </c>
      <c r="G123" s="4">
        <v>461102.5</v>
      </c>
      <c r="H123" s="4">
        <v>0</v>
      </c>
      <c r="I123" s="4">
        <v>461102.5</v>
      </c>
      <c r="K123" s="4">
        <v>1253281.46</v>
      </c>
      <c r="L123" s="4">
        <v>0</v>
      </c>
      <c r="M123" s="4">
        <v>1253281.46</v>
      </c>
      <c r="O123" s="4">
        <v>1714383.96</v>
      </c>
      <c r="Q123" s="51">
        <v>0</v>
      </c>
      <c r="R123" s="51">
        <v>0</v>
      </c>
      <c r="T123" s="51"/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v>0</v>
      </c>
      <c r="AD123" s="4">
        <v>0</v>
      </c>
      <c r="AE123" s="4">
        <v>0</v>
      </c>
      <c r="AF123" s="4">
        <v>0</v>
      </c>
      <c r="AG123" s="4">
        <v>0</v>
      </c>
      <c r="AH123" s="4">
        <v>0</v>
      </c>
      <c r="AI123" s="4">
        <v>0</v>
      </c>
      <c r="AJ123" s="4">
        <v>0</v>
      </c>
      <c r="AK123" s="4">
        <v>0</v>
      </c>
      <c r="AL123" s="4">
        <v>0</v>
      </c>
      <c r="AM123" s="4">
        <v>0</v>
      </c>
      <c r="AN123" s="4">
        <v>0</v>
      </c>
      <c r="AO123" s="4">
        <v>0</v>
      </c>
      <c r="AP123" s="4">
        <v>0</v>
      </c>
      <c r="AQ123" s="4">
        <v>0</v>
      </c>
      <c r="AR123" s="4">
        <v>0</v>
      </c>
      <c r="AS123" s="4">
        <v>0</v>
      </c>
      <c r="AT123" s="4">
        <v>0</v>
      </c>
      <c r="AU123" s="4">
        <v>0</v>
      </c>
      <c r="AV123" s="4">
        <v>0</v>
      </c>
      <c r="AW123" s="4">
        <v>0</v>
      </c>
      <c r="AX123" s="4">
        <v>0</v>
      </c>
      <c r="AY123" s="4">
        <v>0</v>
      </c>
      <c r="AZ123" s="4">
        <v>0</v>
      </c>
      <c r="BA123" s="4">
        <v>0</v>
      </c>
      <c r="BB123" s="4">
        <v>0</v>
      </c>
      <c r="BC123" s="4">
        <v>0</v>
      </c>
      <c r="BD123" s="4">
        <v>0</v>
      </c>
      <c r="BE123" s="4">
        <v>0</v>
      </c>
      <c r="BF123" s="4">
        <v>0</v>
      </c>
      <c r="BG123" s="4">
        <v>0</v>
      </c>
      <c r="BH123" s="4">
        <v>0</v>
      </c>
      <c r="BI123" s="4">
        <v>0</v>
      </c>
      <c r="BJ123" s="4">
        <v>0</v>
      </c>
      <c r="BK123" s="4">
        <v>0</v>
      </c>
      <c r="BL123" s="4">
        <v>0</v>
      </c>
      <c r="BM123" s="4">
        <v>0</v>
      </c>
      <c r="BN123" s="4">
        <v>0</v>
      </c>
      <c r="BO123" s="4">
        <v>0</v>
      </c>
      <c r="BP123" s="4">
        <v>0</v>
      </c>
      <c r="BQ123" s="4">
        <v>0</v>
      </c>
      <c r="BR123" s="4">
        <v>0</v>
      </c>
      <c r="BS123" s="4">
        <v>0</v>
      </c>
      <c r="BT123" s="4">
        <v>0</v>
      </c>
      <c r="BU123" s="4">
        <v>0</v>
      </c>
      <c r="BV123" s="4">
        <v>0</v>
      </c>
      <c r="BW123" s="4">
        <v>0</v>
      </c>
      <c r="BX123" s="4">
        <v>0</v>
      </c>
      <c r="BY123" s="4">
        <v>0</v>
      </c>
      <c r="BZ123" s="4">
        <v>0</v>
      </c>
      <c r="CA123" s="4">
        <v>0</v>
      </c>
      <c r="CB123" s="4">
        <v>0</v>
      </c>
      <c r="CC123" s="4">
        <v>0</v>
      </c>
      <c r="CD123" s="4">
        <v>0</v>
      </c>
      <c r="CE123" s="4">
        <v>0</v>
      </c>
      <c r="CF123" s="4">
        <v>0</v>
      </c>
      <c r="CG123" s="4">
        <v>110000</v>
      </c>
      <c r="CH123" s="4">
        <v>0</v>
      </c>
      <c r="CI123" s="51">
        <v>110000</v>
      </c>
      <c r="CK123" s="4">
        <v>0</v>
      </c>
      <c r="CL123" s="4">
        <v>0</v>
      </c>
      <c r="CM123" s="4">
        <v>0</v>
      </c>
      <c r="CN123" s="4">
        <v>0</v>
      </c>
      <c r="CO123" s="4">
        <v>0</v>
      </c>
      <c r="CQ123" s="4">
        <v>0</v>
      </c>
      <c r="CR123" s="4">
        <v>0</v>
      </c>
      <c r="CS123" s="4">
        <v>0</v>
      </c>
      <c r="CU123" s="4">
        <v>0</v>
      </c>
      <c r="CV123" s="4">
        <f t="shared" si="19"/>
        <v>110000</v>
      </c>
      <c r="CW123" s="36">
        <f t="shared" si="20"/>
        <v>0</v>
      </c>
      <c r="CX123" s="36"/>
    </row>
    <row r="124" spans="1:102" s="4" customFormat="1" x14ac:dyDescent="0.2">
      <c r="A124" s="5" t="s">
        <v>25</v>
      </c>
      <c r="B124" s="11"/>
      <c r="C124" s="2" t="s">
        <v>15</v>
      </c>
      <c r="D124" s="5">
        <v>0</v>
      </c>
      <c r="E124" s="5">
        <v>0</v>
      </c>
      <c r="F124" s="5">
        <v>0</v>
      </c>
      <c r="G124" s="5">
        <v>461102.5</v>
      </c>
      <c r="H124" s="5">
        <v>0</v>
      </c>
      <c r="I124" s="5">
        <v>461102.5</v>
      </c>
      <c r="J124" s="7"/>
      <c r="K124" s="5">
        <v>1253281.46</v>
      </c>
      <c r="L124" s="5">
        <v>0</v>
      </c>
      <c r="M124" s="5">
        <v>1253281.46</v>
      </c>
      <c r="N124" s="7"/>
      <c r="O124" s="5">
        <v>1714383.96</v>
      </c>
      <c r="P124" s="5"/>
      <c r="Q124" s="5">
        <v>0</v>
      </c>
      <c r="R124" s="5">
        <v>0</v>
      </c>
      <c r="S124" s="5"/>
      <c r="T124" s="7"/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0</v>
      </c>
      <c r="CC124" s="5">
        <v>0</v>
      </c>
      <c r="CD124" s="5">
        <v>0</v>
      </c>
      <c r="CE124" s="5">
        <v>0</v>
      </c>
      <c r="CF124" s="5">
        <v>12500</v>
      </c>
      <c r="CG124" s="5">
        <v>110000</v>
      </c>
      <c r="CH124" s="5">
        <v>0</v>
      </c>
      <c r="CI124" s="5">
        <v>122500</v>
      </c>
      <c r="CJ124" s="7"/>
      <c r="CK124" s="5">
        <v>0</v>
      </c>
      <c r="CL124" s="5">
        <v>0</v>
      </c>
      <c r="CM124" s="5">
        <v>12500</v>
      </c>
      <c r="CN124" s="5">
        <v>0</v>
      </c>
      <c r="CO124" s="5">
        <v>12500</v>
      </c>
      <c r="CP124" s="2"/>
      <c r="CQ124" s="5">
        <v>0</v>
      </c>
      <c r="CR124" s="5">
        <v>0</v>
      </c>
      <c r="CS124" s="5">
        <v>0</v>
      </c>
      <c r="CU124" s="5">
        <v>12500</v>
      </c>
      <c r="CV124" s="5">
        <f>CI124-CU124</f>
        <v>110000</v>
      </c>
      <c r="CW124" s="37">
        <f>IF(CI124=0,"n/a",CU124/(CI124))</f>
        <v>0.10204081632653061</v>
      </c>
      <c r="CX124" s="35"/>
    </row>
    <row r="125" spans="1:102" s="4" customFormat="1" x14ac:dyDescent="0.2">
      <c r="B125" s="11"/>
      <c r="I125" s="9"/>
      <c r="J125" s="7"/>
      <c r="M125" s="9"/>
      <c r="N125" s="7"/>
      <c r="O125" s="7"/>
      <c r="P125" s="7"/>
      <c r="Q125" s="7"/>
      <c r="R125" s="7"/>
      <c r="S125" s="7"/>
      <c r="T125" s="7"/>
      <c r="CI125" s="7"/>
      <c r="CJ125" s="7"/>
      <c r="CO125" s="9"/>
      <c r="CS125" s="9"/>
      <c r="CW125" s="36"/>
      <c r="CX125" s="36"/>
    </row>
    <row r="126" spans="1:102" s="4" customFormat="1" x14ac:dyDescent="0.2">
      <c r="A126" s="5" t="s">
        <v>2</v>
      </c>
      <c r="B126" s="11"/>
      <c r="C126" s="2" t="s">
        <v>16</v>
      </c>
      <c r="D126" s="5">
        <f t="shared" ref="D126:H126" si="21">D68+D100+D120+D124</f>
        <v>77296.289999999994</v>
      </c>
      <c r="E126" s="5">
        <f t="shared" si="21"/>
        <v>85595.45</v>
      </c>
      <c r="F126" s="5">
        <f t="shared" si="21"/>
        <v>689.37</v>
      </c>
      <c r="G126" s="5">
        <f t="shared" si="21"/>
        <v>5956390.4699999997</v>
      </c>
      <c r="H126" s="5">
        <f t="shared" si="21"/>
        <v>500</v>
      </c>
      <c r="I126" s="5">
        <f>I68+I100+I120+I124</f>
        <v>6120471.5799999991</v>
      </c>
      <c r="J126" s="7"/>
      <c r="K126" s="5">
        <f t="shared" ref="K126:L126" si="22">K68+K100+K120+K124</f>
        <v>1333561</v>
      </c>
      <c r="L126" s="5">
        <f t="shared" si="22"/>
        <v>463901</v>
      </c>
      <c r="M126" s="5">
        <f>M68+M100+M120+M124</f>
        <v>1797462</v>
      </c>
      <c r="N126" s="7"/>
      <c r="O126" s="5">
        <f>O68+O100+O120+O124</f>
        <v>7917933.5800000001</v>
      </c>
      <c r="P126" s="5"/>
      <c r="Q126" s="5"/>
      <c r="R126" s="5"/>
      <c r="S126" s="5"/>
      <c r="T126" s="7"/>
      <c r="U126" s="5">
        <f t="shared" ref="U126:AZ126" si="23">U68+U100+U120+U124</f>
        <v>111677</v>
      </c>
      <c r="V126" s="5">
        <f t="shared" si="23"/>
        <v>157323</v>
      </c>
      <c r="W126" s="5">
        <f t="shared" si="23"/>
        <v>1988350</v>
      </c>
      <c r="X126" s="5">
        <f t="shared" si="23"/>
        <v>36500</v>
      </c>
      <c r="Y126" s="5">
        <f t="shared" si="23"/>
        <v>46872</v>
      </c>
      <c r="Z126" s="5">
        <f t="shared" si="23"/>
        <v>46037</v>
      </c>
      <c r="AA126" s="5">
        <f t="shared" si="23"/>
        <v>65532</v>
      </c>
      <c r="AB126" s="5">
        <f t="shared" si="23"/>
        <v>34652</v>
      </c>
      <c r="AC126" s="5">
        <f t="shared" si="23"/>
        <v>28437</v>
      </c>
      <c r="AD126" s="5">
        <f t="shared" si="23"/>
        <v>30420</v>
      </c>
      <c r="AE126" s="5">
        <f t="shared" si="23"/>
        <v>52595</v>
      </c>
      <c r="AF126" s="5">
        <f t="shared" si="23"/>
        <v>57842</v>
      </c>
      <c r="AG126" s="5">
        <f t="shared" si="23"/>
        <v>145703</v>
      </c>
      <c r="AH126" s="5">
        <f t="shared" si="23"/>
        <v>453201</v>
      </c>
      <c r="AI126" s="5">
        <f t="shared" si="23"/>
        <v>22008</v>
      </c>
      <c r="AJ126" s="5">
        <f t="shared" si="23"/>
        <v>128876</v>
      </c>
      <c r="AK126" s="5">
        <f t="shared" si="23"/>
        <v>22000</v>
      </c>
      <c r="AL126" s="5">
        <f t="shared" si="23"/>
        <v>15000</v>
      </c>
      <c r="AM126" s="5">
        <f t="shared" si="23"/>
        <v>1750</v>
      </c>
      <c r="AN126" s="5">
        <f t="shared" si="23"/>
        <v>1750</v>
      </c>
      <c r="AO126" s="5">
        <f t="shared" si="23"/>
        <v>879436</v>
      </c>
      <c r="AP126" s="5">
        <f t="shared" si="23"/>
        <v>1428</v>
      </c>
      <c r="AQ126" s="5">
        <f t="shared" si="23"/>
        <v>20750</v>
      </c>
      <c r="AR126" s="5">
        <f t="shared" si="23"/>
        <v>1025</v>
      </c>
      <c r="AS126" s="5">
        <f t="shared" si="23"/>
        <v>7311</v>
      </c>
      <c r="AT126" s="5">
        <f t="shared" si="23"/>
        <v>10250</v>
      </c>
      <c r="AU126" s="5">
        <f t="shared" si="23"/>
        <v>48250</v>
      </c>
      <c r="AV126" s="5">
        <f t="shared" si="23"/>
        <v>5221</v>
      </c>
      <c r="AW126" s="5">
        <f t="shared" si="23"/>
        <v>1224</v>
      </c>
      <c r="AX126" s="5">
        <f t="shared" si="23"/>
        <v>132617</v>
      </c>
      <c r="AY126" s="5">
        <f t="shared" si="23"/>
        <v>1619</v>
      </c>
      <c r="AZ126" s="5">
        <f t="shared" si="23"/>
        <v>9956</v>
      </c>
      <c r="BA126" s="5">
        <f t="shared" ref="BA126:CH126" si="24">BA68+BA100+BA120+BA124</f>
        <v>33045</v>
      </c>
      <c r="BB126" s="5">
        <f t="shared" si="24"/>
        <v>78319</v>
      </c>
      <c r="BC126" s="5">
        <f t="shared" si="24"/>
        <v>1020</v>
      </c>
      <c r="BD126" s="5">
        <f t="shared" si="24"/>
        <v>21420</v>
      </c>
      <c r="BE126" s="5">
        <f t="shared" si="24"/>
        <v>50778</v>
      </c>
      <c r="BF126" s="5">
        <f t="shared" si="24"/>
        <v>14097</v>
      </c>
      <c r="BG126" s="5">
        <f t="shared" si="24"/>
        <v>17111</v>
      </c>
      <c r="BH126" s="5">
        <f t="shared" si="24"/>
        <v>520</v>
      </c>
      <c r="BI126" s="5">
        <f t="shared" si="24"/>
        <v>36096</v>
      </c>
      <c r="BJ126" s="5">
        <f t="shared" si="24"/>
        <v>28000</v>
      </c>
      <c r="BK126" s="5">
        <f t="shared" si="24"/>
        <v>10200</v>
      </c>
      <c r="BL126" s="5">
        <f t="shared" si="24"/>
        <v>510</v>
      </c>
      <c r="BM126" s="5">
        <f t="shared" si="24"/>
        <v>402736</v>
      </c>
      <c r="BN126" s="5">
        <f t="shared" si="24"/>
        <v>371514</v>
      </c>
      <c r="BO126" s="5">
        <f t="shared" si="24"/>
        <v>1530</v>
      </c>
      <c r="BP126" s="5">
        <f t="shared" si="24"/>
        <v>13770</v>
      </c>
      <c r="BQ126" s="5">
        <f t="shared" si="24"/>
        <v>18797</v>
      </c>
      <c r="BR126" s="5">
        <f t="shared" si="24"/>
        <v>3121</v>
      </c>
      <c r="BS126" s="5">
        <f t="shared" si="24"/>
        <v>9843</v>
      </c>
      <c r="BT126" s="5">
        <f t="shared" si="24"/>
        <v>1148</v>
      </c>
      <c r="BU126" s="5">
        <f t="shared" si="24"/>
        <v>20400</v>
      </c>
      <c r="BV126" s="5">
        <f t="shared" si="24"/>
        <v>95093</v>
      </c>
      <c r="BW126" s="5">
        <f t="shared" si="24"/>
        <v>48296</v>
      </c>
      <c r="BX126" s="5">
        <f t="shared" si="24"/>
        <v>25495</v>
      </c>
      <c r="BY126" s="5">
        <f t="shared" si="24"/>
        <v>25011</v>
      </c>
      <c r="BZ126" s="5">
        <f t="shared" si="24"/>
        <v>3368</v>
      </c>
      <c r="CA126" s="5">
        <f t="shared" si="24"/>
        <v>522</v>
      </c>
      <c r="CB126" s="5">
        <f t="shared" si="24"/>
        <v>19736</v>
      </c>
      <c r="CC126" s="5">
        <f t="shared" si="24"/>
        <v>3000</v>
      </c>
      <c r="CD126" s="5">
        <f t="shared" si="24"/>
        <v>510</v>
      </c>
      <c r="CE126" s="5">
        <f t="shared" si="24"/>
        <v>510</v>
      </c>
      <c r="CF126" s="5">
        <f t="shared" si="24"/>
        <v>12500</v>
      </c>
      <c r="CG126" s="5">
        <f t="shared" si="24"/>
        <v>110000</v>
      </c>
      <c r="CH126" s="5">
        <f t="shared" si="24"/>
        <v>718618</v>
      </c>
      <c r="CI126" s="5">
        <f>CI68+CI100+CI120+CI124</f>
        <v>6760243.9199999999</v>
      </c>
      <c r="CJ126" s="7"/>
      <c r="CK126" s="5">
        <f t="shared" ref="CK126:CN126" si="25">CK68+CK100+CK120+CK124</f>
        <v>50408.34</v>
      </c>
      <c r="CL126" s="5">
        <f t="shared" si="25"/>
        <v>44566.810000000005</v>
      </c>
      <c r="CM126" s="5">
        <f t="shared" si="25"/>
        <v>2746146.1500000004</v>
      </c>
      <c r="CN126" s="5">
        <f t="shared" si="25"/>
        <v>0</v>
      </c>
      <c r="CO126" s="5">
        <f>CO68+CO100+CO120+CO124</f>
        <v>2841121.3000000007</v>
      </c>
      <c r="CP126" s="2"/>
      <c r="CQ126" s="5">
        <f t="shared" ref="CQ126:CR126" si="26">CQ68+CQ100+CQ120+CQ124</f>
        <v>0</v>
      </c>
      <c r="CR126" s="5">
        <f t="shared" si="26"/>
        <v>157370</v>
      </c>
      <c r="CS126" s="5">
        <f>CS68+CS100+CS120+CS124</f>
        <v>157370</v>
      </c>
      <c r="CU126" s="5">
        <f>CU68+CU100+CU120+CU124</f>
        <v>2998491.3000000003</v>
      </c>
      <c r="CV126" s="5"/>
      <c r="CW126" s="37"/>
      <c r="CX126" s="35"/>
    </row>
    <row r="127" spans="1:102" s="4" customFormat="1" x14ac:dyDescent="0.2">
      <c r="B127" s="11"/>
      <c r="I127" s="6"/>
      <c r="J127" s="7"/>
      <c r="M127" s="6"/>
      <c r="N127" s="7"/>
      <c r="O127" s="7"/>
      <c r="P127" s="7"/>
      <c r="Q127" s="7"/>
      <c r="R127" s="7"/>
      <c r="S127" s="7"/>
      <c r="T127" s="7"/>
      <c r="CI127" s="7"/>
      <c r="CJ127" s="7"/>
      <c r="CO127" s="6"/>
      <c r="CS127" s="6"/>
      <c r="CW127" s="36"/>
      <c r="CX127" s="36"/>
    </row>
    <row r="128" spans="1:102" s="4" customFormat="1" ht="13.5" thickBot="1" x14ac:dyDescent="0.25">
      <c r="A128" s="8" t="s">
        <v>2</v>
      </c>
      <c r="B128" s="11"/>
      <c r="C128" s="2" t="s">
        <v>46</v>
      </c>
      <c r="D128" s="8">
        <f t="shared" ref="D128:H128" si="27">D39-D126</f>
        <v>6118.0500000000029</v>
      </c>
      <c r="E128" s="8">
        <f t="shared" si="27"/>
        <v>24735.400000000009</v>
      </c>
      <c r="F128" s="8">
        <f t="shared" si="27"/>
        <v>-689.37</v>
      </c>
      <c r="G128" s="8">
        <f t="shared" si="27"/>
        <v>42958.770000000484</v>
      </c>
      <c r="H128" s="8">
        <f t="shared" si="27"/>
        <v>0</v>
      </c>
      <c r="I128" s="5">
        <f>I39-I126</f>
        <v>2648016.4400000004</v>
      </c>
      <c r="J128" s="7"/>
      <c r="K128" s="8">
        <f t="shared" ref="K128:L128" si="28">K39-K126</f>
        <v>0</v>
      </c>
      <c r="L128" s="8">
        <f t="shared" si="28"/>
        <v>-2612.7799999999697</v>
      </c>
      <c r="M128" s="5">
        <f>M39-M126</f>
        <v>-2612.7799999997951</v>
      </c>
      <c r="N128" s="7"/>
      <c r="O128" s="5">
        <f>O39-O126</f>
        <v>2645403.6599999983</v>
      </c>
      <c r="P128" s="52"/>
      <c r="Q128" s="8"/>
      <c r="R128" s="8"/>
      <c r="S128" s="5"/>
      <c r="T128" s="7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5"/>
      <c r="CJ128" s="7"/>
      <c r="CK128" s="8">
        <f t="shared" ref="CK128:CN128" si="29">CK39-CK126</f>
        <v>5440.7100000000064</v>
      </c>
      <c r="CL128" s="8">
        <f t="shared" si="29"/>
        <v>40906.94000000001</v>
      </c>
      <c r="CM128" s="8">
        <f t="shared" si="29"/>
        <v>413822.61999999918</v>
      </c>
      <c r="CN128" s="8">
        <f t="shared" si="29"/>
        <v>300</v>
      </c>
      <c r="CO128" s="5">
        <f>CO39-CO126</f>
        <v>2324056.8299999991</v>
      </c>
      <c r="CP128" s="2"/>
      <c r="CQ128" s="8">
        <f t="shared" ref="CQ128:CR128" si="30">CQ39-CQ126</f>
        <v>0</v>
      </c>
      <c r="CR128" s="8">
        <f t="shared" si="30"/>
        <v>76882.179999999993</v>
      </c>
      <c r="CS128" s="5">
        <f>CS39-CS126</f>
        <v>858699.28</v>
      </c>
      <c r="CU128" s="5">
        <f>CU39-CU126</f>
        <v>3182756.11</v>
      </c>
      <c r="CV128" s="5"/>
      <c r="CW128" s="37"/>
      <c r="CX128" s="35"/>
    </row>
    <row r="129" spans="1:101" ht="13.5" thickTop="1" x14ac:dyDescent="0.2"/>
    <row r="130" spans="1:101" x14ac:dyDescent="0.2">
      <c r="A130" s="3" t="s">
        <v>48</v>
      </c>
      <c r="C130" s="1" t="s">
        <v>7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K130" s="3">
        <v>0</v>
      </c>
      <c r="L130" s="3">
        <v>0</v>
      </c>
      <c r="M130" s="3">
        <v>0</v>
      </c>
      <c r="O130" s="3">
        <v>0</v>
      </c>
      <c r="Q130" s="3">
        <v>0</v>
      </c>
      <c r="R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K130" s="3">
        <v>0</v>
      </c>
      <c r="CL130" s="3">
        <v>0</v>
      </c>
      <c r="CM130" s="3">
        <v>0</v>
      </c>
      <c r="CN130" s="3">
        <v>0</v>
      </c>
      <c r="CO130" s="3">
        <v>0</v>
      </c>
      <c r="CP130" s="1"/>
      <c r="CQ130" s="3">
        <v>0</v>
      </c>
      <c r="CR130" s="3">
        <v>0</v>
      </c>
      <c r="CS130" s="3">
        <v>0</v>
      </c>
      <c r="CU130" s="3">
        <v>0</v>
      </c>
    </row>
    <row r="132" spans="1:101" x14ac:dyDescent="0.2">
      <c r="A132" s="3" t="s">
        <v>49</v>
      </c>
      <c r="C132" s="1" t="s">
        <v>8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K132" s="3">
        <v>0</v>
      </c>
      <c r="L132" s="3">
        <v>0</v>
      </c>
      <c r="M132" s="3">
        <v>0</v>
      </c>
      <c r="O132" s="3">
        <v>0</v>
      </c>
      <c r="Q132" s="3">
        <v>0</v>
      </c>
      <c r="R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K132" s="3">
        <v>0</v>
      </c>
      <c r="CL132" s="3">
        <v>0</v>
      </c>
      <c r="CM132" s="3">
        <v>0</v>
      </c>
      <c r="CN132" s="3">
        <v>0</v>
      </c>
      <c r="CO132" s="3">
        <v>0</v>
      </c>
      <c r="CP132" s="1"/>
      <c r="CQ132" s="3">
        <v>0</v>
      </c>
      <c r="CR132" s="3">
        <v>0</v>
      </c>
      <c r="CS132" s="3">
        <v>0</v>
      </c>
      <c r="CU132" s="3">
        <v>0</v>
      </c>
    </row>
    <row r="134" spans="1:101" x14ac:dyDescent="0.2">
      <c r="B134" s="40"/>
      <c r="C134" s="41" t="s">
        <v>51</v>
      </c>
      <c r="I134" s="42"/>
      <c r="J134" s="42"/>
      <c r="M134" s="42"/>
      <c r="N134" s="42"/>
      <c r="O134" s="42"/>
      <c r="P134" s="42"/>
      <c r="Q134" s="42"/>
      <c r="R134" s="42"/>
      <c r="S134" s="42"/>
      <c r="T134" s="42"/>
      <c r="CI134" s="42"/>
      <c r="CJ134" s="42"/>
      <c r="CO134" s="42"/>
      <c r="CP134" s="42"/>
      <c r="CS134" s="42"/>
      <c r="CT134" s="42"/>
      <c r="CU134" s="42"/>
      <c r="CV134" s="42"/>
      <c r="CW134" s="43"/>
    </row>
    <row r="136" spans="1:101" ht="13.5" thickBot="1" x14ac:dyDescent="0.25">
      <c r="C136" s="1" t="s">
        <v>47</v>
      </c>
      <c r="I136" s="38">
        <f>I128-I130-I132-I134</f>
        <v>2648016.4400000004</v>
      </c>
      <c r="M136" s="38">
        <f>M128-M130-M132-M134</f>
        <v>-2612.7799999997951</v>
      </c>
      <c r="O136" s="38">
        <f>O128-O130-O132-O134</f>
        <v>2645403.6599999983</v>
      </c>
      <c r="S136"/>
      <c r="T136"/>
      <c r="CI136"/>
      <c r="CO136" s="38">
        <f>CO128-CO130-CO132-CO134</f>
        <v>2324056.8299999991</v>
      </c>
      <c r="CS136" s="38">
        <f>CS128-CS130-CS132-CS134</f>
        <v>858699.28</v>
      </c>
      <c r="CU136" s="38">
        <f>CU128-CU130-CU132-CU134</f>
        <v>3182756.11</v>
      </c>
    </row>
    <row r="137" spans="1:101" ht="13.5" thickTop="1" x14ac:dyDescent="0.2"/>
  </sheetData>
  <phoneticPr fontId="0" type="noConversion"/>
  <printOptions horizontalCentered="1"/>
  <pageMargins left="0.5" right="0.5" top="0.5" bottom="0.5" header="0.5" footer="0.25"/>
  <pageSetup paperSize="5" scale="67" fitToHeight="2" orientation="landscape" r:id="rId1"/>
  <headerFooter alignWithMargins="0">
    <oddFooter>&amp;L&amp;8&amp;D  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Sheet1</vt:lpstr>
      <vt:lpstr>PED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Educational Services Center</dc:creator>
  <cp:lastModifiedBy>Poulter Cindie</cp:lastModifiedBy>
  <cp:lastPrinted>2006-07-11T15:49:48Z</cp:lastPrinted>
  <dcterms:created xsi:type="dcterms:W3CDTF">1997-12-11T19:58:58Z</dcterms:created>
  <dcterms:modified xsi:type="dcterms:W3CDTF">2018-01-08T20:16:19Z</dcterms:modified>
</cp:coreProperties>
</file>