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360" yWindow="135" windowWidth="8460" windowHeight="4500" tabRatio="294"/>
  </bookViews>
  <sheets>
    <sheet name="Sheet1" sheetId="1" r:id="rId1"/>
    <sheet name="projections" sheetId="2" r:id="rId2"/>
  </sheets>
  <definedNames>
    <definedName name="NvsASD">"V2019-03-31"</definedName>
    <definedName name="NvsAutoDrillOk">"VN"</definedName>
    <definedName name="NvsDateToNumber">"Y"</definedName>
    <definedName name="NvsDrillHyperLink" localSheetId="0">"https://jcspa.jeffco.k12.co.us/psp/PA92PRD_newwin/EMPLOYEE/PSFT_EP/c/REPORT_BOOKS.IC_RUN_DRILLDOWN.GBL?Action=A&amp;NVS_INSTANCE=5556265_8387806"</definedName>
    <definedName name="NvsElapsedTime">0.0000231481462833472</definedName>
    <definedName name="NvsEndTime">43559.269537037</definedName>
    <definedName name="NvsInstanceHook" localSheetId="0">CollapseNplosionMacro</definedName>
    <definedName name="NvsInstLang">"VENG"</definedName>
    <definedName name="NvsInstSpec">"%,FDEPTID,V55800"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"%,X,RPT.ACCOUNT.,CZF.."</definedName>
    <definedName name="NvsPanelEffdt">"V1900-01-01"</definedName>
    <definedName name="NvsPanelSetid">"VGF020"</definedName>
    <definedName name="NvsReqBU">"VGF020"</definedName>
    <definedName name="NvsReqBUOnly">"VY"</definedName>
    <definedName name="NvsSheetType" localSheetId="0">"M"</definedName>
    <definedName name="NvsTransLed">"VN"</definedName>
    <definedName name="NvsTreeASD">"V2019-03-31"</definedName>
    <definedName name="NvsValTbl.ACCOUNT">"GL_ACCOUNT_TBL"</definedName>
    <definedName name="NvsValTbl.BUDGET_YEAR">"BUDGET_YEAR"</definedName>
    <definedName name="NvsValTbl.BUSINESS_UNIT">"BUS_UNIT_TBL_GL"</definedName>
    <definedName name="NvsValTbl.FUND_CODE">"FUND_TBL"</definedName>
    <definedName name="NvsValTbl.PROGRAM_CODE">"PROGRAM_TBL"</definedName>
    <definedName name="PED">Sheet1!$CZ$4</definedName>
    <definedName name="_xlnm.Print_Titles" localSheetId="0">Sheet1!$B:$C,Sheet1!$2:$9</definedName>
  </definedNames>
  <calcPr calcId="162913"/>
</workbook>
</file>

<file path=xl/calcChain.xml><?xml version="1.0" encoding="utf-8"?>
<calcChain xmlns="http://schemas.openxmlformats.org/spreadsheetml/2006/main">
  <c r="CU34" i="2" l="1"/>
  <c r="CU35" i="2"/>
  <c r="CN141" i="1"/>
  <c r="CN140" i="1"/>
  <c r="CN139" i="1"/>
  <c r="CN138" i="1"/>
  <c r="CN137" i="1"/>
  <c r="CN143" i="1" s="1"/>
  <c r="CN136" i="1"/>
  <c r="CN135" i="1"/>
  <c r="CH64" i="2"/>
  <c r="R35" i="2"/>
  <c r="CH61" i="2"/>
  <c r="CU61" i="2"/>
  <c r="CU46" i="2"/>
  <c r="CR122" i="2" l="1"/>
  <c r="CM122" i="2"/>
  <c r="CD122" i="2"/>
  <c r="BZ122" i="2"/>
  <c r="BV122" i="2"/>
  <c r="BR122" i="2"/>
  <c r="BN122" i="2"/>
  <c r="BJ122" i="2"/>
  <c r="BF122" i="2"/>
  <c r="BB122" i="2"/>
  <c r="AX122" i="2"/>
  <c r="AT122" i="2"/>
  <c r="AP122" i="2"/>
  <c r="AL122" i="2"/>
  <c r="AH122" i="2"/>
  <c r="AD122" i="2"/>
  <c r="Z122" i="2"/>
  <c r="V122" i="2"/>
  <c r="L122" i="2"/>
  <c r="G122" i="2"/>
  <c r="CV120" i="2"/>
  <c r="CU120" i="2"/>
  <c r="CV119" i="2"/>
  <c r="CU119" i="2"/>
  <c r="CV118" i="2"/>
  <c r="CU118" i="2"/>
  <c r="CV116" i="2"/>
  <c r="CU116" i="2"/>
  <c r="CV115" i="2"/>
  <c r="CU115" i="2"/>
  <c r="CV114" i="2"/>
  <c r="CU114" i="2"/>
  <c r="CV113" i="2"/>
  <c r="CU113" i="2"/>
  <c r="CV112" i="2"/>
  <c r="CU112" i="2"/>
  <c r="CV111" i="2"/>
  <c r="CU111" i="2"/>
  <c r="CV110" i="2"/>
  <c r="CU110" i="2"/>
  <c r="CV109" i="2"/>
  <c r="CU109" i="2"/>
  <c r="CV108" i="2"/>
  <c r="CU108" i="2"/>
  <c r="CV107" i="2"/>
  <c r="CU107" i="2"/>
  <c r="CV106" i="2"/>
  <c r="CU106" i="2"/>
  <c r="CV105" i="2"/>
  <c r="CU105" i="2"/>
  <c r="CV104" i="2"/>
  <c r="CU104" i="2"/>
  <c r="CV103" i="2"/>
  <c r="CU103" i="2"/>
  <c r="CV102" i="2"/>
  <c r="CU102" i="2"/>
  <c r="CV101" i="2"/>
  <c r="CU101" i="2"/>
  <c r="CV100" i="2"/>
  <c r="CU100" i="2"/>
  <c r="CV99" i="2"/>
  <c r="CU99" i="2"/>
  <c r="CV98" i="2"/>
  <c r="CU98" i="2"/>
  <c r="CV96" i="2"/>
  <c r="CU96" i="2"/>
  <c r="CV95" i="2"/>
  <c r="CU95" i="2"/>
  <c r="CV94" i="2"/>
  <c r="CU94" i="2"/>
  <c r="CV93" i="2"/>
  <c r="CU93" i="2"/>
  <c r="CV92" i="2"/>
  <c r="CU92" i="2"/>
  <c r="CV91" i="2"/>
  <c r="CU91" i="2"/>
  <c r="CV90" i="2"/>
  <c r="CU90" i="2"/>
  <c r="CV89" i="2"/>
  <c r="CU89" i="2"/>
  <c r="CV88" i="2"/>
  <c r="CU88" i="2"/>
  <c r="CV87" i="2"/>
  <c r="CU87" i="2"/>
  <c r="CV86" i="2"/>
  <c r="CU86" i="2"/>
  <c r="CV85" i="2"/>
  <c r="CU85" i="2"/>
  <c r="CV84" i="2"/>
  <c r="CU84" i="2"/>
  <c r="CV83" i="2"/>
  <c r="CU83" i="2"/>
  <c r="CV82" i="2"/>
  <c r="CU82" i="2"/>
  <c r="CV81" i="2"/>
  <c r="CU81" i="2"/>
  <c r="CV80" i="2"/>
  <c r="CU80" i="2"/>
  <c r="CV79" i="2"/>
  <c r="CU79" i="2"/>
  <c r="CV78" i="2"/>
  <c r="CU78" i="2"/>
  <c r="CV77" i="2"/>
  <c r="CU77" i="2"/>
  <c r="CV76" i="2"/>
  <c r="CU76" i="2"/>
  <c r="CV75" i="2"/>
  <c r="CU75" i="2"/>
  <c r="CV74" i="2"/>
  <c r="CU74" i="2"/>
  <c r="CV73" i="2"/>
  <c r="CU73" i="2"/>
  <c r="CV72" i="2"/>
  <c r="CU72" i="2"/>
  <c r="CV71" i="2"/>
  <c r="CU71" i="2"/>
  <c r="CV70" i="2"/>
  <c r="CU70" i="2"/>
  <c r="CV69" i="2"/>
  <c r="CU69" i="2"/>
  <c r="CV68" i="2"/>
  <c r="CU68" i="2"/>
  <c r="CT66" i="2"/>
  <c r="CT122" i="2" s="1"/>
  <c r="CR66" i="2"/>
  <c r="CQ66" i="2"/>
  <c r="CQ122" i="2" s="1"/>
  <c r="CP66" i="2"/>
  <c r="CP122" i="2" s="1"/>
  <c r="CN66" i="2"/>
  <c r="CN122" i="2" s="1"/>
  <c r="CM66" i="2"/>
  <c r="CL66" i="2"/>
  <c r="CL122" i="2" s="1"/>
  <c r="CK66" i="2"/>
  <c r="CK122" i="2" s="1"/>
  <c r="CJ66" i="2"/>
  <c r="CJ122" i="2" s="1"/>
  <c r="CH66" i="2"/>
  <c r="CV66" i="2" s="1"/>
  <c r="CG66" i="2"/>
  <c r="CG122" i="2" s="1"/>
  <c r="CF66" i="2"/>
  <c r="CF122" i="2" s="1"/>
  <c r="CE66" i="2"/>
  <c r="CE122" i="2" s="1"/>
  <c r="CD66" i="2"/>
  <c r="CC66" i="2"/>
  <c r="CC122" i="2" s="1"/>
  <c r="CB66" i="2"/>
  <c r="CB122" i="2" s="1"/>
  <c r="CA66" i="2"/>
  <c r="CA122" i="2" s="1"/>
  <c r="BZ66" i="2"/>
  <c r="BY66" i="2"/>
  <c r="BY122" i="2" s="1"/>
  <c r="BX66" i="2"/>
  <c r="BX122" i="2" s="1"/>
  <c r="BW66" i="2"/>
  <c r="BW122" i="2" s="1"/>
  <c r="BV66" i="2"/>
  <c r="BU66" i="2"/>
  <c r="BU122" i="2" s="1"/>
  <c r="BT66" i="2"/>
  <c r="BT122" i="2" s="1"/>
  <c r="BS66" i="2"/>
  <c r="BS122" i="2" s="1"/>
  <c r="BR66" i="2"/>
  <c r="BQ66" i="2"/>
  <c r="BQ122" i="2" s="1"/>
  <c r="BP66" i="2"/>
  <c r="BP122" i="2" s="1"/>
  <c r="BO66" i="2"/>
  <c r="BO122" i="2" s="1"/>
  <c r="BN66" i="2"/>
  <c r="BM66" i="2"/>
  <c r="BM122" i="2" s="1"/>
  <c r="BL66" i="2"/>
  <c r="BL122" i="2" s="1"/>
  <c r="BK66" i="2"/>
  <c r="BK122" i="2" s="1"/>
  <c r="BJ66" i="2"/>
  <c r="BI66" i="2"/>
  <c r="BI122" i="2" s="1"/>
  <c r="BH66" i="2"/>
  <c r="BH122" i="2" s="1"/>
  <c r="BG66" i="2"/>
  <c r="BG122" i="2" s="1"/>
  <c r="BF66" i="2"/>
  <c r="BE66" i="2"/>
  <c r="BE122" i="2" s="1"/>
  <c r="BD66" i="2"/>
  <c r="BD122" i="2" s="1"/>
  <c r="BC66" i="2"/>
  <c r="BC122" i="2" s="1"/>
  <c r="BB66" i="2"/>
  <c r="BA66" i="2"/>
  <c r="BA122" i="2" s="1"/>
  <c r="AZ66" i="2"/>
  <c r="AZ122" i="2" s="1"/>
  <c r="AY66" i="2"/>
  <c r="AY122" i="2" s="1"/>
  <c r="AX66" i="2"/>
  <c r="AW66" i="2"/>
  <c r="AW122" i="2" s="1"/>
  <c r="AV66" i="2"/>
  <c r="AV122" i="2" s="1"/>
  <c r="AU66" i="2"/>
  <c r="AU122" i="2" s="1"/>
  <c r="AT66" i="2"/>
  <c r="AS66" i="2"/>
  <c r="AS122" i="2" s="1"/>
  <c r="AR66" i="2"/>
  <c r="AR122" i="2" s="1"/>
  <c r="AQ66" i="2"/>
  <c r="AQ122" i="2" s="1"/>
  <c r="AP66" i="2"/>
  <c r="AO66" i="2"/>
  <c r="AO122" i="2" s="1"/>
  <c r="AN66" i="2"/>
  <c r="AN122" i="2" s="1"/>
  <c r="AM66" i="2"/>
  <c r="AM122" i="2" s="1"/>
  <c r="AL66" i="2"/>
  <c r="AK66" i="2"/>
  <c r="AK122" i="2" s="1"/>
  <c r="AJ66" i="2"/>
  <c r="AJ122" i="2" s="1"/>
  <c r="AI66" i="2"/>
  <c r="AI122" i="2" s="1"/>
  <c r="AH66" i="2"/>
  <c r="AG66" i="2"/>
  <c r="AG122" i="2" s="1"/>
  <c r="AF66" i="2"/>
  <c r="AF122" i="2" s="1"/>
  <c r="AE66" i="2"/>
  <c r="AE122" i="2" s="1"/>
  <c r="AD66" i="2"/>
  <c r="AC66" i="2"/>
  <c r="AC122" i="2" s="1"/>
  <c r="AB66" i="2"/>
  <c r="AB122" i="2" s="1"/>
  <c r="AA66" i="2"/>
  <c r="AA122" i="2" s="1"/>
  <c r="Z66" i="2"/>
  <c r="Y66" i="2"/>
  <c r="Y122" i="2" s="1"/>
  <c r="X66" i="2"/>
  <c r="X122" i="2" s="1"/>
  <c r="W66" i="2"/>
  <c r="W122" i="2" s="1"/>
  <c r="V66" i="2"/>
  <c r="U66" i="2"/>
  <c r="U122" i="2" s="1"/>
  <c r="T66" i="2"/>
  <c r="T122" i="2" s="1"/>
  <c r="N66" i="2"/>
  <c r="N122" i="2" s="1"/>
  <c r="L66" i="2"/>
  <c r="K66" i="2"/>
  <c r="K122" i="2" s="1"/>
  <c r="K124" i="2" s="1"/>
  <c r="J66" i="2"/>
  <c r="J122" i="2" s="1"/>
  <c r="H66" i="2"/>
  <c r="H122" i="2" s="1"/>
  <c r="G66" i="2"/>
  <c r="F66" i="2"/>
  <c r="F122" i="2" s="1"/>
  <c r="F124" i="2" s="1"/>
  <c r="E66" i="2"/>
  <c r="E122" i="2" s="1"/>
  <c r="D66" i="2"/>
  <c r="D122" i="2" s="1"/>
  <c r="CV64" i="2"/>
  <c r="CU64" i="2"/>
  <c r="CU66" i="2" s="1"/>
  <c r="CV63" i="2"/>
  <c r="CU63" i="2"/>
  <c r="CV61" i="2"/>
  <c r="CV60" i="2"/>
  <c r="CU60" i="2"/>
  <c r="CV59" i="2"/>
  <c r="CU59" i="2"/>
  <c r="CV58" i="2"/>
  <c r="CU58" i="2"/>
  <c r="CV57" i="2"/>
  <c r="CU57" i="2"/>
  <c r="CV56" i="2"/>
  <c r="CU56" i="2"/>
  <c r="CV55" i="2"/>
  <c r="CU55" i="2"/>
  <c r="CV54" i="2"/>
  <c r="CU54" i="2"/>
  <c r="CV53" i="2"/>
  <c r="CU53" i="2"/>
  <c r="CV52" i="2"/>
  <c r="CU52" i="2"/>
  <c r="CV51" i="2"/>
  <c r="CU51" i="2"/>
  <c r="CV50" i="2"/>
  <c r="CU50" i="2"/>
  <c r="CV49" i="2"/>
  <c r="CU49" i="2"/>
  <c r="CV48" i="2"/>
  <c r="CU48" i="2"/>
  <c r="CV47" i="2"/>
  <c r="CU47" i="2"/>
  <c r="CV46" i="2"/>
  <c r="CV45" i="2"/>
  <c r="CU45" i="2"/>
  <c r="CV44" i="2"/>
  <c r="CU44" i="2"/>
  <c r="CV43" i="2"/>
  <c r="CU43" i="2"/>
  <c r="CV42" i="2"/>
  <c r="CU42" i="2"/>
  <c r="CV41" i="2"/>
  <c r="CU41" i="2"/>
  <c r="CV40" i="2"/>
  <c r="CU40" i="2"/>
  <c r="CV39" i="2"/>
  <c r="CU39" i="2"/>
  <c r="CU37" i="2"/>
  <c r="CT37" i="2"/>
  <c r="CT124" i="2" s="1"/>
  <c r="CT132" i="2" s="1"/>
  <c r="CR37" i="2"/>
  <c r="CR124" i="2" s="1"/>
  <c r="CR132" i="2" s="1"/>
  <c r="CQ37" i="2"/>
  <c r="CP37" i="2"/>
  <c r="CP124" i="2" s="1"/>
  <c r="CN37" i="2"/>
  <c r="CN124" i="2" s="1"/>
  <c r="CN132" i="2" s="1"/>
  <c r="CM37" i="2"/>
  <c r="CM124" i="2" s="1"/>
  <c r="CL37" i="2"/>
  <c r="CL124" i="2" s="1"/>
  <c r="CK37" i="2"/>
  <c r="CK124" i="2" s="1"/>
  <c r="CJ37" i="2"/>
  <c r="CJ124" i="2" s="1"/>
  <c r="N37" i="2"/>
  <c r="L37" i="2"/>
  <c r="L124" i="2" s="1"/>
  <c r="L132" i="2" s="1"/>
  <c r="K37" i="2"/>
  <c r="J37" i="2"/>
  <c r="J124" i="2" s="1"/>
  <c r="H37" i="2"/>
  <c r="G37" i="2"/>
  <c r="G124" i="2" s="1"/>
  <c r="F37" i="2"/>
  <c r="E37" i="2"/>
  <c r="E124" i="2" s="1"/>
  <c r="D37" i="2"/>
  <c r="CV35" i="2"/>
  <c r="R37" i="2"/>
  <c r="CV37" i="2" s="1"/>
  <c r="CV34" i="2"/>
  <c r="CU33" i="2"/>
  <c r="CV32" i="2"/>
  <c r="R32" i="2"/>
  <c r="R31" i="2"/>
  <c r="CV31" i="2" s="1"/>
  <c r="R30" i="2"/>
  <c r="CU30" i="2" s="1"/>
  <c r="CV29" i="2"/>
  <c r="CU29" i="2"/>
  <c r="CV28" i="2"/>
  <c r="CU28" i="2"/>
  <c r="R28" i="2"/>
  <c r="CV27" i="2"/>
  <c r="CV26" i="2"/>
  <c r="CU26" i="2"/>
  <c r="R26" i="2"/>
  <c r="CV25" i="2"/>
  <c r="R25" i="2"/>
  <c r="CV24" i="2"/>
  <c r="CV23" i="2"/>
  <c r="CU23" i="2"/>
  <c r="CV22" i="2"/>
  <c r="R22" i="2"/>
  <c r="CU21" i="2"/>
  <c r="R21" i="2"/>
  <c r="CV21" i="2" s="1"/>
  <c r="CU20" i="2"/>
  <c r="CV19" i="2"/>
  <c r="CU19" i="2"/>
  <c r="CV18" i="2"/>
  <c r="CU18" i="2"/>
  <c r="CU17" i="2"/>
  <c r="CV17" i="2"/>
  <c r="CU16" i="2"/>
  <c r="CV15" i="2"/>
  <c r="CU15" i="2"/>
  <c r="R15" i="2"/>
  <c r="CV14" i="2"/>
  <c r="R14" i="2"/>
  <c r="CU13" i="2"/>
  <c r="CV13" i="2"/>
  <c r="B5" i="2"/>
  <c r="CH122" i="2" l="1"/>
  <c r="CV33" i="2"/>
  <c r="CQ124" i="2"/>
  <c r="D124" i="2"/>
  <c r="H124" i="2"/>
  <c r="H132" i="2" s="1"/>
  <c r="N124" i="2"/>
  <c r="N132" i="2" s="1"/>
  <c r="CV16" i="2"/>
  <c r="CV20" i="2"/>
  <c r="CV30" i="2"/>
  <c r="CU94" i="1"/>
  <c r="CV94" i="1"/>
  <c r="CU92" i="1"/>
  <c r="CV92" i="1"/>
  <c r="CV41" i="1"/>
  <c r="CU41" i="1"/>
  <c r="CV27" i="1"/>
  <c r="CU27" i="1"/>
  <c r="CV24" i="1"/>
  <c r="CU24" i="1"/>
  <c r="CV120" i="1" l="1"/>
  <c r="CU120" i="1"/>
  <c r="CV119" i="1"/>
  <c r="CU119" i="1"/>
  <c r="CV118" i="1"/>
  <c r="CU118" i="1"/>
  <c r="CV116" i="1"/>
  <c r="CU116" i="1"/>
  <c r="CV115" i="1"/>
  <c r="CU115" i="1"/>
  <c r="CV114" i="1"/>
  <c r="CU114" i="1"/>
  <c r="CV113" i="1"/>
  <c r="CU113" i="1"/>
  <c r="CV112" i="1"/>
  <c r="CU112" i="1"/>
  <c r="CV111" i="1"/>
  <c r="CU111" i="1"/>
  <c r="CV110" i="1"/>
  <c r="CU110" i="1"/>
  <c r="CV109" i="1"/>
  <c r="CU109" i="1"/>
  <c r="CV108" i="1"/>
  <c r="CU108" i="1"/>
  <c r="CV107" i="1"/>
  <c r="CU107" i="1"/>
  <c r="CV106" i="1"/>
  <c r="CU106" i="1"/>
  <c r="CV105" i="1"/>
  <c r="CU105" i="1"/>
  <c r="CV104" i="1"/>
  <c r="CU104" i="1"/>
  <c r="CV103" i="1"/>
  <c r="CU103" i="1"/>
  <c r="CV102" i="1"/>
  <c r="CU102" i="1"/>
  <c r="CV101" i="1"/>
  <c r="CU101" i="1"/>
  <c r="CV100" i="1"/>
  <c r="CU100" i="1"/>
  <c r="CV99" i="1"/>
  <c r="CU99" i="1"/>
  <c r="CV98" i="1"/>
  <c r="CU98" i="1"/>
  <c r="CV96" i="1"/>
  <c r="CU96" i="1"/>
  <c r="CV95" i="1"/>
  <c r="CU95" i="1"/>
  <c r="CV93" i="1"/>
  <c r="CU93" i="1"/>
  <c r="CV91" i="1"/>
  <c r="CU91" i="1"/>
  <c r="CV90" i="1"/>
  <c r="CU90" i="1"/>
  <c r="CV89" i="1"/>
  <c r="CU89" i="1"/>
  <c r="CV88" i="1"/>
  <c r="CU88" i="1"/>
  <c r="CV87" i="1"/>
  <c r="CU87" i="1"/>
  <c r="CV86" i="1"/>
  <c r="CU86" i="1"/>
  <c r="CV85" i="1"/>
  <c r="CU85" i="1"/>
  <c r="CV84" i="1"/>
  <c r="CU84" i="1"/>
  <c r="CV83" i="1"/>
  <c r="CU83" i="1"/>
  <c r="CV82" i="1"/>
  <c r="CU82" i="1"/>
  <c r="CV81" i="1"/>
  <c r="CU81" i="1"/>
  <c r="CV80" i="1"/>
  <c r="CU80" i="1"/>
  <c r="CV79" i="1"/>
  <c r="CU79" i="1"/>
  <c r="CV78" i="1"/>
  <c r="CU78" i="1"/>
  <c r="CV77" i="1"/>
  <c r="CU77" i="1"/>
  <c r="CV76" i="1"/>
  <c r="CU76" i="1"/>
  <c r="CV75" i="1"/>
  <c r="CU75" i="1"/>
  <c r="CV74" i="1"/>
  <c r="CU74" i="1"/>
  <c r="CV73" i="1"/>
  <c r="CU73" i="1"/>
  <c r="CV72" i="1"/>
  <c r="CU72" i="1"/>
  <c r="CV71" i="1"/>
  <c r="CU71" i="1"/>
  <c r="CV70" i="1"/>
  <c r="CU70" i="1"/>
  <c r="CV69" i="1"/>
  <c r="CU69" i="1"/>
  <c r="CV68" i="1"/>
  <c r="CU68" i="1"/>
  <c r="CT66" i="1"/>
  <c r="CT122" i="1" s="1"/>
  <c r="CR66" i="1"/>
  <c r="CR122" i="1" s="1"/>
  <c r="CQ66" i="1"/>
  <c r="CQ122" i="1" s="1"/>
  <c r="CP66" i="1"/>
  <c r="CP122" i="1" s="1"/>
  <c r="CN66" i="1"/>
  <c r="CN122" i="1" s="1"/>
  <c r="CM66" i="1"/>
  <c r="CM122" i="1" s="1"/>
  <c r="CL66" i="1"/>
  <c r="CL122" i="1" s="1"/>
  <c r="CK66" i="1"/>
  <c r="CK122" i="1" s="1"/>
  <c r="CJ66" i="1"/>
  <c r="CJ122" i="1" s="1"/>
  <c r="CH66" i="1"/>
  <c r="CH122" i="1" s="1"/>
  <c r="CG66" i="1"/>
  <c r="CG122" i="1" s="1"/>
  <c r="CF66" i="1"/>
  <c r="CF122" i="1" s="1"/>
  <c r="CE66" i="1"/>
  <c r="CE122" i="1" s="1"/>
  <c r="CD66" i="1"/>
  <c r="CD122" i="1" s="1"/>
  <c r="CC66" i="1"/>
  <c r="CC122" i="1" s="1"/>
  <c r="CB66" i="1"/>
  <c r="CB122" i="1" s="1"/>
  <c r="CA66" i="1"/>
  <c r="CA122" i="1" s="1"/>
  <c r="BZ66" i="1"/>
  <c r="BZ122" i="1" s="1"/>
  <c r="BY66" i="1"/>
  <c r="BY122" i="1" s="1"/>
  <c r="BX66" i="1"/>
  <c r="BX122" i="1" s="1"/>
  <c r="BW66" i="1"/>
  <c r="BW122" i="1" s="1"/>
  <c r="BV66" i="1"/>
  <c r="BV122" i="1" s="1"/>
  <c r="BU66" i="1"/>
  <c r="BU122" i="1" s="1"/>
  <c r="BT66" i="1"/>
  <c r="BT122" i="1" s="1"/>
  <c r="BS66" i="1"/>
  <c r="BS122" i="1" s="1"/>
  <c r="BR66" i="1"/>
  <c r="BR122" i="1" s="1"/>
  <c r="BQ66" i="1"/>
  <c r="BQ122" i="1" s="1"/>
  <c r="BP66" i="1"/>
  <c r="BP122" i="1" s="1"/>
  <c r="BO66" i="1"/>
  <c r="BO122" i="1" s="1"/>
  <c r="BN66" i="1"/>
  <c r="BN122" i="1" s="1"/>
  <c r="BM66" i="1"/>
  <c r="BM122" i="1" s="1"/>
  <c r="BL66" i="1"/>
  <c r="BL122" i="1" s="1"/>
  <c r="BK66" i="1"/>
  <c r="BK122" i="1" s="1"/>
  <c r="BJ66" i="1"/>
  <c r="BJ122" i="1" s="1"/>
  <c r="BI66" i="1"/>
  <c r="BI122" i="1" s="1"/>
  <c r="BH66" i="1"/>
  <c r="BH122" i="1" s="1"/>
  <c r="BG66" i="1"/>
  <c r="BG122" i="1" s="1"/>
  <c r="BF66" i="1"/>
  <c r="BF122" i="1" s="1"/>
  <c r="BE66" i="1"/>
  <c r="BE122" i="1" s="1"/>
  <c r="BD66" i="1"/>
  <c r="BD122" i="1" s="1"/>
  <c r="BC66" i="1"/>
  <c r="BC122" i="1" s="1"/>
  <c r="BB66" i="1"/>
  <c r="BB122" i="1" s="1"/>
  <c r="BA66" i="1"/>
  <c r="BA122" i="1" s="1"/>
  <c r="AZ66" i="1"/>
  <c r="AZ122" i="1" s="1"/>
  <c r="AY66" i="1"/>
  <c r="AY122" i="1" s="1"/>
  <c r="AX66" i="1"/>
  <c r="AX122" i="1" s="1"/>
  <c r="AW66" i="1"/>
  <c r="AW122" i="1" s="1"/>
  <c r="AV66" i="1"/>
  <c r="AV122" i="1" s="1"/>
  <c r="AU66" i="1"/>
  <c r="AU122" i="1" s="1"/>
  <c r="AT66" i="1"/>
  <c r="AT122" i="1" s="1"/>
  <c r="AS66" i="1"/>
  <c r="AS122" i="1" s="1"/>
  <c r="AR66" i="1"/>
  <c r="AR122" i="1" s="1"/>
  <c r="AQ66" i="1"/>
  <c r="AQ122" i="1" s="1"/>
  <c r="AP66" i="1"/>
  <c r="AP122" i="1" s="1"/>
  <c r="AO66" i="1"/>
  <c r="AO122" i="1" s="1"/>
  <c r="AN66" i="1"/>
  <c r="AN122" i="1" s="1"/>
  <c r="AM66" i="1"/>
  <c r="AM122" i="1" s="1"/>
  <c r="AL66" i="1"/>
  <c r="AL122" i="1" s="1"/>
  <c r="AK66" i="1"/>
  <c r="AK122" i="1" s="1"/>
  <c r="AJ66" i="1"/>
  <c r="AJ122" i="1" s="1"/>
  <c r="AI66" i="1"/>
  <c r="AI122" i="1" s="1"/>
  <c r="AH66" i="1"/>
  <c r="AH122" i="1" s="1"/>
  <c r="AG66" i="1"/>
  <c r="AG122" i="1" s="1"/>
  <c r="AF66" i="1"/>
  <c r="AF122" i="1" s="1"/>
  <c r="AE66" i="1"/>
  <c r="AE122" i="1" s="1"/>
  <c r="AD66" i="1"/>
  <c r="AD122" i="1" s="1"/>
  <c r="AC66" i="1"/>
  <c r="AC122" i="1" s="1"/>
  <c r="AB66" i="1"/>
  <c r="AB122" i="1" s="1"/>
  <c r="AA66" i="1"/>
  <c r="AA122" i="1" s="1"/>
  <c r="Z66" i="1"/>
  <c r="Z122" i="1" s="1"/>
  <c r="Y66" i="1"/>
  <c r="Y122" i="1" s="1"/>
  <c r="X66" i="1"/>
  <c r="X122" i="1" s="1"/>
  <c r="W66" i="1"/>
  <c r="W122" i="1" s="1"/>
  <c r="V66" i="1"/>
  <c r="V122" i="1" s="1"/>
  <c r="U66" i="1"/>
  <c r="U122" i="1" s="1"/>
  <c r="T66" i="1"/>
  <c r="T122" i="1" s="1"/>
  <c r="N66" i="1"/>
  <c r="N122" i="1" s="1"/>
  <c r="L66" i="1"/>
  <c r="L122" i="1" s="1"/>
  <c r="K66" i="1"/>
  <c r="K122" i="1" s="1"/>
  <c r="J66" i="1"/>
  <c r="J122" i="1" s="1"/>
  <c r="H66" i="1"/>
  <c r="H122" i="1" s="1"/>
  <c r="G66" i="1"/>
  <c r="G122" i="1" s="1"/>
  <c r="F66" i="1"/>
  <c r="F122" i="1" s="1"/>
  <c r="E66" i="1"/>
  <c r="E122" i="1" s="1"/>
  <c r="D66" i="1"/>
  <c r="D122" i="1" s="1"/>
  <c r="CV64" i="1"/>
  <c r="CU64" i="1"/>
  <c r="CV63" i="1"/>
  <c r="CU63" i="1"/>
  <c r="CV61" i="1"/>
  <c r="CU61" i="1"/>
  <c r="CU66" i="1" s="1"/>
  <c r="CV60" i="1"/>
  <c r="CU60" i="1"/>
  <c r="CV59" i="1"/>
  <c r="CU59" i="1"/>
  <c r="CV58" i="1"/>
  <c r="CU58" i="1"/>
  <c r="CV57" i="1"/>
  <c r="CU57" i="1"/>
  <c r="CV56" i="1"/>
  <c r="CU56" i="1"/>
  <c r="CV55" i="1"/>
  <c r="CU55" i="1"/>
  <c r="CV54" i="1"/>
  <c r="CU54" i="1"/>
  <c r="CV53" i="1"/>
  <c r="CU53" i="1"/>
  <c r="CV52" i="1"/>
  <c r="CU52" i="1"/>
  <c r="CV51" i="1"/>
  <c r="CU51" i="1"/>
  <c r="CV50" i="1"/>
  <c r="CU50" i="1"/>
  <c r="CV49" i="1"/>
  <c r="CU49" i="1"/>
  <c r="CV48" i="1"/>
  <c r="CU48" i="1"/>
  <c r="CV47" i="1"/>
  <c r="CU47" i="1"/>
  <c r="CV46" i="1"/>
  <c r="CU46" i="1"/>
  <c r="CV45" i="1"/>
  <c r="CU45" i="1"/>
  <c r="CV44" i="1"/>
  <c r="CU44" i="1"/>
  <c r="CV43" i="1"/>
  <c r="CU43" i="1"/>
  <c r="CV42" i="1"/>
  <c r="CU42" i="1"/>
  <c r="CV40" i="1"/>
  <c r="CU40" i="1"/>
  <c r="CV39" i="1"/>
  <c r="CU39" i="1"/>
  <c r="CT37" i="1"/>
  <c r="CT124" i="1" s="1"/>
  <c r="CT132" i="1" s="1"/>
  <c r="CR37" i="1"/>
  <c r="CQ37" i="1"/>
  <c r="CQ124" i="1" s="1"/>
  <c r="CP37" i="1"/>
  <c r="CN37" i="1"/>
  <c r="CN124" i="1" s="1"/>
  <c r="CN132" i="1" s="1"/>
  <c r="CM37" i="1"/>
  <c r="CL37" i="1"/>
  <c r="CL124" i="1" s="1"/>
  <c r="CK37" i="1"/>
  <c r="CJ37" i="1"/>
  <c r="CJ124" i="1" s="1"/>
  <c r="N37" i="1"/>
  <c r="N124" i="1" s="1"/>
  <c r="N132" i="1" s="1"/>
  <c r="L37" i="1"/>
  <c r="K37" i="1"/>
  <c r="J37" i="1"/>
  <c r="H37" i="1"/>
  <c r="H124" i="1" s="1"/>
  <c r="H132" i="1" s="1"/>
  <c r="G37" i="1"/>
  <c r="F37" i="1"/>
  <c r="E37" i="1"/>
  <c r="D37" i="1"/>
  <c r="D124" i="1" s="1"/>
  <c r="R35" i="1"/>
  <c r="CU35" i="1" s="1"/>
  <c r="CU37" i="1" s="1"/>
  <c r="CV34" i="1"/>
  <c r="R33" i="1"/>
  <c r="CU33" i="1" s="1"/>
  <c r="R32" i="1"/>
  <c r="CV32" i="1" s="1"/>
  <c r="R31" i="1"/>
  <c r="CU31" i="1" s="1"/>
  <c r="R30" i="1"/>
  <c r="CV30" i="1" s="1"/>
  <c r="R29" i="1"/>
  <c r="CU29" i="1" s="1"/>
  <c r="R28" i="1"/>
  <c r="CV28" i="1" s="1"/>
  <c r="R26" i="1"/>
  <c r="CU26" i="1" s="1"/>
  <c r="R25" i="1"/>
  <c r="CV25" i="1" s="1"/>
  <c r="R23" i="1"/>
  <c r="CU23" i="1" s="1"/>
  <c r="R22" i="1"/>
  <c r="CV22" i="1" s="1"/>
  <c r="R21" i="1"/>
  <c r="CU21" i="1" s="1"/>
  <c r="R20" i="1"/>
  <c r="CV20" i="1" s="1"/>
  <c r="R19" i="1"/>
  <c r="CU19" i="1" s="1"/>
  <c r="R18" i="1"/>
  <c r="CV18" i="1" s="1"/>
  <c r="R17" i="1"/>
  <c r="CU17" i="1" s="1"/>
  <c r="R16" i="1"/>
  <c r="CV16" i="1" s="1"/>
  <c r="R15" i="1"/>
  <c r="CU15" i="1" s="1"/>
  <c r="R14" i="1"/>
  <c r="CV14" i="1" s="1"/>
  <c r="R13" i="1"/>
  <c r="CU13" i="1" s="1"/>
  <c r="B5" i="1"/>
  <c r="G124" i="1" l="1"/>
  <c r="L124" i="1"/>
  <c r="L132" i="1" s="1"/>
  <c r="CM124" i="1"/>
  <c r="CR124" i="1"/>
  <c r="CR132" i="1" s="1"/>
  <c r="CU22" i="1"/>
  <c r="CU14" i="1"/>
  <c r="CU32" i="1"/>
  <c r="CU20" i="1"/>
  <c r="CU30" i="1"/>
  <c r="E124" i="1"/>
  <c r="J124" i="1"/>
  <c r="CU18" i="1"/>
  <c r="CU28" i="1"/>
  <c r="CU16" i="1"/>
  <c r="CU25" i="1"/>
  <c r="CU34" i="1"/>
  <c r="F124" i="1"/>
  <c r="K124" i="1"/>
  <c r="CK124" i="1"/>
  <c r="CP124" i="1"/>
  <c r="CV13" i="1"/>
  <c r="CV15" i="1"/>
  <c r="CV17" i="1"/>
  <c r="CV19" i="1"/>
  <c r="CV21" i="1"/>
  <c r="CV23" i="1"/>
  <c r="CV26" i="1"/>
  <c r="CV29" i="1"/>
  <c r="CV31" i="1"/>
  <c r="CV33" i="1"/>
  <c r="CV35" i="1"/>
  <c r="R37" i="1"/>
  <c r="CV37" i="1" s="1"/>
  <c r="CV66" i="1"/>
</calcChain>
</file>

<file path=xl/sharedStrings.xml><?xml version="1.0" encoding="utf-8"?>
<sst xmlns="http://schemas.openxmlformats.org/spreadsheetml/2006/main" count="1058" uniqueCount="375">
  <si>
    <t/>
  </si>
  <si>
    <t>%,AFT,FDESCR</t>
  </si>
  <si>
    <t>%,C</t>
  </si>
  <si>
    <t>Jefferson County Public Schools</t>
  </si>
  <si>
    <t>Number</t>
  </si>
  <si>
    <t>Description</t>
  </si>
  <si>
    <t>Revenues</t>
  </si>
  <si>
    <t>Encumbrances</t>
  </si>
  <si>
    <t>Requisitions</t>
  </si>
  <si>
    <t>Available</t>
  </si>
  <si>
    <t>%,AFF,FACCOUNT</t>
  </si>
  <si>
    <t>Account</t>
  </si>
  <si>
    <t>Salaries</t>
  </si>
  <si>
    <t>Purchased Services</t>
  </si>
  <si>
    <t>Materials and Supplies</t>
  </si>
  <si>
    <t>Capital Outlay</t>
  </si>
  <si>
    <t>Total Expenditures</t>
  </si>
  <si>
    <t>Prior Year</t>
  </si>
  <si>
    <t>Prior Year Carryforward</t>
  </si>
  <si>
    <t>%,FACCOUNT,TACCOUNT_ROLLUP,X,NSALARIES</t>
  </si>
  <si>
    <t>%,FACCOUNT,TACCOUNT_ROLLUP,X,NPURCHASED SERVICES</t>
  </si>
  <si>
    <t>Benefits</t>
  </si>
  <si>
    <t>Total Salaries and Benefits</t>
  </si>
  <si>
    <t>%,FACCOUNT,TACCOUNT_ROLLUP,X,NBENEFITS</t>
  </si>
  <si>
    <t>%,FACCOUNT,TACCOUNT_ROLLUP,X,NSUPPLIES</t>
  </si>
  <si>
    <t>%,FACCOUNT,TACCOUNT_ROLLUP,X,NCAPITAL OUTLAY</t>
  </si>
  <si>
    <t>%,R,FACCOUNT,TACCOUNT_ROLLUP,X,NREVENUE</t>
  </si>
  <si>
    <t>%,ATF,FDESCR</t>
  </si>
  <si>
    <t>Current Year</t>
  </si>
  <si>
    <t>%,ATF,FFUND_CODE</t>
  </si>
  <si>
    <t>%,LACTUALS,SALLYEAR-1,FFUND_CODE,X,VCR020,VDS020</t>
  </si>
  <si>
    <t>Operational Funds</t>
  </si>
  <si>
    <t>Capital Funds</t>
  </si>
  <si>
    <t>%,LACTUALS,SYTD,FFUND_CODE,X,VCR020,VDS020</t>
  </si>
  <si>
    <t>Total</t>
  </si>
  <si>
    <t>%,LACTUALS,SYTD</t>
  </si>
  <si>
    <t>%,LACTUALS,SALLYEAR-1</t>
  </si>
  <si>
    <t>Estimated Revenue</t>
  </si>
  <si>
    <t>Budget</t>
  </si>
  <si>
    <t>Variance</t>
  </si>
  <si>
    <t>Percent Spent</t>
  </si>
  <si>
    <t>%,LACTUALS,SALLYEAR-1,FFUND_CODE,X,VCA020,VFS020,VGF020,VGS020,VIR020,VCC020</t>
  </si>
  <si>
    <t>%,LACTUALS,SYTD,FFUND_CODE,X,VCA020,VFS020,VGF020,VGS020,VIR020,VCC020</t>
  </si>
  <si>
    <t>%,LREVEST_BD,UPOSTED_TOTAL_AMT,SADJBAL,FACCOUNT,TACCOUNT_ROLLUP,NREVENUE</t>
  </si>
  <si>
    <t>%,LORG_BD,UPOSTED_TOTAL_AMT,SADJBAL,R,FACCOUNT,TACCOUNT_ROLLUP,XDYYNYN00,NTRANSFERS</t>
  </si>
  <si>
    <t>%,LORG_BD,UPOSTED_TOTAL_AMT,SADJBAL,R,FACCOUNT,TACCOUNT_ROLLUP,XDYYNYN00,NEXPENDITURE</t>
  </si>
  <si>
    <t>Pre-Adjusted Carryforward</t>
  </si>
  <si>
    <t>Adjusted Carryforward</t>
  </si>
  <si>
    <t>%,LORG_EN,UPOSTED_TOTAL_AMT,FACCOUNT,TACCOUNT_ROLLUP,NEXPENDITURE</t>
  </si>
  <si>
    <t>%,LORG_PR,UPOSTED_TOTAL_AMT,FACCOUNT,TACCOUNT_ROLLUP,NEXPENDITURE</t>
  </si>
  <si>
    <t>For Accounting Period:</t>
  </si>
  <si>
    <t>TABOR (school enters amount)</t>
  </si>
  <si>
    <t>%,VCA020</t>
  </si>
  <si>
    <t>%,VCC020</t>
  </si>
  <si>
    <t>%,VGF020</t>
  </si>
  <si>
    <t>%,VGS020</t>
  </si>
  <si>
    <t>%,VCR020</t>
  </si>
  <si>
    <t>%,VDS020</t>
  </si>
  <si>
    <t>%,V512100</t>
  </si>
  <si>
    <t>%,V513100</t>
  </si>
  <si>
    <t>%,V521100</t>
  </si>
  <si>
    <t>%,V521900</t>
  </si>
  <si>
    <t>%,V522100</t>
  </si>
  <si>
    <t>%,V522200</t>
  </si>
  <si>
    <t>%,V524200</t>
  </si>
  <si>
    <t>%,V526200</t>
  </si>
  <si>
    <t>%,V529200</t>
  </si>
  <si>
    <t>%,V529400</t>
  </si>
  <si>
    <t>%,V529500</t>
  </si>
  <si>
    <t>%,V529600</t>
  </si>
  <si>
    <t>%,V529800</t>
  </si>
  <si>
    <t>%,V552100</t>
  </si>
  <si>
    <t>%,V557100</t>
  </si>
  <si>
    <t>%,V557600</t>
  </si>
  <si>
    <t>%,V591100</t>
  </si>
  <si>
    <t>%,V599400</t>
  </si>
  <si>
    <t>%,V599810</t>
  </si>
  <si>
    <t>%,V599820</t>
  </si>
  <si>
    <t>%,V599830</t>
  </si>
  <si>
    <t>%,V699000</t>
  </si>
  <si>
    <t>%,V701000</t>
  </si>
  <si>
    <t>%,V702000</t>
  </si>
  <si>
    <t>%,V708000</t>
  </si>
  <si>
    <t>%,V710000</t>
  </si>
  <si>
    <t>%,V713000</t>
  </si>
  <si>
    <t>%,V715000</t>
  </si>
  <si>
    <t>%,V721000</t>
  </si>
  <si>
    <t>%,V723000</t>
  </si>
  <si>
    <t>%,V731000</t>
  </si>
  <si>
    <t>%,V743000</t>
  </si>
  <si>
    <t>%,V745000</t>
  </si>
  <si>
    <t>%,V745500</t>
  </si>
  <si>
    <t>%,V746000</t>
  </si>
  <si>
    <t>%,V752000</t>
  </si>
  <si>
    <t>%,V761000</t>
  </si>
  <si>
    <t>%,V764000</t>
  </si>
  <si>
    <t>%,V765000</t>
  </si>
  <si>
    <t>%,V766000</t>
  </si>
  <si>
    <t>%,V768000</t>
  </si>
  <si>
    <t>%,V769000</t>
  </si>
  <si>
    <t>%,V770000</t>
  </si>
  <si>
    <t>%,V770800</t>
  </si>
  <si>
    <t>%,V781000</t>
  </si>
  <si>
    <t>%,V781500</t>
  </si>
  <si>
    <t>%,V801000</t>
  </si>
  <si>
    <t>%,V804000</t>
  </si>
  <si>
    <t>%,V805000</t>
  </si>
  <si>
    <t>%,V806000</t>
  </si>
  <si>
    <t>%,V810000</t>
  </si>
  <si>
    <t>%,V810001</t>
  </si>
  <si>
    <t>%,V812000</t>
  </si>
  <si>
    <t>%,V814000</t>
  </si>
  <si>
    <t>%,V820000</t>
  </si>
  <si>
    <t>%,V820001</t>
  </si>
  <si>
    <t>%,V822000</t>
  </si>
  <si>
    <t>%,V823000</t>
  </si>
  <si>
    <t>%,V824000</t>
  </si>
  <si>
    <t>%,V826000</t>
  </si>
  <si>
    <t>%,V840000</t>
  </si>
  <si>
    <t>%,V870000</t>
  </si>
  <si>
    <t>%,V885000</t>
  </si>
  <si>
    <t>%,V889000</t>
  </si>
  <si>
    <t>%,V930000</t>
  </si>
  <si>
    <t>%,V950000</t>
  </si>
  <si>
    <t>%,V401000</t>
  </si>
  <si>
    <t>401000</t>
  </si>
  <si>
    <t>Commissions/Profits</t>
  </si>
  <si>
    <t>%,V401400</t>
  </si>
  <si>
    <t>401400</t>
  </si>
  <si>
    <t>Ticket Sales</t>
  </si>
  <si>
    <t>%,V408000</t>
  </si>
  <si>
    <t>408000</t>
  </si>
  <si>
    <t>Resale</t>
  </si>
  <si>
    <t>%,V409000</t>
  </si>
  <si>
    <t>409000</t>
  </si>
  <si>
    <t>Sales-Fund Raising</t>
  </si>
  <si>
    <t>%,V411000</t>
  </si>
  <si>
    <t>411000</t>
  </si>
  <si>
    <t>Prop Tax-Mill Levy Override</t>
  </si>
  <si>
    <t>%,V415000</t>
  </si>
  <si>
    <t>415000</t>
  </si>
  <si>
    <t>Earnings On Investments</t>
  </si>
  <si>
    <t>%,V419000</t>
  </si>
  <si>
    <t>419000</t>
  </si>
  <si>
    <t>Other Revenue</t>
  </si>
  <si>
    <t>%,V433000</t>
  </si>
  <si>
    <t>433000</t>
  </si>
  <si>
    <t>State Revenue - Other</t>
  </si>
  <si>
    <t>%,V434000</t>
  </si>
  <si>
    <t>434000</t>
  </si>
  <si>
    <t>Exceptional Children Revenue</t>
  </si>
  <si>
    <t>%,V438000</t>
  </si>
  <si>
    <t>438000</t>
  </si>
  <si>
    <t>State ELPA Revenue</t>
  </si>
  <si>
    <t>%,V450000</t>
  </si>
  <si>
    <t>450000</t>
  </si>
  <si>
    <t>Transfers</t>
  </si>
  <si>
    <t>%,V451000</t>
  </si>
  <si>
    <t>451000</t>
  </si>
  <si>
    <t>Fees/Dues</t>
  </si>
  <si>
    <t>%,V455000</t>
  </si>
  <si>
    <t>455000</t>
  </si>
  <si>
    <t>Tuition from Individuals</t>
  </si>
  <si>
    <t>%,V456000</t>
  </si>
  <si>
    <t>456000</t>
  </si>
  <si>
    <t>Tuition-Extended Day Kdgn</t>
  </si>
  <si>
    <t>%,V461000</t>
  </si>
  <si>
    <t>461000</t>
  </si>
  <si>
    <t>Building Rental</t>
  </si>
  <si>
    <t>%,V474000</t>
  </si>
  <si>
    <t>474000</t>
  </si>
  <si>
    <t>Transportation - Field Trips</t>
  </si>
  <si>
    <t>%,V482000</t>
  </si>
  <si>
    <t>482000</t>
  </si>
  <si>
    <t>Activity Revenue</t>
  </si>
  <si>
    <t>%,V498000</t>
  </si>
  <si>
    <t>498000</t>
  </si>
  <si>
    <t>Donations</t>
  </si>
  <si>
    <t>%,V499000</t>
  </si>
  <si>
    <t>499000</t>
  </si>
  <si>
    <t>Miscellaneous Revenue</t>
  </si>
  <si>
    <t>%,V950500</t>
  </si>
  <si>
    <t>950500</t>
  </si>
  <si>
    <t>512100</t>
  </si>
  <si>
    <t>Principal</t>
  </si>
  <si>
    <t>513100</t>
  </si>
  <si>
    <t>Assistant Principal</t>
  </si>
  <si>
    <t>521100</t>
  </si>
  <si>
    <t>Teacher</t>
  </si>
  <si>
    <t>521900</t>
  </si>
  <si>
    <t>Substitute Teacher</t>
  </si>
  <si>
    <t>522100</t>
  </si>
  <si>
    <t>Counselor</t>
  </si>
  <si>
    <t>522200</t>
  </si>
  <si>
    <t>Teacher Librarian</t>
  </si>
  <si>
    <t>524200</t>
  </si>
  <si>
    <t>Coordinator - Classified</t>
  </si>
  <si>
    <t>526200</t>
  </si>
  <si>
    <t>Instructional Coach</t>
  </si>
  <si>
    <t>529200</t>
  </si>
  <si>
    <t>Occupational Therapist</t>
  </si>
  <si>
    <t>529400</t>
  </si>
  <si>
    <t>Nurse</t>
  </si>
  <si>
    <t>529500</t>
  </si>
  <si>
    <t>Psychologist</t>
  </si>
  <si>
    <t>529600</t>
  </si>
  <si>
    <t>Social Worker</t>
  </si>
  <si>
    <t>529800</t>
  </si>
  <si>
    <t>Speech Therapist</t>
  </si>
  <si>
    <t>552100</t>
  </si>
  <si>
    <t>School Secretary</t>
  </si>
  <si>
    <t>557100</t>
  </si>
  <si>
    <t>Paraprofessional</t>
  </si>
  <si>
    <t>557600</t>
  </si>
  <si>
    <t>Clinic Aides</t>
  </si>
  <si>
    <t>591100</t>
  </si>
  <si>
    <t>Custodian</t>
  </si>
  <si>
    <t>599400</t>
  </si>
  <si>
    <t>Unused Sick Leave</t>
  </si>
  <si>
    <t>599810</t>
  </si>
  <si>
    <t>Additional Pay - Certificated</t>
  </si>
  <si>
    <t>599820</t>
  </si>
  <si>
    <t>Additional Pay-Classified</t>
  </si>
  <si>
    <t>599830</t>
  </si>
  <si>
    <t>Additional Pay-Administrative</t>
  </si>
  <si>
    <t>699000</t>
  </si>
  <si>
    <t>Employee Benefits</t>
  </si>
  <si>
    <t>701000</t>
  </si>
  <si>
    <t>Mileage And Travel</t>
  </si>
  <si>
    <t>702000</t>
  </si>
  <si>
    <t>Employee Training &amp; Conf</t>
  </si>
  <si>
    <t>708000</t>
  </si>
  <si>
    <t>Employee Background Verificatn</t>
  </si>
  <si>
    <t>710000</t>
  </si>
  <si>
    <t>Meals/Refreshments</t>
  </si>
  <si>
    <t>713000</t>
  </si>
  <si>
    <t>Student Transportation</t>
  </si>
  <si>
    <t>715000</t>
  </si>
  <si>
    <t>Student Admission/Entry Fees</t>
  </si>
  <si>
    <t>721000</t>
  </si>
  <si>
    <t>Legal Fees</t>
  </si>
  <si>
    <t>723000</t>
  </si>
  <si>
    <t>Printing</t>
  </si>
  <si>
    <t>731000</t>
  </si>
  <si>
    <t>Contracted Services</t>
  </si>
  <si>
    <t>743000</t>
  </si>
  <si>
    <t>Equipment Rental</t>
  </si>
  <si>
    <t>745000</t>
  </si>
  <si>
    <t>Contract Maint/Eq Repair</t>
  </si>
  <si>
    <t>745500</t>
  </si>
  <si>
    <t>Technology Services</t>
  </si>
  <si>
    <t>746000</t>
  </si>
  <si>
    <t>Const Maint/Repair-Bldg</t>
  </si>
  <si>
    <t>752000</t>
  </si>
  <si>
    <t>Marketing - Advertising</t>
  </si>
  <si>
    <t>761000</t>
  </si>
  <si>
    <t>Natural Gas</t>
  </si>
  <si>
    <t>764000</t>
  </si>
  <si>
    <t>Electricity</t>
  </si>
  <si>
    <t>765000</t>
  </si>
  <si>
    <t>Voice Communication Line</t>
  </si>
  <si>
    <t>766000</t>
  </si>
  <si>
    <t>Water &amp; Sanitation</t>
  </si>
  <si>
    <t>768000</t>
  </si>
  <si>
    <t>Postage</t>
  </si>
  <si>
    <t>769000</t>
  </si>
  <si>
    <t>Permits/Licenses/Fees</t>
  </si>
  <si>
    <t>770000</t>
  </si>
  <si>
    <t>Risk Management Charges</t>
  </si>
  <si>
    <t>770800</t>
  </si>
  <si>
    <t>Unemployment Comp Insur</t>
  </si>
  <si>
    <t>%,V775000</t>
  </si>
  <si>
    <t>775000</t>
  </si>
  <si>
    <t>Community Relations</t>
  </si>
  <si>
    <t>781000</t>
  </si>
  <si>
    <t>Lease Purch-Other-Principal</t>
  </si>
  <si>
    <t>781500</t>
  </si>
  <si>
    <t>Lease Purch-Other-Interest</t>
  </si>
  <si>
    <t>950000</t>
  </si>
  <si>
    <t>801000</t>
  </si>
  <si>
    <t>Contingency</t>
  </si>
  <si>
    <t>804000</t>
  </si>
  <si>
    <t>Fund Raising</t>
  </si>
  <si>
    <t>805000</t>
  </si>
  <si>
    <t>Materials/Supplies-Other</t>
  </si>
  <si>
    <t>806000</t>
  </si>
  <si>
    <t>Materials/Supplies Resale</t>
  </si>
  <si>
    <t>810000</t>
  </si>
  <si>
    <t>Office Material/Supplies</t>
  </si>
  <si>
    <t>810001</t>
  </si>
  <si>
    <t>Office Equipment - Under $5K</t>
  </si>
  <si>
    <t>812000</t>
  </si>
  <si>
    <t>Clinic Supplies/Materials</t>
  </si>
  <si>
    <t>814000</t>
  </si>
  <si>
    <t>Custodial Supplies</t>
  </si>
  <si>
    <t>820000</t>
  </si>
  <si>
    <t>Instructional Material/Supply</t>
  </si>
  <si>
    <t>820001</t>
  </si>
  <si>
    <t>Instructional Equip-Under $5K</t>
  </si>
  <si>
    <t>822000</t>
  </si>
  <si>
    <t>Textbooks</t>
  </si>
  <si>
    <t>823000</t>
  </si>
  <si>
    <t>Copier Usage</t>
  </si>
  <si>
    <t>824000</t>
  </si>
  <si>
    <t>Testing Materials</t>
  </si>
  <si>
    <t>826000</t>
  </si>
  <si>
    <t>Graduation Materials</t>
  </si>
  <si>
    <t>840000</t>
  </si>
  <si>
    <t>Maint Materials/Supplies</t>
  </si>
  <si>
    <t>870000</t>
  </si>
  <si>
    <t>Library Materials</t>
  </si>
  <si>
    <t>885000</t>
  </si>
  <si>
    <t>Miscellaneous Expense</t>
  </si>
  <si>
    <t>889000</t>
  </si>
  <si>
    <t>Consumable Supplies</t>
  </si>
  <si>
    <t>%,V914000</t>
  </si>
  <si>
    <t>914000</t>
  </si>
  <si>
    <t>Vehicles - Utility Fleet</t>
  </si>
  <si>
    <t>930000</t>
  </si>
  <si>
    <t>Building Improvements</t>
  </si>
  <si>
    <t>CA020</t>
  </si>
  <si>
    <t>CC020</t>
  </si>
  <si>
    <t>GF020</t>
  </si>
  <si>
    <t>GS020</t>
  </si>
  <si>
    <t>Charter School Campus Activity</t>
  </si>
  <si>
    <t>Charter School Child Care Fund</t>
  </si>
  <si>
    <t>Charter School General Fund</t>
  </si>
  <si>
    <t>Charter School Grant Fund</t>
  </si>
  <si>
    <t>CR020</t>
  </si>
  <si>
    <t>DS020</t>
  </si>
  <si>
    <t>Charter School Capital Reserve</t>
  </si>
  <si>
    <t>Charter School Debt Service</t>
  </si>
  <si>
    <t>558OPC</t>
  </si>
  <si>
    <t>Charter Schools</t>
  </si>
  <si>
    <t>Lincoln Academy Charter School</t>
  </si>
  <si>
    <t>55800</t>
  </si>
  <si>
    <t>450001</t>
  </si>
  <si>
    <t>Funding PPR</t>
  </si>
  <si>
    <t>Transfers Bond</t>
  </si>
  <si>
    <t>455001</t>
  </si>
  <si>
    <t>Tuition from Individuals Deposits 19-20</t>
  </si>
  <si>
    <t>Mandatory Transfers Bond</t>
  </si>
  <si>
    <t>512100-513100</t>
  </si>
  <si>
    <t>Adminstration</t>
  </si>
  <si>
    <t>Lease Purch-Other-Principal Bond</t>
  </si>
  <si>
    <t>Lease Purch-Other-Principal Loan</t>
  </si>
  <si>
    <t>Lease Purch-Other-Interest Bond</t>
  </si>
  <si>
    <t>Lease Purch-Other-Interest Loan</t>
  </si>
  <si>
    <t>District Fees</t>
  </si>
  <si>
    <t>Unaudited Financials</t>
  </si>
  <si>
    <t>07/01/18 - 03/31/19</t>
  </si>
  <si>
    <t>Board April 10, 2019</t>
  </si>
  <si>
    <t>CURRENT ESTIMATES ARE DOWN BY 44%</t>
  </si>
  <si>
    <t>CURRENT ESTIMATE WE WILL MATCH LAST YEARS CLLECTION</t>
  </si>
  <si>
    <t>CORRECTED 5A FUNDING FOR 18-19</t>
  </si>
  <si>
    <t>CURRENT PROJECTION ON BOND INTEREST EARNINGS</t>
  </si>
  <si>
    <t>17-18 insurance $29,000 pymnt did not lower when moving to 18-19</t>
  </si>
  <si>
    <t>CDE NOTIFICATION CAP CONST WILL DROP TO $253.30 FROM $291.79</t>
  </si>
  <si>
    <t>DROP OF $9.72 IN PPR FUNDING</t>
  </si>
  <si>
    <t>DONE</t>
  </si>
  <si>
    <t>CURRENT PROJECTIONS</t>
  </si>
  <si>
    <t>MORE TO COME, NOT PROJECTED</t>
  </si>
  <si>
    <t xml:space="preserve">MORE TO COME, NOT PROJECTED </t>
  </si>
  <si>
    <t xml:space="preserve">NOTHING ANTICIPATED </t>
  </si>
  <si>
    <t>CURRENT PROJECTION SALARIES DOWN $22,000</t>
  </si>
  <si>
    <t>PROJECTIONS</t>
  </si>
  <si>
    <t>Less Carry Forward</t>
  </si>
  <si>
    <t xml:space="preserve">  Less Deposits for 19-20</t>
  </si>
  <si>
    <t xml:space="preserve">       Projected Revenue</t>
  </si>
  <si>
    <t xml:space="preserve">       Projected Salaries/Benefits</t>
  </si>
  <si>
    <t xml:space="preserve">        Projected Purchased Services</t>
  </si>
  <si>
    <t xml:space="preserve">        Projected Materials</t>
  </si>
  <si>
    <t xml:space="preserve">        Projected Capital Outlay</t>
  </si>
  <si>
    <t>MARGIN PROJECTION</t>
  </si>
  <si>
    <t>CURRENT PROJECTION BENEFITS DOWN $63,312.44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</si>
</sst>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mm/dd/yy;@"/>
  </numFmts>
  <fonts count="13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0"/>
      <color indexed="5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14"/>
      <color indexed="58"/>
      <name val="Arial"/>
      <family val="2"/>
    </font>
    <font>
      <sz val="10"/>
      <color indexed="58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rgb="FF00B050"/>
      <name val="Arial"/>
      <family val="2"/>
    </font>
    <font>
      <b/>
      <sz val="10"/>
      <color rgb="FF00B050"/>
      <name val="Arial"/>
      <family val="2"/>
    </font>
    <font>
      <sz val="10"/>
      <color rgb="FFC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" fontId="4" fillId="0" borderId="0" applyFill="0" applyBorder="0" applyAlignment="0" applyProtection="0"/>
  </cellStyleXfs>
  <cellXfs count="69">
    <xf numFmtId="0" fontId="0" fillId="0" borderId="0" xfId="0"/>
    <xf numFmtId="43" fontId="2" fillId="0" borderId="0" xfId="1" applyFont="1"/>
    <xf numFmtId="43" fontId="2" fillId="0" borderId="0" xfId="1" applyFont="1" applyFill="1"/>
    <xf numFmtId="43" fontId="5" fillId="0" borderId="0" xfId="1" applyFont="1"/>
    <xf numFmtId="43" fontId="5" fillId="0" borderId="0" xfId="1" applyFont="1" applyFill="1"/>
    <xf numFmtId="43" fontId="5" fillId="0" borderId="1" xfId="1" applyFont="1" applyFill="1" applyBorder="1"/>
    <xf numFmtId="43" fontId="5" fillId="0" borderId="2" xfId="1" applyFont="1" applyFill="1" applyBorder="1"/>
    <xf numFmtId="43" fontId="5" fillId="0" borderId="0" xfId="1" applyFont="1" applyFill="1" applyBorder="1"/>
    <xf numFmtId="43" fontId="5" fillId="0" borderId="3" xfId="1" applyFont="1" applyFill="1" applyBorder="1"/>
    <xf numFmtId="43" fontId="5" fillId="0" borderId="4" xfId="1" applyFont="1" applyFill="1" applyBorder="1"/>
    <xf numFmtId="43" fontId="5" fillId="0" borderId="0" xfId="1" applyFont="1" applyAlignment="1">
      <alignment horizontal="center"/>
    </xf>
    <xf numFmtId="43" fontId="5" fillId="0" borderId="0" xfId="1" applyFont="1" applyFill="1" applyAlignment="1">
      <alignment horizontal="center"/>
    </xf>
    <xf numFmtId="43" fontId="5" fillId="0" borderId="1" xfId="1" applyFont="1" applyBorder="1"/>
    <xf numFmtId="43" fontId="5" fillId="2" borderId="0" xfId="1" applyFont="1" applyFill="1" applyAlignment="1">
      <alignment horizontal="center" wrapText="1"/>
    </xf>
    <xf numFmtId="43" fontId="2" fillId="2" borderId="0" xfId="1" applyFont="1" applyFill="1" applyAlignment="1">
      <alignment horizontal="center" wrapText="1"/>
    </xf>
    <xf numFmtId="43" fontId="2" fillId="2" borderId="0" xfId="1" applyFont="1" applyFill="1" applyAlignment="1">
      <alignment horizontal="left" wrapText="1"/>
    </xf>
    <xf numFmtId="43" fontId="5" fillId="3" borderId="0" xfId="1" applyFont="1" applyFill="1"/>
    <xf numFmtId="43" fontId="2" fillId="3" borderId="0" xfId="1" applyFont="1" applyFill="1" applyAlignment="1">
      <alignment horizontal="left"/>
    </xf>
    <xf numFmtId="4" fontId="6" fillId="3" borderId="0" xfId="1" applyNumberFormat="1" applyFont="1" applyFill="1" applyAlignment="1">
      <alignment horizontal="center"/>
    </xf>
    <xf numFmtId="4" fontId="4" fillId="3" borderId="0" xfId="3" applyFont="1" applyFill="1"/>
    <xf numFmtId="4" fontId="3" fillId="3" borderId="0" xfId="1" applyNumberFormat="1" applyFont="1" applyFill="1" applyAlignment="1"/>
    <xf numFmtId="4" fontId="7" fillId="3" borderId="0" xfId="1" applyNumberFormat="1" applyFont="1" applyFill="1" applyAlignment="1">
      <alignment horizontal="center"/>
    </xf>
    <xf numFmtId="4" fontId="3" fillId="3" borderId="0" xfId="1" applyNumberFormat="1" applyFont="1" applyFill="1" applyAlignment="1">
      <alignment horizontal="right"/>
    </xf>
    <xf numFmtId="43" fontId="2" fillId="3" borderId="0" xfId="1" applyFont="1" applyFill="1" applyAlignment="1">
      <alignment horizontal="right"/>
    </xf>
    <xf numFmtId="43" fontId="5" fillId="3" borderId="0" xfId="1" applyFont="1" applyFill="1" applyAlignment="1">
      <alignment horizontal="center"/>
    </xf>
    <xf numFmtId="4" fontId="5" fillId="3" borderId="0" xfId="1" applyNumberFormat="1" applyFont="1" applyFill="1" applyAlignment="1">
      <alignment horizontal="right"/>
    </xf>
    <xf numFmtId="43" fontId="5" fillId="3" borderId="0" xfId="1" applyFont="1" applyFill="1" applyAlignment="1">
      <alignment horizontal="left"/>
    </xf>
    <xf numFmtId="43" fontId="5" fillId="0" borderId="0" xfId="1" applyFont="1" applyFill="1" applyAlignment="1">
      <alignment horizontal="center" wrapText="1"/>
    </xf>
    <xf numFmtId="4" fontId="0" fillId="0" borderId="0" xfId="1" applyNumberFormat="1" applyFont="1" applyFill="1"/>
    <xf numFmtId="43" fontId="0" fillId="0" borderId="0" xfId="1" applyFont="1" applyFill="1"/>
    <xf numFmtId="43" fontId="6" fillId="3" borderId="0" xfId="1" applyFont="1" applyFill="1" applyAlignment="1">
      <alignment horizontal="center"/>
    </xf>
    <xf numFmtId="43" fontId="3" fillId="3" borderId="0" xfId="1" applyFont="1" applyFill="1" applyAlignment="1"/>
    <xf numFmtId="43" fontId="3" fillId="3" borderId="0" xfId="1" applyFont="1" applyFill="1" applyAlignment="1">
      <alignment horizontal="right"/>
    </xf>
    <xf numFmtId="9" fontId="5" fillId="0" borderId="0" xfId="2" applyFont="1" applyAlignment="1">
      <alignment horizontal="center"/>
    </xf>
    <xf numFmtId="9" fontId="5" fillId="3" borderId="0" xfId="2" applyFont="1" applyFill="1" applyAlignment="1">
      <alignment horizontal="center"/>
    </xf>
    <xf numFmtId="9" fontId="2" fillId="2" borderId="0" xfId="2" applyFont="1" applyFill="1" applyAlignment="1">
      <alignment horizontal="center" wrapText="1"/>
    </xf>
    <xf numFmtId="9" fontId="5" fillId="0" borderId="0" xfId="2" applyFont="1" applyFill="1" applyBorder="1" applyAlignment="1">
      <alignment horizontal="center"/>
    </xf>
    <xf numFmtId="9" fontId="5" fillId="0" borderId="0" xfId="2" applyFont="1" applyFill="1" applyAlignment="1">
      <alignment horizontal="center"/>
    </xf>
    <xf numFmtId="9" fontId="5" fillId="0" borderId="2" xfId="2" applyFont="1" applyFill="1" applyBorder="1" applyAlignment="1">
      <alignment horizontal="center"/>
    </xf>
    <xf numFmtId="9" fontId="5" fillId="0" borderId="1" xfId="2" applyFont="1" applyFill="1" applyBorder="1" applyAlignment="1">
      <alignment horizontal="center"/>
    </xf>
    <xf numFmtId="43" fontId="5" fillId="0" borderId="5" xfId="1" applyFont="1" applyBorder="1"/>
    <xf numFmtId="4" fontId="3" fillId="3" borderId="0" xfId="1" applyNumberFormat="1" applyFont="1" applyFill="1" applyAlignment="1">
      <alignment horizontal="left"/>
    </xf>
    <xf numFmtId="43" fontId="5" fillId="4" borderId="0" xfId="1" applyFont="1" applyFill="1" applyAlignment="1">
      <alignment horizontal="center"/>
    </xf>
    <xf numFmtId="43" fontId="2" fillId="4" borderId="0" xfId="1" applyFont="1" applyFill="1"/>
    <xf numFmtId="43" fontId="5" fillId="4" borderId="0" xfId="1" applyFont="1" applyFill="1"/>
    <xf numFmtId="9" fontId="5" fillId="4" borderId="0" xfId="2" applyFont="1" applyFill="1" applyAlignment="1">
      <alignment horizontal="center"/>
    </xf>
    <xf numFmtId="164" fontId="2" fillId="3" borderId="0" xfId="1" applyNumberFormat="1" applyFont="1" applyFill="1" applyAlignment="1">
      <alignment horizontal="left"/>
    </xf>
    <xf numFmtId="43" fontId="5" fillId="3" borderId="0" xfId="1" quotePrefix="1" applyFont="1" applyFill="1"/>
    <xf numFmtId="43" fontId="2" fillId="3" borderId="0" xfId="1" quotePrefix="1" applyFont="1" applyFill="1" applyAlignment="1">
      <alignment horizontal="left"/>
    </xf>
    <xf numFmtId="14" fontId="5" fillId="3" borderId="0" xfId="1" applyNumberFormat="1" applyFont="1" applyFill="1"/>
    <xf numFmtId="4" fontId="5" fillId="3" borderId="0" xfId="1" quotePrefix="1" applyNumberFormat="1" applyFont="1" applyFill="1" applyAlignment="1">
      <alignment horizontal="left"/>
    </xf>
    <xf numFmtId="4" fontId="5" fillId="3" borderId="0" xfId="1" quotePrefix="1" applyNumberFormat="1" applyFont="1" applyFill="1"/>
    <xf numFmtId="43" fontId="5" fillId="3" borderId="0" xfId="1" applyFont="1" applyFill="1" applyAlignment="1">
      <alignment horizontal="center"/>
    </xf>
    <xf numFmtId="4" fontId="5" fillId="0" borderId="0" xfId="1" applyNumberFormat="1" applyFont="1" applyFill="1"/>
    <xf numFmtId="0" fontId="5" fillId="0" borderId="0" xfId="0" applyFont="1" applyFill="1"/>
    <xf numFmtId="43" fontId="8" fillId="0" borderId="0" xfId="1" applyFont="1" applyFill="1"/>
    <xf numFmtId="43" fontId="9" fillId="0" borderId="0" xfId="1" applyFont="1" applyFill="1"/>
    <xf numFmtId="43" fontId="11" fillId="0" borderId="0" xfId="1" applyFont="1" applyFill="1"/>
    <xf numFmtId="43" fontId="5" fillId="0" borderId="0" xfId="1" applyFont="1" applyAlignment="1"/>
    <xf numFmtId="0" fontId="0" fillId="0" borderId="0" xfId="0" applyAlignment="1"/>
    <xf numFmtId="9" fontId="10" fillId="0" borderId="0" xfId="2" applyFont="1" applyFill="1" applyAlignment="1">
      <alignment horizontal="center"/>
    </xf>
    <xf numFmtId="9" fontId="11" fillId="0" borderId="0" xfId="2" applyFont="1" applyFill="1" applyAlignment="1">
      <alignment horizontal="center"/>
    </xf>
    <xf numFmtId="4" fontId="8" fillId="0" borderId="0" xfId="1" applyNumberFormat="1" applyFont="1" applyFill="1"/>
    <xf numFmtId="4" fontId="10" fillId="0" borderId="0" xfId="1" applyNumberFormat="1" applyFont="1" applyFill="1"/>
    <xf numFmtId="4" fontId="12" fillId="0" borderId="0" xfId="1" applyNumberFormat="1" applyFont="1" applyFill="1"/>
    <xf numFmtId="43" fontId="11" fillId="0" borderId="2" xfId="1" applyFont="1" applyFill="1" applyBorder="1"/>
    <xf numFmtId="43" fontId="5" fillId="3" borderId="0" xfId="1" applyFont="1" applyFill="1" applyAlignment="1">
      <alignment horizontal="center"/>
    </xf>
    <xf numFmtId="0" fontId="0" fillId="0" borderId="0" xfId="0" applyAlignment="1">
      <alignment horizontal="center"/>
    </xf>
    <xf numFmtId="43" fontId="2" fillId="0" borderId="0" xfId="1" applyFont="1" applyAlignment="1">
      <alignment horizontal="center"/>
    </xf>
  </cellXfs>
  <cellStyles count="4">
    <cellStyle name="Comma" xfId="1" builtinId="3"/>
    <cellStyle name="Normal" xfId="0" builtinId="0"/>
    <cellStyle name="Percent" xfId="2" builtinId="5"/>
    <cellStyle name="PSDetail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860425</xdr:colOff>
      <xdr:row>2</xdr:row>
      <xdr:rowOff>38100</xdr:rowOff>
    </xdr:from>
    <xdr:to>
      <xdr:col>17</xdr:col>
      <xdr:colOff>930275</xdr:colOff>
      <xdr:row>5</xdr:row>
      <xdr:rowOff>25400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81525" y="266700"/>
          <a:ext cx="1466850" cy="4826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860425</xdr:colOff>
      <xdr:row>2</xdr:row>
      <xdr:rowOff>38100</xdr:rowOff>
    </xdr:from>
    <xdr:to>
      <xdr:col>17</xdr:col>
      <xdr:colOff>930275</xdr:colOff>
      <xdr:row>5</xdr:row>
      <xdr:rowOff>25400</xdr:rowOff>
    </xdr:to>
    <xdr:pic>
      <xdr:nvPicPr>
        <xdr:cNvPr id="2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75175" y="266700"/>
          <a:ext cx="1450975" cy="4730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A143"/>
  <sheetViews>
    <sheetView tabSelected="1" topLeftCell="B104" zoomScale="75" zoomScaleNormal="75" workbookViewId="0">
      <selection activeCell="CR48" sqref="CR48"/>
    </sheetView>
  </sheetViews>
  <sheetFormatPr defaultRowHeight="12.75" outlineLevelRow="1" outlineLevelCol="1" x14ac:dyDescent="0.2"/>
  <cols>
    <col min="1" max="1" width="9.140625" style="3" hidden="1" customWidth="1"/>
    <col min="2" max="2" width="18.28515625" style="10" customWidth="1"/>
    <col min="3" max="3" width="36.5703125" style="3" customWidth="1"/>
    <col min="4" max="7" width="19.5703125" style="3" hidden="1" customWidth="1" outlineLevel="1"/>
    <col min="8" max="8" width="19.5703125" style="3" hidden="1" customWidth="1" collapsed="1"/>
    <col min="9" max="9" width="0.85546875" style="3" hidden="1" customWidth="1"/>
    <col min="10" max="11" width="19.5703125" style="3" hidden="1" customWidth="1" outlineLevel="1"/>
    <col min="12" max="12" width="19.5703125" style="3" hidden="1" customWidth="1" collapsed="1"/>
    <col min="13" max="13" width="0.85546875" style="3" customWidth="1"/>
    <col min="14" max="14" width="19.5703125" style="3" customWidth="1"/>
    <col min="15" max="15" width="0.85546875" style="3" customWidth="1"/>
    <col min="16" max="17" width="0.140625" style="3" customWidth="1"/>
    <col min="18" max="18" width="19.5703125" style="3" customWidth="1"/>
    <col min="19" max="19" width="0.85546875" style="3" customWidth="1"/>
    <col min="20" max="85" width="19.5703125" style="3" hidden="1" customWidth="1" outlineLevel="1"/>
    <col min="86" max="86" width="19.5703125" style="3" customWidth="1" collapsed="1"/>
    <col min="87" max="87" width="0.85546875" style="3" customWidth="1"/>
    <col min="88" max="91" width="19.5703125" style="3" hidden="1" customWidth="1" outlineLevel="1"/>
    <col min="92" max="92" width="19.5703125" style="3" customWidth="1" collapsed="1"/>
    <col min="93" max="93" width="0.85546875" style="3" customWidth="1"/>
    <col min="94" max="95" width="19.5703125" style="3" hidden="1" customWidth="1" outlineLevel="1"/>
    <col min="96" max="96" width="19.5703125" style="3" customWidth="1" collapsed="1"/>
    <col min="97" max="97" width="0.85546875" style="3" customWidth="1"/>
    <col min="98" max="99" width="19.5703125" style="3" customWidth="1"/>
    <col min="100" max="100" width="19.5703125" style="33" customWidth="1"/>
    <col min="101" max="101" width="19.5703125" style="33" hidden="1" customWidth="1"/>
    <col min="102" max="105" width="0" style="3" hidden="1" customWidth="1"/>
    <col min="106" max="16384" width="9.140625" style="3"/>
  </cols>
  <sheetData>
    <row r="1" spans="1:105" hidden="1" x14ac:dyDescent="0.2">
      <c r="A1" s="3" t="s">
        <v>0</v>
      </c>
      <c r="B1" s="10" t="s">
        <v>10</v>
      </c>
      <c r="C1" s="3" t="s">
        <v>1</v>
      </c>
      <c r="D1" s="3" t="s">
        <v>52</v>
      </c>
      <c r="E1" s="3" t="s">
        <v>53</v>
      </c>
      <c r="F1" s="3" t="s">
        <v>54</v>
      </c>
      <c r="G1" s="3" t="s">
        <v>55</v>
      </c>
      <c r="H1" s="3" t="s">
        <v>41</v>
      </c>
      <c r="J1" s="3" t="s">
        <v>56</v>
      </c>
      <c r="K1" s="3" t="s">
        <v>57</v>
      </c>
      <c r="L1" s="3" t="s">
        <v>30</v>
      </c>
      <c r="N1" s="3" t="s">
        <v>36</v>
      </c>
      <c r="P1" s="28" t="s">
        <v>43</v>
      </c>
      <c r="Q1" s="28" t="s">
        <v>44</v>
      </c>
      <c r="R1" s="29" t="s">
        <v>2</v>
      </c>
      <c r="S1" s="28"/>
      <c r="T1" s="3" t="s">
        <v>58</v>
      </c>
      <c r="U1" s="3" t="s">
        <v>59</v>
      </c>
      <c r="V1" s="3" t="s">
        <v>60</v>
      </c>
      <c r="W1" s="3" t="s">
        <v>61</v>
      </c>
      <c r="X1" s="3" t="s">
        <v>62</v>
      </c>
      <c r="Y1" s="3" t="s">
        <v>63</v>
      </c>
      <c r="Z1" s="3" t="s">
        <v>64</v>
      </c>
      <c r="AA1" s="3" t="s">
        <v>65</v>
      </c>
      <c r="AB1" s="3" t="s">
        <v>66</v>
      </c>
      <c r="AC1" s="3" t="s">
        <v>67</v>
      </c>
      <c r="AD1" s="3" t="s">
        <v>68</v>
      </c>
      <c r="AE1" s="3" t="s">
        <v>69</v>
      </c>
      <c r="AF1" s="3" t="s">
        <v>70</v>
      </c>
      <c r="AG1" s="3" t="s">
        <v>71</v>
      </c>
      <c r="AH1" s="3" t="s">
        <v>72</v>
      </c>
      <c r="AI1" s="3" t="s">
        <v>73</v>
      </c>
      <c r="AJ1" s="3" t="s">
        <v>74</v>
      </c>
      <c r="AK1" s="3" t="s">
        <v>75</v>
      </c>
      <c r="AL1" s="3" t="s">
        <v>76</v>
      </c>
      <c r="AM1" s="3" t="s">
        <v>77</v>
      </c>
      <c r="AN1" s="3" t="s">
        <v>78</v>
      </c>
      <c r="AO1" s="3" t="s">
        <v>79</v>
      </c>
      <c r="AP1" s="3" t="s">
        <v>80</v>
      </c>
      <c r="AQ1" s="3" t="s">
        <v>81</v>
      </c>
      <c r="AR1" s="3" t="s">
        <v>82</v>
      </c>
      <c r="AS1" s="3" t="s">
        <v>83</v>
      </c>
      <c r="AT1" s="3" t="s">
        <v>84</v>
      </c>
      <c r="AU1" s="3" t="s">
        <v>85</v>
      </c>
      <c r="AV1" s="3" t="s">
        <v>86</v>
      </c>
      <c r="AW1" s="3" t="s">
        <v>87</v>
      </c>
      <c r="AX1" s="3" t="s">
        <v>88</v>
      </c>
      <c r="AY1" s="3" t="s">
        <v>89</v>
      </c>
      <c r="AZ1" s="3" t="s">
        <v>90</v>
      </c>
      <c r="BA1" s="3" t="s">
        <v>91</v>
      </c>
      <c r="BB1" s="3" t="s">
        <v>92</v>
      </c>
      <c r="BC1" s="3" t="s">
        <v>93</v>
      </c>
      <c r="BD1" s="3" t="s">
        <v>94</v>
      </c>
      <c r="BE1" s="3" t="s">
        <v>95</v>
      </c>
      <c r="BF1" s="3" t="s">
        <v>96</v>
      </c>
      <c r="BG1" s="3" t="s">
        <v>97</v>
      </c>
      <c r="BH1" s="3" t="s">
        <v>98</v>
      </c>
      <c r="BI1" s="3" t="s">
        <v>99</v>
      </c>
      <c r="BJ1" s="3" t="s">
        <v>100</v>
      </c>
      <c r="BK1" s="3" t="s">
        <v>101</v>
      </c>
      <c r="BL1" s="3" t="s">
        <v>102</v>
      </c>
      <c r="BM1" s="3" t="s">
        <v>103</v>
      </c>
      <c r="BN1" s="3" t="s">
        <v>104</v>
      </c>
      <c r="BO1" s="3" t="s">
        <v>105</v>
      </c>
      <c r="BP1" s="3" t="s">
        <v>106</v>
      </c>
      <c r="BQ1" s="3" t="s">
        <v>107</v>
      </c>
      <c r="BR1" s="3" t="s">
        <v>108</v>
      </c>
      <c r="BS1" s="3" t="s">
        <v>109</v>
      </c>
      <c r="BT1" s="3" t="s">
        <v>110</v>
      </c>
      <c r="BU1" s="3" t="s">
        <v>111</v>
      </c>
      <c r="BV1" s="3" t="s">
        <v>112</v>
      </c>
      <c r="BW1" s="3" t="s">
        <v>113</v>
      </c>
      <c r="BX1" s="3" t="s">
        <v>114</v>
      </c>
      <c r="BY1" s="3" t="s">
        <v>115</v>
      </c>
      <c r="BZ1" s="3" t="s">
        <v>116</v>
      </c>
      <c r="CA1" s="3" t="s">
        <v>117</v>
      </c>
      <c r="CB1" s="3" t="s">
        <v>118</v>
      </c>
      <c r="CC1" s="3" t="s">
        <v>119</v>
      </c>
      <c r="CD1" s="3" t="s">
        <v>120</v>
      </c>
      <c r="CE1" s="3" t="s">
        <v>121</v>
      </c>
      <c r="CF1" s="3" t="s">
        <v>122</v>
      </c>
      <c r="CG1" s="3" t="s">
        <v>123</v>
      </c>
      <c r="CH1" s="28" t="s">
        <v>45</v>
      </c>
      <c r="CJ1" s="3" t="s">
        <v>52</v>
      </c>
      <c r="CK1" s="3" t="s">
        <v>53</v>
      </c>
      <c r="CL1" s="3" t="s">
        <v>54</v>
      </c>
      <c r="CM1" s="3" t="s">
        <v>55</v>
      </c>
      <c r="CN1" s="3" t="s">
        <v>42</v>
      </c>
      <c r="CP1" s="3" t="s">
        <v>56</v>
      </c>
      <c r="CQ1" s="3" t="s">
        <v>57</v>
      </c>
      <c r="CR1" s="3" t="s">
        <v>33</v>
      </c>
      <c r="CT1" s="3" t="s">
        <v>35</v>
      </c>
      <c r="CU1" s="3" t="s">
        <v>2</v>
      </c>
      <c r="CV1" s="33" t="s">
        <v>2</v>
      </c>
    </row>
    <row r="2" spans="1:105" s="4" customFormat="1" ht="18" x14ac:dyDescent="0.25">
      <c r="A2" s="16"/>
      <c r="B2" s="41" t="s">
        <v>3</v>
      </c>
      <c r="C2" s="18"/>
      <c r="D2" s="16"/>
      <c r="E2" s="16"/>
      <c r="F2" s="16"/>
      <c r="G2" s="16"/>
      <c r="H2" s="18"/>
      <c r="I2" s="18"/>
      <c r="J2" s="16"/>
      <c r="K2" s="16"/>
      <c r="L2" s="18"/>
      <c r="M2" s="18"/>
      <c r="N2" s="18"/>
      <c r="O2" s="18"/>
      <c r="P2" s="18"/>
      <c r="Q2" s="18"/>
      <c r="R2" s="30"/>
      <c r="S2" s="18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8"/>
      <c r="CI2" s="18"/>
      <c r="CJ2" s="16"/>
      <c r="CK2" s="16"/>
      <c r="CL2" s="16"/>
      <c r="CM2" s="16"/>
      <c r="CN2" s="18"/>
      <c r="CO2" s="18"/>
      <c r="CP2" s="16"/>
      <c r="CQ2" s="16"/>
      <c r="CR2" s="66" t="s">
        <v>334</v>
      </c>
      <c r="CS2" s="67"/>
      <c r="CT2" s="67"/>
      <c r="CU2" s="67"/>
      <c r="CV2" s="34"/>
      <c r="CW2" s="34"/>
      <c r="CX2" s="16"/>
      <c r="CY2" s="19" t="s">
        <v>0</v>
      </c>
      <c r="CZ2" s="47" t="s">
        <v>332</v>
      </c>
      <c r="DA2" s="16"/>
    </row>
    <row r="3" spans="1:105" s="4" customFormat="1" x14ac:dyDescent="0.2">
      <c r="A3" s="16"/>
      <c r="B3" s="48" t="s">
        <v>333</v>
      </c>
      <c r="C3" s="20"/>
      <c r="D3" s="16"/>
      <c r="E3" s="16"/>
      <c r="F3" s="16"/>
      <c r="G3" s="16"/>
      <c r="H3" s="20"/>
      <c r="I3" s="20"/>
      <c r="J3" s="16"/>
      <c r="K3" s="16"/>
      <c r="L3" s="20"/>
      <c r="M3" s="20"/>
      <c r="N3" s="20"/>
      <c r="O3" s="20"/>
      <c r="P3" s="20"/>
      <c r="Q3" s="20"/>
      <c r="R3" s="31"/>
      <c r="S3" s="20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20"/>
      <c r="CI3" s="20"/>
      <c r="CJ3" s="16"/>
      <c r="CK3" s="16"/>
      <c r="CL3" s="16"/>
      <c r="CM3" s="16"/>
      <c r="CN3" s="20"/>
      <c r="CO3" s="20"/>
      <c r="CP3" s="16"/>
      <c r="CQ3" s="16"/>
      <c r="CR3" s="21"/>
      <c r="CS3" s="16"/>
      <c r="CT3" s="16" t="s">
        <v>349</v>
      </c>
      <c r="CU3" s="16"/>
      <c r="CV3" s="34"/>
      <c r="CW3" s="34"/>
      <c r="CX3" s="16"/>
      <c r="CY3" s="16"/>
      <c r="CZ3" s="16"/>
      <c r="DA3" s="16"/>
    </row>
    <row r="4" spans="1:105" s="4" customFormat="1" x14ac:dyDescent="0.2">
      <c r="A4" s="16"/>
      <c r="B4" s="48" t="s">
        <v>334</v>
      </c>
      <c r="C4" s="20"/>
      <c r="D4" s="16"/>
      <c r="E4" s="16"/>
      <c r="F4" s="16"/>
      <c r="G4" s="16"/>
      <c r="H4" s="20"/>
      <c r="I4" s="22"/>
      <c r="J4" s="16"/>
      <c r="K4" s="16"/>
      <c r="L4" s="22"/>
      <c r="M4" s="22"/>
      <c r="N4" s="22"/>
      <c r="O4" s="22"/>
      <c r="P4" s="22"/>
      <c r="Q4" s="22"/>
      <c r="R4" s="32"/>
      <c r="S4" s="22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22"/>
      <c r="CI4" s="22"/>
      <c r="CJ4" s="16"/>
      <c r="CK4" s="16"/>
      <c r="CL4" s="16"/>
      <c r="CM4" s="16"/>
      <c r="CN4" s="22"/>
      <c r="CO4" s="20"/>
      <c r="CP4" s="16"/>
      <c r="CQ4" s="16"/>
      <c r="CR4" s="66" t="s">
        <v>350</v>
      </c>
      <c r="CS4" s="67"/>
      <c r="CT4" s="67"/>
      <c r="CU4" s="67"/>
      <c r="CV4" s="34"/>
      <c r="CW4" s="34"/>
      <c r="CX4" s="16"/>
      <c r="CY4" s="16"/>
      <c r="CZ4" s="49">
        <v>43555</v>
      </c>
      <c r="DA4" s="16"/>
    </row>
    <row r="5" spans="1:105" s="4" customFormat="1" x14ac:dyDescent="0.2">
      <c r="A5" s="16"/>
      <c r="B5" s="17" t="str">
        <f>"Report ID:  "&amp;CZ2</f>
        <v>Report ID:  558OPC</v>
      </c>
      <c r="C5" s="24"/>
      <c r="D5" s="16"/>
      <c r="E5" s="16"/>
      <c r="F5" s="16"/>
      <c r="G5" s="16"/>
      <c r="H5" s="20"/>
      <c r="I5" s="23"/>
      <c r="J5" s="16"/>
      <c r="K5" s="16"/>
      <c r="L5" s="23"/>
      <c r="M5" s="23"/>
      <c r="N5" s="23"/>
      <c r="O5" s="23"/>
      <c r="P5" s="23"/>
      <c r="Q5" s="23"/>
      <c r="R5" s="23"/>
      <c r="S5" s="23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23"/>
      <c r="CI5" s="23"/>
      <c r="CJ5" s="16"/>
      <c r="CK5" s="16"/>
      <c r="CL5" s="16"/>
      <c r="CM5" s="16"/>
      <c r="CN5" s="23"/>
      <c r="CO5" s="24"/>
      <c r="CP5" s="16"/>
      <c r="CQ5" s="16"/>
      <c r="CR5" s="24"/>
      <c r="CS5" s="16"/>
      <c r="CT5" s="16"/>
      <c r="CU5" s="16"/>
      <c r="CV5" s="34"/>
      <c r="CW5" s="34"/>
      <c r="CX5" s="16"/>
      <c r="CY5" s="50" t="s">
        <v>335</v>
      </c>
      <c r="CZ5" s="25"/>
      <c r="DA5" s="16"/>
    </row>
    <row r="6" spans="1:105" s="4" customFormat="1" x14ac:dyDescent="0.2">
      <c r="A6" s="16"/>
      <c r="B6" s="17" t="s">
        <v>50</v>
      </c>
      <c r="C6" s="26"/>
      <c r="D6" s="16"/>
      <c r="E6" s="16"/>
      <c r="F6" s="16"/>
      <c r="G6" s="16"/>
      <c r="H6" s="26"/>
      <c r="I6" s="26"/>
      <c r="J6" s="16"/>
      <c r="K6" s="16"/>
      <c r="L6" s="26"/>
      <c r="M6" s="26"/>
      <c r="N6" s="26"/>
      <c r="O6" s="26"/>
      <c r="P6" s="26"/>
      <c r="Q6" s="26"/>
      <c r="R6" s="26"/>
      <c r="S6" s="2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26"/>
      <c r="CI6" s="26"/>
      <c r="CJ6" s="16"/>
      <c r="CK6" s="16"/>
      <c r="CL6" s="16"/>
      <c r="CM6" s="16"/>
      <c r="CN6" s="26"/>
      <c r="CO6" s="26"/>
      <c r="CP6" s="16"/>
      <c r="CQ6" s="16"/>
      <c r="CR6" s="66" t="s">
        <v>351</v>
      </c>
      <c r="CS6" s="67"/>
      <c r="CT6" s="67"/>
      <c r="CU6" s="67"/>
      <c r="CV6" s="34"/>
      <c r="CW6" s="34"/>
      <c r="CX6" s="16"/>
      <c r="CY6" s="51" t="s">
        <v>334</v>
      </c>
      <c r="CZ6" s="16"/>
      <c r="DA6" s="16"/>
    </row>
    <row r="7" spans="1:105" s="4" customFormat="1" x14ac:dyDescent="0.2">
      <c r="A7" s="16"/>
      <c r="B7" s="46">
        <v>43555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34"/>
      <c r="CW7" s="34"/>
      <c r="CX7" s="16"/>
      <c r="CY7" s="16"/>
      <c r="CZ7" s="16"/>
      <c r="DA7" s="16"/>
    </row>
    <row r="8" spans="1:105" s="27" customFormat="1" ht="24" customHeight="1" x14ac:dyDescent="0.2">
      <c r="A8" s="13" t="s">
        <v>29</v>
      </c>
      <c r="B8" s="14" t="s">
        <v>11</v>
      </c>
      <c r="C8" s="13"/>
      <c r="D8" s="13" t="s">
        <v>320</v>
      </c>
      <c r="E8" s="13" t="s">
        <v>321</v>
      </c>
      <c r="F8" s="13" t="s">
        <v>322</v>
      </c>
      <c r="G8" s="13" t="s">
        <v>323</v>
      </c>
      <c r="H8" s="14" t="s">
        <v>17</v>
      </c>
      <c r="I8" s="14"/>
      <c r="J8" s="13" t="s">
        <v>328</v>
      </c>
      <c r="K8" s="13" t="s">
        <v>329</v>
      </c>
      <c r="L8" s="14" t="s">
        <v>17</v>
      </c>
      <c r="M8" s="14"/>
      <c r="N8" s="14" t="s">
        <v>17</v>
      </c>
      <c r="O8" s="14"/>
      <c r="P8" s="14"/>
      <c r="Q8" s="14"/>
      <c r="R8" s="14"/>
      <c r="S8" s="14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4"/>
      <c r="CI8" s="14"/>
      <c r="CJ8" s="13" t="s">
        <v>320</v>
      </c>
      <c r="CK8" s="13" t="s">
        <v>321</v>
      </c>
      <c r="CL8" s="13" t="s">
        <v>322</v>
      </c>
      <c r="CM8" s="13" t="s">
        <v>323</v>
      </c>
      <c r="CN8" s="14" t="s">
        <v>28</v>
      </c>
      <c r="CO8" s="13"/>
      <c r="CP8" s="13" t="s">
        <v>328</v>
      </c>
      <c r="CQ8" s="13" t="s">
        <v>329</v>
      </c>
      <c r="CR8" s="14" t="s">
        <v>28</v>
      </c>
      <c r="CS8" s="13"/>
      <c r="CT8" s="14" t="s">
        <v>28</v>
      </c>
      <c r="CU8" s="14"/>
      <c r="CV8" s="35"/>
      <c r="CW8" s="35"/>
      <c r="CX8" s="13"/>
      <c r="CY8" s="13"/>
      <c r="CZ8" s="13"/>
      <c r="DA8" s="13"/>
    </row>
    <row r="9" spans="1:105" s="27" customFormat="1" ht="22.5" customHeight="1" x14ac:dyDescent="0.2">
      <c r="A9" s="13" t="s">
        <v>27</v>
      </c>
      <c r="B9" s="14" t="s">
        <v>4</v>
      </c>
      <c r="C9" s="15" t="s">
        <v>5</v>
      </c>
      <c r="D9" s="13" t="s">
        <v>324</v>
      </c>
      <c r="E9" s="13" t="s">
        <v>325</v>
      </c>
      <c r="F9" s="13" t="s">
        <v>326</v>
      </c>
      <c r="G9" s="13" t="s">
        <v>327</v>
      </c>
      <c r="H9" s="14" t="s">
        <v>31</v>
      </c>
      <c r="I9" s="14"/>
      <c r="J9" s="13" t="s">
        <v>330</v>
      </c>
      <c r="K9" s="13" t="s">
        <v>331</v>
      </c>
      <c r="L9" s="14" t="s">
        <v>32</v>
      </c>
      <c r="M9" s="14"/>
      <c r="N9" s="14" t="s">
        <v>34</v>
      </c>
      <c r="O9" s="14"/>
      <c r="P9" s="14"/>
      <c r="Q9" s="14"/>
      <c r="R9" s="14" t="s">
        <v>37</v>
      </c>
      <c r="S9" s="14"/>
      <c r="T9" s="13" t="s">
        <v>184</v>
      </c>
      <c r="U9" s="13" t="s">
        <v>186</v>
      </c>
      <c r="V9" s="13" t="s">
        <v>188</v>
      </c>
      <c r="W9" s="13" t="s">
        <v>190</v>
      </c>
      <c r="X9" s="13" t="s">
        <v>192</v>
      </c>
      <c r="Y9" s="13" t="s">
        <v>194</v>
      </c>
      <c r="Z9" s="13" t="s">
        <v>196</v>
      </c>
      <c r="AA9" s="13" t="s">
        <v>198</v>
      </c>
      <c r="AB9" s="13" t="s">
        <v>200</v>
      </c>
      <c r="AC9" s="13" t="s">
        <v>202</v>
      </c>
      <c r="AD9" s="13" t="s">
        <v>204</v>
      </c>
      <c r="AE9" s="13" t="s">
        <v>206</v>
      </c>
      <c r="AF9" s="13" t="s">
        <v>208</v>
      </c>
      <c r="AG9" s="13" t="s">
        <v>210</v>
      </c>
      <c r="AH9" s="13" t="s">
        <v>212</v>
      </c>
      <c r="AI9" s="13" t="s">
        <v>214</v>
      </c>
      <c r="AJ9" s="13" t="s">
        <v>216</v>
      </c>
      <c r="AK9" s="13" t="s">
        <v>218</v>
      </c>
      <c r="AL9" s="13" t="s">
        <v>220</v>
      </c>
      <c r="AM9" s="13" t="s">
        <v>222</v>
      </c>
      <c r="AN9" s="13" t="s">
        <v>224</v>
      </c>
      <c r="AO9" s="13" t="s">
        <v>226</v>
      </c>
      <c r="AP9" s="13" t="s">
        <v>228</v>
      </c>
      <c r="AQ9" s="13" t="s">
        <v>230</v>
      </c>
      <c r="AR9" s="13" t="s">
        <v>232</v>
      </c>
      <c r="AS9" s="13" t="s">
        <v>234</v>
      </c>
      <c r="AT9" s="13" t="s">
        <v>236</v>
      </c>
      <c r="AU9" s="13" t="s">
        <v>238</v>
      </c>
      <c r="AV9" s="13" t="s">
        <v>240</v>
      </c>
      <c r="AW9" s="13" t="s">
        <v>242</v>
      </c>
      <c r="AX9" s="13" t="s">
        <v>244</v>
      </c>
      <c r="AY9" s="13" t="s">
        <v>246</v>
      </c>
      <c r="AZ9" s="13" t="s">
        <v>248</v>
      </c>
      <c r="BA9" s="13" t="s">
        <v>250</v>
      </c>
      <c r="BB9" s="13" t="s">
        <v>252</v>
      </c>
      <c r="BC9" s="13" t="s">
        <v>254</v>
      </c>
      <c r="BD9" s="13" t="s">
        <v>256</v>
      </c>
      <c r="BE9" s="13" t="s">
        <v>258</v>
      </c>
      <c r="BF9" s="13" t="s">
        <v>260</v>
      </c>
      <c r="BG9" s="13" t="s">
        <v>262</v>
      </c>
      <c r="BH9" s="13" t="s">
        <v>264</v>
      </c>
      <c r="BI9" s="13" t="s">
        <v>266</v>
      </c>
      <c r="BJ9" s="13" t="s">
        <v>268</v>
      </c>
      <c r="BK9" s="13" t="s">
        <v>270</v>
      </c>
      <c r="BL9" s="13" t="s">
        <v>275</v>
      </c>
      <c r="BM9" s="13" t="s">
        <v>277</v>
      </c>
      <c r="BN9" s="13" t="s">
        <v>280</v>
      </c>
      <c r="BO9" s="13" t="s">
        <v>282</v>
      </c>
      <c r="BP9" s="13" t="s">
        <v>284</v>
      </c>
      <c r="BQ9" s="13" t="s">
        <v>286</v>
      </c>
      <c r="BR9" s="13" t="s">
        <v>288</v>
      </c>
      <c r="BS9" s="13" t="s">
        <v>290</v>
      </c>
      <c r="BT9" s="13" t="s">
        <v>292</v>
      </c>
      <c r="BU9" s="13" t="s">
        <v>294</v>
      </c>
      <c r="BV9" s="13" t="s">
        <v>296</v>
      </c>
      <c r="BW9" s="13" t="s">
        <v>298</v>
      </c>
      <c r="BX9" s="13" t="s">
        <v>300</v>
      </c>
      <c r="BY9" s="13" t="s">
        <v>302</v>
      </c>
      <c r="BZ9" s="13" t="s">
        <v>304</v>
      </c>
      <c r="CA9" s="13" t="s">
        <v>306</v>
      </c>
      <c r="CB9" s="13" t="s">
        <v>308</v>
      </c>
      <c r="CC9" s="13" t="s">
        <v>310</v>
      </c>
      <c r="CD9" s="13" t="s">
        <v>312</v>
      </c>
      <c r="CE9" s="13" t="s">
        <v>314</v>
      </c>
      <c r="CF9" s="13" t="s">
        <v>319</v>
      </c>
      <c r="CG9" s="13" t="s">
        <v>156</v>
      </c>
      <c r="CH9" s="14" t="s">
        <v>38</v>
      </c>
      <c r="CI9" s="14"/>
      <c r="CJ9" s="13" t="s">
        <v>324</v>
      </c>
      <c r="CK9" s="13" t="s">
        <v>325</v>
      </c>
      <c r="CL9" s="13" t="s">
        <v>326</v>
      </c>
      <c r="CM9" s="13" t="s">
        <v>327</v>
      </c>
      <c r="CN9" s="14" t="s">
        <v>31</v>
      </c>
      <c r="CO9" s="15"/>
      <c r="CP9" s="13" t="s">
        <v>330</v>
      </c>
      <c r="CQ9" s="13" t="s">
        <v>331</v>
      </c>
      <c r="CR9" s="14" t="s">
        <v>32</v>
      </c>
      <c r="CS9" s="13"/>
      <c r="CT9" s="14" t="s">
        <v>34</v>
      </c>
      <c r="CU9" s="14" t="s">
        <v>39</v>
      </c>
      <c r="CV9" s="35" t="s">
        <v>40</v>
      </c>
      <c r="CW9" s="35"/>
      <c r="CX9" s="13"/>
      <c r="CY9" s="13"/>
      <c r="CZ9" s="13"/>
      <c r="DA9" s="13"/>
    </row>
    <row r="11" spans="1:105" x14ac:dyDescent="0.2">
      <c r="A11" s="12"/>
      <c r="C11" s="1" t="s">
        <v>18</v>
      </c>
      <c r="D11" s="12"/>
      <c r="E11" s="12"/>
      <c r="F11" s="12"/>
      <c r="G11" s="12"/>
      <c r="H11" s="5">
        <v>2645403.66</v>
      </c>
      <c r="I11" s="7"/>
      <c r="J11" s="12"/>
      <c r="K11" s="12"/>
      <c r="L11" s="5"/>
      <c r="M11" s="7"/>
      <c r="N11" s="5">
        <v>2645403.66</v>
      </c>
      <c r="O11" s="5"/>
      <c r="P11" s="5"/>
      <c r="Q11" s="5"/>
      <c r="R11" s="5"/>
      <c r="S11" s="5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5"/>
      <c r="CI11" s="7"/>
      <c r="CJ11" s="12"/>
      <c r="CK11" s="12"/>
      <c r="CL11" s="12"/>
      <c r="CM11" s="12"/>
      <c r="CN11" s="5">
        <v>2098466.19</v>
      </c>
      <c r="CO11" s="1"/>
      <c r="CP11" s="12"/>
      <c r="CQ11" s="12"/>
      <c r="CR11" s="5">
        <v>788564.45000000007</v>
      </c>
      <c r="CT11" s="5">
        <v>2887030.64</v>
      </c>
      <c r="CU11" s="5"/>
      <c r="CV11" s="39"/>
      <c r="CW11" s="36"/>
    </row>
    <row r="12" spans="1:105" x14ac:dyDescent="0.2">
      <c r="H12" s="7"/>
      <c r="I12" s="7"/>
      <c r="L12" s="7"/>
      <c r="M12" s="7"/>
      <c r="N12" s="7"/>
      <c r="O12" s="7"/>
      <c r="P12" s="7"/>
      <c r="Q12" s="7"/>
      <c r="R12" s="7"/>
      <c r="S12" s="7"/>
      <c r="CH12" s="7"/>
      <c r="CI12" s="7"/>
      <c r="CN12" s="7"/>
      <c r="CR12" s="7"/>
    </row>
    <row r="13" spans="1:105" s="4" customFormat="1" outlineLevel="1" x14ac:dyDescent="0.2">
      <c r="A13" s="4" t="s">
        <v>124</v>
      </c>
      <c r="B13" s="11" t="s">
        <v>125</v>
      </c>
      <c r="C13" s="4" t="s">
        <v>126</v>
      </c>
      <c r="D13" s="4">
        <v>2523.56</v>
      </c>
      <c r="E13" s="4">
        <v>0</v>
      </c>
      <c r="F13" s="4">
        <v>13189.65</v>
      </c>
      <c r="G13" s="4">
        <v>0</v>
      </c>
      <c r="H13" s="4">
        <v>15713.21</v>
      </c>
      <c r="J13" s="4">
        <v>0</v>
      </c>
      <c r="K13" s="4">
        <v>0</v>
      </c>
      <c r="L13" s="4">
        <v>0</v>
      </c>
      <c r="N13" s="4">
        <v>15713.210000000001</v>
      </c>
      <c r="P13" s="53">
        <v>-18000</v>
      </c>
      <c r="Q13" s="53">
        <v>0</v>
      </c>
      <c r="R13" s="4">
        <f t="shared" ref="R13:R33" si="0">-1*(P13+Q13)</f>
        <v>18000</v>
      </c>
      <c r="S13" s="53"/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53">
        <v>0</v>
      </c>
      <c r="CJ13" s="4">
        <v>576.19000000000005</v>
      </c>
      <c r="CK13" s="4">
        <v>0</v>
      </c>
      <c r="CL13" s="4">
        <v>5370.06</v>
      </c>
      <c r="CM13" s="4">
        <v>0</v>
      </c>
      <c r="CN13" s="4">
        <v>5946.25</v>
      </c>
      <c r="CP13" s="4">
        <v>0</v>
      </c>
      <c r="CQ13" s="4">
        <v>0</v>
      </c>
      <c r="CR13" s="4">
        <v>0</v>
      </c>
      <c r="CT13" s="4">
        <v>5946.25</v>
      </c>
      <c r="CU13" s="4">
        <f t="shared" ref="CU13:CU34" si="1">R13-CT13</f>
        <v>12053.75</v>
      </c>
      <c r="CV13" s="37">
        <f t="shared" ref="CV13:CV34" si="2">IF(R13=0,"n/a",CT13/(R13))</f>
        <v>0.33034722222222224</v>
      </c>
      <c r="CW13" s="37"/>
    </row>
    <row r="14" spans="1:105" s="4" customFormat="1" outlineLevel="1" x14ac:dyDescent="0.2">
      <c r="A14" s="4" t="s">
        <v>127</v>
      </c>
      <c r="B14" s="11" t="s">
        <v>128</v>
      </c>
      <c r="C14" s="4" t="s">
        <v>129</v>
      </c>
      <c r="D14" s="4">
        <v>1372</v>
      </c>
      <c r="E14" s="4">
        <v>0</v>
      </c>
      <c r="F14" s="4">
        <v>0</v>
      </c>
      <c r="G14" s="4">
        <v>0</v>
      </c>
      <c r="H14" s="4">
        <v>1372</v>
      </c>
      <c r="J14" s="4">
        <v>0</v>
      </c>
      <c r="K14" s="4">
        <v>0</v>
      </c>
      <c r="L14" s="4">
        <v>0</v>
      </c>
      <c r="N14" s="4">
        <v>1372</v>
      </c>
      <c r="P14" s="53">
        <v>-1250</v>
      </c>
      <c r="Q14" s="53">
        <v>0</v>
      </c>
      <c r="R14" s="4">
        <f t="shared" si="0"/>
        <v>1250</v>
      </c>
      <c r="S14" s="53"/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53">
        <v>0</v>
      </c>
      <c r="CJ14" s="4">
        <v>1415</v>
      </c>
      <c r="CK14" s="4">
        <v>0</v>
      </c>
      <c r="CL14" s="4">
        <v>0</v>
      </c>
      <c r="CM14" s="4">
        <v>0</v>
      </c>
      <c r="CN14" s="4">
        <v>1415</v>
      </c>
      <c r="CP14" s="4">
        <v>0</v>
      </c>
      <c r="CQ14" s="4">
        <v>0</v>
      </c>
      <c r="CR14" s="4">
        <v>0</v>
      </c>
      <c r="CT14" s="4">
        <v>1415</v>
      </c>
      <c r="CU14" s="4">
        <f t="shared" si="1"/>
        <v>-165</v>
      </c>
      <c r="CV14" s="37">
        <f t="shared" si="2"/>
        <v>1.1319999999999999</v>
      </c>
      <c r="CW14" s="37"/>
    </row>
    <row r="15" spans="1:105" s="4" customFormat="1" outlineLevel="1" x14ac:dyDescent="0.2">
      <c r="A15" s="4" t="s">
        <v>130</v>
      </c>
      <c r="B15" s="11" t="s">
        <v>131</v>
      </c>
      <c r="C15" s="4" t="s">
        <v>132</v>
      </c>
      <c r="D15" s="4">
        <v>17863.84</v>
      </c>
      <c r="E15" s="4">
        <v>0</v>
      </c>
      <c r="F15" s="4">
        <v>0</v>
      </c>
      <c r="G15" s="4">
        <v>0</v>
      </c>
      <c r="H15" s="4">
        <v>17863.84</v>
      </c>
      <c r="J15" s="4">
        <v>0</v>
      </c>
      <c r="K15" s="4">
        <v>0</v>
      </c>
      <c r="L15" s="4">
        <v>0</v>
      </c>
      <c r="N15" s="4">
        <v>17863.84</v>
      </c>
      <c r="P15" s="53">
        <v>-18797</v>
      </c>
      <c r="Q15" s="53">
        <v>0</v>
      </c>
      <c r="R15" s="4">
        <f t="shared" si="0"/>
        <v>18797</v>
      </c>
      <c r="S15" s="53"/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53">
        <v>0</v>
      </c>
      <c r="CJ15" s="4">
        <v>5977.43</v>
      </c>
      <c r="CK15" s="4">
        <v>0</v>
      </c>
      <c r="CL15" s="4">
        <v>15</v>
      </c>
      <c r="CM15" s="4">
        <v>0</v>
      </c>
      <c r="CN15" s="4">
        <v>5992.43</v>
      </c>
      <c r="CP15" s="4">
        <v>0</v>
      </c>
      <c r="CQ15" s="4">
        <v>0</v>
      </c>
      <c r="CR15" s="4">
        <v>0</v>
      </c>
      <c r="CT15" s="4">
        <v>5992.43</v>
      </c>
      <c r="CU15" s="4">
        <f t="shared" si="1"/>
        <v>12804.57</v>
      </c>
      <c r="CV15" s="37">
        <f t="shared" si="2"/>
        <v>0.3187971484811406</v>
      </c>
      <c r="CW15" s="37"/>
    </row>
    <row r="16" spans="1:105" s="4" customFormat="1" outlineLevel="1" x14ac:dyDescent="0.2">
      <c r="A16" s="4" t="s">
        <v>133</v>
      </c>
      <c r="B16" s="11" t="s">
        <v>134</v>
      </c>
      <c r="C16" s="4" t="s">
        <v>135</v>
      </c>
      <c r="D16" s="4">
        <v>8892.85</v>
      </c>
      <c r="E16" s="4">
        <v>200</v>
      </c>
      <c r="F16" s="4">
        <v>2096.02</v>
      </c>
      <c r="G16" s="4">
        <v>0</v>
      </c>
      <c r="H16" s="4">
        <v>11188.87</v>
      </c>
      <c r="J16" s="4">
        <v>0</v>
      </c>
      <c r="K16" s="4">
        <v>0</v>
      </c>
      <c r="L16" s="4">
        <v>0</v>
      </c>
      <c r="N16" s="4">
        <v>11188.87</v>
      </c>
      <c r="P16" s="53">
        <v>-8680</v>
      </c>
      <c r="Q16" s="53">
        <v>0</v>
      </c>
      <c r="R16" s="4">
        <f t="shared" si="0"/>
        <v>8680</v>
      </c>
      <c r="S16" s="53"/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53">
        <v>0</v>
      </c>
      <c r="CJ16" s="4">
        <v>5855.1500000000005</v>
      </c>
      <c r="CK16" s="4">
        <v>300</v>
      </c>
      <c r="CL16" s="4">
        <v>2197.3200000000002</v>
      </c>
      <c r="CM16" s="4">
        <v>0</v>
      </c>
      <c r="CN16" s="4">
        <v>8352.4700000000012</v>
      </c>
      <c r="CP16" s="4">
        <v>0</v>
      </c>
      <c r="CQ16" s="4">
        <v>0</v>
      </c>
      <c r="CR16" s="4">
        <v>0</v>
      </c>
      <c r="CT16" s="4">
        <v>8352.4699999999993</v>
      </c>
      <c r="CU16" s="4">
        <f t="shared" si="1"/>
        <v>327.53000000000065</v>
      </c>
      <c r="CV16" s="37">
        <f t="shared" si="2"/>
        <v>0.96226612903225794</v>
      </c>
      <c r="CW16" s="37"/>
    </row>
    <row r="17" spans="1:101" s="4" customFormat="1" outlineLevel="1" x14ac:dyDescent="0.2">
      <c r="A17" s="4" t="s">
        <v>136</v>
      </c>
      <c r="B17" s="11" t="s">
        <v>137</v>
      </c>
      <c r="C17" s="4" t="s">
        <v>138</v>
      </c>
      <c r="D17" s="4">
        <v>0</v>
      </c>
      <c r="E17" s="4">
        <v>0</v>
      </c>
      <c r="F17" s="4">
        <v>961827.16</v>
      </c>
      <c r="G17" s="4">
        <v>0</v>
      </c>
      <c r="H17" s="4">
        <v>961827.16</v>
      </c>
      <c r="J17" s="4">
        <v>0</v>
      </c>
      <c r="K17" s="4">
        <v>0</v>
      </c>
      <c r="L17" s="4">
        <v>0</v>
      </c>
      <c r="N17" s="4">
        <v>961827.16</v>
      </c>
      <c r="P17" s="53">
        <v>-1242515</v>
      </c>
      <c r="Q17" s="53">
        <v>0</v>
      </c>
      <c r="R17" s="4">
        <f t="shared" si="0"/>
        <v>1242515</v>
      </c>
      <c r="S17" s="53"/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53">
        <v>0</v>
      </c>
      <c r="CJ17" s="4">
        <v>0</v>
      </c>
      <c r="CK17" s="4">
        <v>0</v>
      </c>
      <c r="CL17" s="4">
        <v>731289.51</v>
      </c>
      <c r="CM17" s="4">
        <v>0</v>
      </c>
      <c r="CN17" s="4">
        <v>731289.51</v>
      </c>
      <c r="CP17" s="4">
        <v>0</v>
      </c>
      <c r="CQ17" s="4">
        <v>0</v>
      </c>
      <c r="CR17" s="4">
        <v>0</v>
      </c>
      <c r="CT17" s="4">
        <v>731289.51</v>
      </c>
      <c r="CU17" s="4">
        <f t="shared" si="1"/>
        <v>511225.49</v>
      </c>
      <c r="CV17" s="37">
        <f t="shared" si="2"/>
        <v>0.58855588061311137</v>
      </c>
      <c r="CW17" s="37"/>
    </row>
    <row r="18" spans="1:101" s="4" customFormat="1" outlineLevel="1" x14ac:dyDescent="0.2">
      <c r="A18" s="4" t="s">
        <v>139</v>
      </c>
      <c r="B18" s="11" t="s">
        <v>140</v>
      </c>
      <c r="C18" s="4" t="s">
        <v>141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J18" s="4">
        <v>0</v>
      </c>
      <c r="K18" s="4">
        <v>5917.4000000000005</v>
      </c>
      <c r="L18" s="4">
        <v>5917.4000000000005</v>
      </c>
      <c r="N18" s="4">
        <v>5917.4000000000005</v>
      </c>
      <c r="P18" s="53">
        <v>-3800</v>
      </c>
      <c r="Q18" s="53">
        <v>0</v>
      </c>
      <c r="R18" s="4">
        <f t="shared" si="0"/>
        <v>3800</v>
      </c>
      <c r="S18" s="53"/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53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P18" s="4">
        <v>0</v>
      </c>
      <c r="CQ18" s="4">
        <v>10297.64</v>
      </c>
      <c r="CR18" s="4">
        <v>10297.64</v>
      </c>
      <c r="CT18" s="4">
        <v>10297.64</v>
      </c>
      <c r="CU18" s="4">
        <f t="shared" si="1"/>
        <v>-6497.6399999999994</v>
      </c>
      <c r="CV18" s="37">
        <f t="shared" si="2"/>
        <v>2.7099052631578946</v>
      </c>
      <c r="CW18" s="37"/>
    </row>
    <row r="19" spans="1:101" s="4" customFormat="1" outlineLevel="1" x14ac:dyDescent="0.2">
      <c r="A19" s="4" t="s">
        <v>142</v>
      </c>
      <c r="B19" s="11" t="s">
        <v>143</v>
      </c>
      <c r="C19" s="4" t="s">
        <v>144</v>
      </c>
      <c r="D19" s="4">
        <v>160</v>
      </c>
      <c r="E19" s="4">
        <v>0</v>
      </c>
      <c r="F19" s="4">
        <v>29992.21</v>
      </c>
      <c r="G19" s="4">
        <v>300</v>
      </c>
      <c r="H19" s="4">
        <v>30452.21</v>
      </c>
      <c r="J19" s="4">
        <v>0</v>
      </c>
      <c r="K19" s="4">
        <v>0</v>
      </c>
      <c r="L19" s="4">
        <v>0</v>
      </c>
      <c r="N19" s="4">
        <v>30452.21</v>
      </c>
      <c r="P19" s="53">
        <v>-31815</v>
      </c>
      <c r="Q19" s="53">
        <v>0</v>
      </c>
      <c r="R19" s="4">
        <f t="shared" si="0"/>
        <v>31815</v>
      </c>
      <c r="S19" s="53"/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53">
        <v>0</v>
      </c>
      <c r="CJ19" s="4">
        <v>0</v>
      </c>
      <c r="CK19" s="4">
        <v>0</v>
      </c>
      <c r="CL19" s="4">
        <v>990.46</v>
      </c>
      <c r="CM19" s="4">
        <v>0</v>
      </c>
      <c r="CN19" s="4">
        <v>990.46</v>
      </c>
      <c r="CP19" s="4">
        <v>0</v>
      </c>
      <c r="CQ19" s="4">
        <v>0</v>
      </c>
      <c r="CR19" s="4">
        <v>0</v>
      </c>
      <c r="CT19" s="4">
        <v>990.46</v>
      </c>
      <c r="CU19" s="4">
        <f t="shared" si="1"/>
        <v>30824.54</v>
      </c>
      <c r="CV19" s="37">
        <f t="shared" si="2"/>
        <v>3.1131856042747132E-2</v>
      </c>
      <c r="CW19" s="37"/>
    </row>
    <row r="20" spans="1:101" s="4" customFormat="1" outlineLevel="1" x14ac:dyDescent="0.2">
      <c r="A20" s="4" t="s">
        <v>145</v>
      </c>
      <c r="B20" s="11" t="s">
        <v>146</v>
      </c>
      <c r="C20" s="4" t="s">
        <v>147</v>
      </c>
      <c r="D20" s="4">
        <v>0</v>
      </c>
      <c r="E20" s="4">
        <v>0</v>
      </c>
      <c r="F20" s="4">
        <v>1657.17</v>
      </c>
      <c r="G20" s="4">
        <v>0</v>
      </c>
      <c r="H20" s="4">
        <v>1657.17</v>
      </c>
      <c r="J20" s="4">
        <v>182038.08000000002</v>
      </c>
      <c r="K20" s="4">
        <v>0</v>
      </c>
      <c r="L20" s="4">
        <v>182038.08000000002</v>
      </c>
      <c r="N20" s="4">
        <v>183695.25</v>
      </c>
      <c r="P20" s="53">
        <v>-204978</v>
      </c>
      <c r="Q20" s="53">
        <v>0</v>
      </c>
      <c r="R20" s="4">
        <f t="shared" si="0"/>
        <v>204978</v>
      </c>
      <c r="S20" s="53"/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53">
        <v>0</v>
      </c>
      <c r="CJ20" s="4">
        <v>0</v>
      </c>
      <c r="CK20" s="4">
        <v>0</v>
      </c>
      <c r="CL20" s="4">
        <v>1622.77</v>
      </c>
      <c r="CM20" s="4">
        <v>0</v>
      </c>
      <c r="CN20" s="4">
        <v>1622.77</v>
      </c>
      <c r="CP20" s="4">
        <v>136495.04999999999</v>
      </c>
      <c r="CQ20" s="4">
        <v>0</v>
      </c>
      <c r="CR20" s="4">
        <v>136495.04999999999</v>
      </c>
      <c r="CT20" s="4">
        <v>138117.82</v>
      </c>
      <c r="CU20" s="4">
        <f t="shared" si="1"/>
        <v>66860.179999999993</v>
      </c>
      <c r="CV20" s="37">
        <f t="shared" si="2"/>
        <v>0.67381777556615841</v>
      </c>
      <c r="CW20" s="37"/>
    </row>
    <row r="21" spans="1:101" s="4" customFormat="1" outlineLevel="1" x14ac:dyDescent="0.2">
      <c r="A21" s="4" t="s">
        <v>148</v>
      </c>
      <c r="B21" s="11" t="s">
        <v>149</v>
      </c>
      <c r="C21" s="4" t="s">
        <v>150</v>
      </c>
      <c r="D21" s="4">
        <v>0</v>
      </c>
      <c r="E21" s="4">
        <v>0</v>
      </c>
      <c r="F21" s="4">
        <v>80991</v>
      </c>
      <c r="G21" s="4">
        <v>0</v>
      </c>
      <c r="H21" s="4">
        <v>80991</v>
      </c>
      <c r="J21" s="4">
        <v>0</v>
      </c>
      <c r="K21" s="4">
        <v>0</v>
      </c>
      <c r="L21" s="4">
        <v>0</v>
      </c>
      <c r="N21" s="4">
        <v>80991</v>
      </c>
      <c r="P21" s="53">
        <v>-81270</v>
      </c>
      <c r="Q21" s="53">
        <v>0</v>
      </c>
      <c r="R21" s="4">
        <f t="shared" si="0"/>
        <v>81270</v>
      </c>
      <c r="S21" s="53"/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53">
        <v>0</v>
      </c>
      <c r="CJ21" s="4">
        <v>0</v>
      </c>
      <c r="CK21" s="4">
        <v>0</v>
      </c>
      <c r="CL21" s="4">
        <v>81270</v>
      </c>
      <c r="CM21" s="4">
        <v>0</v>
      </c>
      <c r="CN21" s="4">
        <v>81270</v>
      </c>
      <c r="CP21" s="4">
        <v>0</v>
      </c>
      <c r="CQ21" s="4">
        <v>0</v>
      </c>
      <c r="CR21" s="4">
        <v>0</v>
      </c>
      <c r="CT21" s="4">
        <v>81270</v>
      </c>
      <c r="CU21" s="4">
        <f t="shared" si="1"/>
        <v>0</v>
      </c>
      <c r="CV21" s="37">
        <f t="shared" si="2"/>
        <v>1</v>
      </c>
      <c r="CW21" s="37"/>
    </row>
    <row r="22" spans="1:101" s="4" customFormat="1" outlineLevel="1" x14ac:dyDescent="0.2">
      <c r="A22" s="4" t="s">
        <v>151</v>
      </c>
      <c r="B22" s="11" t="s">
        <v>152</v>
      </c>
      <c r="C22" s="4" t="s">
        <v>153</v>
      </c>
      <c r="D22" s="4">
        <v>0</v>
      </c>
      <c r="E22" s="4">
        <v>0</v>
      </c>
      <c r="F22" s="4">
        <v>11826.86</v>
      </c>
      <c r="G22" s="4">
        <v>0</v>
      </c>
      <c r="H22" s="4">
        <v>11826.86</v>
      </c>
      <c r="J22" s="4">
        <v>0</v>
      </c>
      <c r="K22" s="4">
        <v>0</v>
      </c>
      <c r="L22" s="4">
        <v>0</v>
      </c>
      <c r="N22" s="4">
        <v>11826.86</v>
      </c>
      <c r="P22" s="53">
        <v>-12203</v>
      </c>
      <c r="Q22" s="53">
        <v>0</v>
      </c>
      <c r="R22" s="4">
        <f t="shared" si="0"/>
        <v>12203</v>
      </c>
      <c r="S22" s="53"/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53">
        <v>0</v>
      </c>
      <c r="CJ22" s="4">
        <v>0</v>
      </c>
      <c r="CK22" s="4">
        <v>0</v>
      </c>
      <c r="CL22" s="4">
        <v>12203.35</v>
      </c>
      <c r="CM22" s="4">
        <v>0</v>
      </c>
      <c r="CN22" s="4">
        <v>12203.35</v>
      </c>
      <c r="CP22" s="4">
        <v>0</v>
      </c>
      <c r="CQ22" s="4">
        <v>0</v>
      </c>
      <c r="CR22" s="4">
        <v>0</v>
      </c>
      <c r="CT22" s="4">
        <v>12203.35</v>
      </c>
      <c r="CU22" s="4">
        <f t="shared" si="1"/>
        <v>-0.3500000000003638</v>
      </c>
      <c r="CV22" s="37">
        <f t="shared" si="2"/>
        <v>1.0000286814717694</v>
      </c>
      <c r="CW22" s="37"/>
    </row>
    <row r="23" spans="1:101" s="4" customFormat="1" outlineLevel="1" x14ac:dyDescent="0.2">
      <c r="A23" s="4" t="s">
        <v>154</v>
      </c>
      <c r="B23" s="11" t="s">
        <v>155</v>
      </c>
      <c r="C23" s="4" t="s">
        <v>337</v>
      </c>
      <c r="D23" s="4">
        <v>0</v>
      </c>
      <c r="E23" s="4">
        <v>0</v>
      </c>
      <c r="F23" s="4">
        <v>5159406.0999999996</v>
      </c>
      <c r="G23" s="4">
        <v>0</v>
      </c>
      <c r="H23" s="4">
        <v>5159406.0999999996</v>
      </c>
      <c r="J23" s="4">
        <v>0</v>
      </c>
      <c r="K23" s="4">
        <v>465569.95</v>
      </c>
      <c r="L23" s="4">
        <v>465569.95</v>
      </c>
      <c r="N23" s="4">
        <v>5159406.0999999996</v>
      </c>
      <c r="P23" s="53">
        <v>-5580722</v>
      </c>
      <c r="Q23" s="53">
        <v>0</v>
      </c>
      <c r="R23" s="4">
        <f t="shared" si="0"/>
        <v>5580722</v>
      </c>
      <c r="S23" s="53"/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53">
        <v>0</v>
      </c>
      <c r="CJ23" s="4">
        <v>0</v>
      </c>
      <c r="CK23" s="4">
        <v>0</v>
      </c>
      <c r="CL23" s="4">
        <v>4180420.26</v>
      </c>
      <c r="CM23" s="4">
        <v>0</v>
      </c>
      <c r="CN23" s="4">
        <v>4180420.26</v>
      </c>
      <c r="CP23" s="4">
        <v>0</v>
      </c>
      <c r="CQ23" s="4">
        <v>347083.35000000003</v>
      </c>
      <c r="CR23" s="4">
        <v>0</v>
      </c>
      <c r="CT23" s="4">
        <v>4180420.26</v>
      </c>
      <c r="CU23" s="4">
        <f t="shared" si="1"/>
        <v>1400301.7400000002</v>
      </c>
      <c r="CV23" s="37">
        <f t="shared" si="2"/>
        <v>0.74908233379121913</v>
      </c>
      <c r="CW23" s="37"/>
    </row>
    <row r="24" spans="1:101" s="4" customFormat="1" outlineLevel="1" x14ac:dyDescent="0.2">
      <c r="B24" s="11" t="s">
        <v>336</v>
      </c>
      <c r="C24" s="4" t="s">
        <v>338</v>
      </c>
      <c r="N24" s="4">
        <v>465569.95</v>
      </c>
      <c r="P24" s="53"/>
      <c r="Q24" s="53"/>
      <c r="R24" s="4">
        <v>467155.04</v>
      </c>
      <c r="S24" s="53"/>
      <c r="CH24" s="53">
        <v>0</v>
      </c>
      <c r="CN24" s="4">
        <v>0</v>
      </c>
      <c r="CR24" s="4">
        <v>347083.35</v>
      </c>
      <c r="CT24" s="4">
        <v>347083.35</v>
      </c>
      <c r="CU24" s="4">
        <f t="shared" si="1"/>
        <v>120071.69</v>
      </c>
      <c r="CV24" s="37">
        <f t="shared" si="2"/>
        <v>0.74297250437456475</v>
      </c>
      <c r="CW24" s="37"/>
    </row>
    <row r="25" spans="1:101" s="4" customFormat="1" outlineLevel="1" x14ac:dyDescent="0.2">
      <c r="A25" s="4" t="s">
        <v>157</v>
      </c>
      <c r="B25" s="11" t="s">
        <v>158</v>
      </c>
      <c r="C25" s="4" t="s">
        <v>159</v>
      </c>
      <c r="D25" s="4">
        <v>0</v>
      </c>
      <c r="E25" s="4">
        <v>0</v>
      </c>
      <c r="F25" s="4">
        <v>70746.78</v>
      </c>
      <c r="G25" s="4">
        <v>0</v>
      </c>
      <c r="H25" s="4">
        <v>70746.78</v>
      </c>
      <c r="J25" s="4">
        <v>0</v>
      </c>
      <c r="K25" s="4">
        <v>0</v>
      </c>
      <c r="L25" s="4">
        <v>0</v>
      </c>
      <c r="N25" s="4">
        <v>70746.78</v>
      </c>
      <c r="P25" s="53">
        <v>-54800</v>
      </c>
      <c r="Q25" s="53">
        <v>0</v>
      </c>
      <c r="R25" s="4">
        <f t="shared" si="0"/>
        <v>54800</v>
      </c>
      <c r="S25" s="53"/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53">
        <v>0</v>
      </c>
      <c r="CJ25" s="4">
        <v>0</v>
      </c>
      <c r="CK25" s="4">
        <v>0</v>
      </c>
      <c r="CL25" s="4">
        <v>56488.78</v>
      </c>
      <c r="CM25" s="4">
        <v>0</v>
      </c>
      <c r="CN25" s="4">
        <v>56488.78</v>
      </c>
      <c r="CP25" s="4">
        <v>0</v>
      </c>
      <c r="CQ25" s="4">
        <v>0</v>
      </c>
      <c r="CR25" s="4">
        <v>0</v>
      </c>
      <c r="CT25" s="4">
        <v>56488.78</v>
      </c>
      <c r="CU25" s="4">
        <f t="shared" si="1"/>
        <v>-1688.7799999999988</v>
      </c>
      <c r="CV25" s="37">
        <f t="shared" si="2"/>
        <v>1.0308171532846715</v>
      </c>
      <c r="CW25" s="37"/>
    </row>
    <row r="26" spans="1:101" s="4" customFormat="1" outlineLevel="1" x14ac:dyDescent="0.2">
      <c r="A26" s="4" t="s">
        <v>160</v>
      </c>
      <c r="B26" s="11" t="s">
        <v>161</v>
      </c>
      <c r="C26" s="4" t="s">
        <v>162</v>
      </c>
      <c r="D26" s="4">
        <v>0</v>
      </c>
      <c r="E26" s="4">
        <v>120941.90000000001</v>
      </c>
      <c r="F26" s="4">
        <v>0</v>
      </c>
      <c r="G26" s="4">
        <v>0</v>
      </c>
      <c r="H26" s="4">
        <v>120941.90000000001</v>
      </c>
      <c r="J26" s="4">
        <v>0</v>
      </c>
      <c r="K26" s="4">
        <v>0</v>
      </c>
      <c r="L26" s="4">
        <v>0</v>
      </c>
      <c r="N26" s="4">
        <v>120941.90000000001</v>
      </c>
      <c r="P26" s="53">
        <v>-145000</v>
      </c>
      <c r="Q26" s="53">
        <v>0</v>
      </c>
      <c r="R26" s="4">
        <f t="shared" si="0"/>
        <v>145000</v>
      </c>
      <c r="S26" s="53"/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53">
        <v>0</v>
      </c>
      <c r="CJ26" s="4">
        <v>0</v>
      </c>
      <c r="CK26" s="4">
        <v>151518.80000000002</v>
      </c>
      <c r="CL26" s="4">
        <v>0</v>
      </c>
      <c r="CM26" s="4">
        <v>0</v>
      </c>
      <c r="CN26" s="4">
        <v>133663.79999999999</v>
      </c>
      <c r="CP26" s="4">
        <v>0</v>
      </c>
      <c r="CQ26" s="4">
        <v>0</v>
      </c>
      <c r="CR26" s="4">
        <v>0</v>
      </c>
      <c r="CT26" s="4">
        <v>133663.79999999999</v>
      </c>
      <c r="CU26" s="4">
        <f t="shared" si="1"/>
        <v>11336.200000000012</v>
      </c>
      <c r="CV26" s="37">
        <f t="shared" si="2"/>
        <v>0.92181931034482756</v>
      </c>
      <c r="CW26" s="37"/>
    </row>
    <row r="27" spans="1:101" s="4" customFormat="1" outlineLevel="1" x14ac:dyDescent="0.2">
      <c r="B27" s="11" t="s">
        <v>339</v>
      </c>
      <c r="C27" s="4" t="s">
        <v>340</v>
      </c>
      <c r="N27" s="4">
        <v>0</v>
      </c>
      <c r="P27" s="53"/>
      <c r="Q27" s="53"/>
      <c r="R27" s="4">
        <v>0</v>
      </c>
      <c r="S27" s="53"/>
      <c r="CH27" s="53">
        <v>0</v>
      </c>
      <c r="CN27" s="4">
        <v>17855</v>
      </c>
      <c r="CR27" s="4">
        <v>0</v>
      </c>
      <c r="CT27" s="4">
        <v>17855</v>
      </c>
      <c r="CU27" s="4">
        <f t="shared" si="1"/>
        <v>-17855</v>
      </c>
      <c r="CV27" s="37" t="str">
        <f t="shared" si="2"/>
        <v>n/a</v>
      </c>
      <c r="CW27" s="37"/>
    </row>
    <row r="28" spans="1:101" s="4" customFormat="1" outlineLevel="1" x14ac:dyDescent="0.2">
      <c r="A28" s="4" t="s">
        <v>163</v>
      </c>
      <c r="B28" s="11" t="s">
        <v>164</v>
      </c>
      <c r="C28" s="4" t="s">
        <v>165</v>
      </c>
      <c r="D28" s="4">
        <v>0</v>
      </c>
      <c r="E28" s="4">
        <v>0</v>
      </c>
      <c r="F28" s="4">
        <v>123461</v>
      </c>
      <c r="G28" s="4">
        <v>0</v>
      </c>
      <c r="H28" s="4">
        <v>123461</v>
      </c>
      <c r="J28" s="4">
        <v>0</v>
      </c>
      <c r="K28" s="4">
        <v>0</v>
      </c>
      <c r="L28" s="4">
        <v>0</v>
      </c>
      <c r="N28" s="4">
        <v>123461</v>
      </c>
      <c r="P28" s="53">
        <v>-125000</v>
      </c>
      <c r="Q28" s="53">
        <v>0</v>
      </c>
      <c r="R28" s="4">
        <f t="shared" si="0"/>
        <v>125000</v>
      </c>
      <c r="S28" s="53"/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53">
        <v>0</v>
      </c>
      <c r="CJ28" s="4">
        <v>0</v>
      </c>
      <c r="CK28" s="4">
        <v>0</v>
      </c>
      <c r="CL28" s="4">
        <v>114480</v>
      </c>
      <c r="CM28" s="4">
        <v>0</v>
      </c>
      <c r="CN28" s="4">
        <v>114480</v>
      </c>
      <c r="CP28" s="4">
        <v>0</v>
      </c>
      <c r="CQ28" s="4">
        <v>0</v>
      </c>
      <c r="CR28" s="4">
        <v>0</v>
      </c>
      <c r="CT28" s="4">
        <v>114480</v>
      </c>
      <c r="CU28" s="4">
        <f t="shared" si="1"/>
        <v>10520</v>
      </c>
      <c r="CV28" s="37">
        <f t="shared" si="2"/>
        <v>0.91583999999999999</v>
      </c>
      <c r="CW28" s="37"/>
    </row>
    <row r="29" spans="1:101" s="4" customFormat="1" outlineLevel="1" x14ac:dyDescent="0.2">
      <c r="A29" s="4" t="s">
        <v>166</v>
      </c>
      <c r="B29" s="11" t="s">
        <v>167</v>
      </c>
      <c r="C29" s="4" t="s">
        <v>168</v>
      </c>
      <c r="D29" s="4">
        <v>0</v>
      </c>
      <c r="E29" s="4">
        <v>0</v>
      </c>
      <c r="F29" s="4">
        <v>13583.43</v>
      </c>
      <c r="G29" s="4">
        <v>0</v>
      </c>
      <c r="H29" s="4">
        <v>13583.43</v>
      </c>
      <c r="J29" s="4">
        <v>0</v>
      </c>
      <c r="K29" s="4">
        <v>0</v>
      </c>
      <c r="L29" s="4">
        <v>0</v>
      </c>
      <c r="N29" s="4">
        <v>13583.43</v>
      </c>
      <c r="P29" s="53">
        <v>-18000</v>
      </c>
      <c r="Q29" s="53">
        <v>0</v>
      </c>
      <c r="R29" s="4">
        <f t="shared" si="0"/>
        <v>18000</v>
      </c>
      <c r="S29" s="53"/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53">
        <v>0</v>
      </c>
      <c r="CJ29" s="4">
        <v>50</v>
      </c>
      <c r="CK29" s="4">
        <v>0</v>
      </c>
      <c r="CL29" s="4">
        <v>10891</v>
      </c>
      <c r="CM29" s="4">
        <v>0</v>
      </c>
      <c r="CN29" s="4">
        <v>10941</v>
      </c>
      <c r="CP29" s="4">
        <v>0</v>
      </c>
      <c r="CQ29" s="4">
        <v>0</v>
      </c>
      <c r="CR29" s="4">
        <v>0</v>
      </c>
      <c r="CT29" s="4">
        <v>10941</v>
      </c>
      <c r="CU29" s="4">
        <f t="shared" si="1"/>
        <v>7059</v>
      </c>
      <c r="CV29" s="37">
        <f t="shared" si="2"/>
        <v>0.60783333333333334</v>
      </c>
      <c r="CW29" s="37"/>
    </row>
    <row r="30" spans="1:101" s="4" customFormat="1" outlineLevel="1" x14ac:dyDescent="0.2">
      <c r="A30" s="4" t="s">
        <v>169</v>
      </c>
      <c r="B30" s="11" t="s">
        <v>170</v>
      </c>
      <c r="C30" s="4" t="s">
        <v>171</v>
      </c>
      <c r="D30" s="4">
        <v>47714.15</v>
      </c>
      <c r="E30" s="4">
        <v>407.85</v>
      </c>
      <c r="F30" s="4">
        <v>0</v>
      </c>
      <c r="G30" s="4">
        <v>0</v>
      </c>
      <c r="H30" s="4">
        <v>48122</v>
      </c>
      <c r="J30" s="4">
        <v>0</v>
      </c>
      <c r="K30" s="4">
        <v>0</v>
      </c>
      <c r="L30" s="4">
        <v>0</v>
      </c>
      <c r="N30" s="4">
        <v>48122</v>
      </c>
      <c r="P30" s="53">
        <v>-48810</v>
      </c>
      <c r="Q30" s="53">
        <v>0</v>
      </c>
      <c r="R30" s="4">
        <f t="shared" si="0"/>
        <v>48810</v>
      </c>
      <c r="S30" s="53"/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53">
        <v>0</v>
      </c>
      <c r="CJ30" s="4">
        <v>43741.5</v>
      </c>
      <c r="CK30" s="4">
        <v>0</v>
      </c>
      <c r="CL30" s="4">
        <v>0</v>
      </c>
      <c r="CM30" s="4">
        <v>0</v>
      </c>
      <c r="CN30" s="4">
        <v>43741.5</v>
      </c>
      <c r="CP30" s="4">
        <v>0</v>
      </c>
      <c r="CQ30" s="4">
        <v>0</v>
      </c>
      <c r="CR30" s="4">
        <v>0</v>
      </c>
      <c r="CT30" s="4">
        <v>43741.5</v>
      </c>
      <c r="CU30" s="4">
        <f t="shared" si="1"/>
        <v>5068.5</v>
      </c>
      <c r="CV30" s="37">
        <f t="shared" si="2"/>
        <v>0.89615857406269206</v>
      </c>
      <c r="CW30" s="37"/>
    </row>
    <row r="31" spans="1:101" s="4" customFormat="1" outlineLevel="1" x14ac:dyDescent="0.2">
      <c r="A31" s="4" t="s">
        <v>172</v>
      </c>
      <c r="B31" s="11" t="s">
        <v>173</v>
      </c>
      <c r="C31" s="4" t="s">
        <v>174</v>
      </c>
      <c r="D31" s="4">
        <v>25411</v>
      </c>
      <c r="E31" s="4">
        <v>0</v>
      </c>
      <c r="F31" s="4">
        <v>0</v>
      </c>
      <c r="G31" s="4">
        <v>0</v>
      </c>
      <c r="H31" s="4">
        <v>25411</v>
      </c>
      <c r="J31" s="4">
        <v>0</v>
      </c>
      <c r="K31" s="4">
        <v>0</v>
      </c>
      <c r="L31" s="4">
        <v>0</v>
      </c>
      <c r="N31" s="4">
        <v>25411</v>
      </c>
      <c r="P31" s="53">
        <v>-11500</v>
      </c>
      <c r="Q31" s="53">
        <v>0</v>
      </c>
      <c r="R31" s="4">
        <f t="shared" si="0"/>
        <v>11500</v>
      </c>
      <c r="S31" s="53"/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53">
        <v>0</v>
      </c>
      <c r="CJ31" s="4">
        <v>13143.25</v>
      </c>
      <c r="CK31" s="4">
        <v>0</v>
      </c>
      <c r="CL31" s="4">
        <v>0</v>
      </c>
      <c r="CM31" s="4">
        <v>0</v>
      </c>
      <c r="CN31" s="4">
        <v>13143.25</v>
      </c>
      <c r="CP31" s="4">
        <v>0</v>
      </c>
      <c r="CQ31" s="4">
        <v>0</v>
      </c>
      <c r="CR31" s="4">
        <v>0</v>
      </c>
      <c r="CT31" s="4">
        <v>13143.25</v>
      </c>
      <c r="CU31" s="4">
        <f t="shared" si="1"/>
        <v>-1643.25</v>
      </c>
      <c r="CV31" s="37">
        <f t="shared" si="2"/>
        <v>1.1428913043478262</v>
      </c>
      <c r="CW31" s="37"/>
    </row>
    <row r="32" spans="1:101" s="4" customFormat="1" outlineLevel="1" x14ac:dyDescent="0.2">
      <c r="A32" s="4" t="s">
        <v>175</v>
      </c>
      <c r="B32" s="11" t="s">
        <v>176</v>
      </c>
      <c r="C32" s="4" t="s">
        <v>177</v>
      </c>
      <c r="D32" s="4">
        <v>0</v>
      </c>
      <c r="E32" s="4">
        <v>0</v>
      </c>
      <c r="F32" s="4">
        <v>1988.19</v>
      </c>
      <c r="G32" s="4">
        <v>0</v>
      </c>
      <c r="H32" s="4">
        <v>1988.19</v>
      </c>
      <c r="J32" s="4">
        <v>0</v>
      </c>
      <c r="K32" s="4">
        <v>0</v>
      </c>
      <c r="L32" s="4">
        <v>0</v>
      </c>
      <c r="N32" s="4">
        <v>1988.19</v>
      </c>
      <c r="P32" s="53">
        <v>-6500</v>
      </c>
      <c r="Q32" s="53">
        <v>0</v>
      </c>
      <c r="R32" s="4">
        <f t="shared" si="0"/>
        <v>6500</v>
      </c>
      <c r="S32" s="53"/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53">
        <v>0</v>
      </c>
      <c r="CJ32" s="4">
        <v>0</v>
      </c>
      <c r="CK32" s="4">
        <v>0</v>
      </c>
      <c r="CL32" s="4">
        <v>7355.6900000000005</v>
      </c>
      <c r="CM32" s="4">
        <v>1199</v>
      </c>
      <c r="CN32" s="4">
        <v>8554.69</v>
      </c>
      <c r="CP32" s="4">
        <v>0</v>
      </c>
      <c r="CQ32" s="4">
        <v>0</v>
      </c>
      <c r="CR32" s="4">
        <v>0</v>
      </c>
      <c r="CT32" s="4">
        <v>8554.69</v>
      </c>
      <c r="CU32" s="4">
        <f t="shared" si="1"/>
        <v>-2054.6900000000005</v>
      </c>
      <c r="CV32" s="37">
        <f t="shared" si="2"/>
        <v>1.3161061538461538</v>
      </c>
      <c r="CW32" s="37"/>
    </row>
    <row r="33" spans="1:101" s="4" customFormat="1" outlineLevel="1" x14ac:dyDescent="0.2">
      <c r="A33" s="4" t="s">
        <v>178</v>
      </c>
      <c r="B33" s="11" t="s">
        <v>179</v>
      </c>
      <c r="C33" s="4" t="s">
        <v>180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J33" s="4">
        <v>0</v>
      </c>
      <c r="K33" s="4">
        <v>0</v>
      </c>
      <c r="L33" s="4">
        <v>0</v>
      </c>
      <c r="N33" s="4">
        <v>0</v>
      </c>
      <c r="P33" s="53">
        <v>-600</v>
      </c>
      <c r="Q33" s="53">
        <v>0</v>
      </c>
      <c r="R33" s="4">
        <f t="shared" si="0"/>
        <v>600</v>
      </c>
      <c r="S33" s="53"/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53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P33" s="4">
        <v>0</v>
      </c>
      <c r="CQ33" s="4">
        <v>0</v>
      </c>
      <c r="CR33" s="4">
        <v>0</v>
      </c>
      <c r="CT33" s="4">
        <v>0</v>
      </c>
      <c r="CU33" s="4">
        <f t="shared" si="1"/>
        <v>600</v>
      </c>
      <c r="CV33" s="37">
        <f t="shared" si="2"/>
        <v>0</v>
      </c>
      <c r="CW33" s="37"/>
    </row>
    <row r="34" spans="1:101" s="4" customFormat="1" outlineLevel="1" x14ac:dyDescent="0.2">
      <c r="A34" s="4" t="s">
        <v>181</v>
      </c>
      <c r="B34" s="11" t="s">
        <v>182</v>
      </c>
      <c r="C34" s="4" t="s">
        <v>341</v>
      </c>
      <c r="D34" s="4">
        <v>0</v>
      </c>
      <c r="E34" s="4">
        <v>0</v>
      </c>
      <c r="F34" s="4">
        <v>-283531.87</v>
      </c>
      <c r="G34" s="4">
        <v>0</v>
      </c>
      <c r="H34" s="4">
        <v>-283531.87</v>
      </c>
      <c r="J34" s="4">
        <v>-182038.08000000002</v>
      </c>
      <c r="K34" s="4">
        <v>0</v>
      </c>
      <c r="L34" s="4">
        <v>-182038.08000000002</v>
      </c>
      <c r="N34" s="4">
        <v>-465569.95</v>
      </c>
      <c r="P34" s="53">
        <v>0</v>
      </c>
      <c r="Q34" s="53">
        <v>0</v>
      </c>
      <c r="R34" s="4">
        <v>-467155.04</v>
      </c>
      <c r="S34" s="53"/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53">
        <v>0</v>
      </c>
      <c r="CJ34" s="4">
        <v>0</v>
      </c>
      <c r="CK34" s="4">
        <v>0</v>
      </c>
      <c r="CL34" s="4">
        <v>-195423.18</v>
      </c>
      <c r="CM34" s="4">
        <v>0</v>
      </c>
      <c r="CN34" s="4">
        <v>-195423.18</v>
      </c>
      <c r="CP34" s="4">
        <v>-151660.17000000001</v>
      </c>
      <c r="CQ34" s="4">
        <v>0</v>
      </c>
      <c r="CR34" s="4">
        <v>-151660.17000000001</v>
      </c>
      <c r="CT34" s="4">
        <v>-347083.35000000003</v>
      </c>
      <c r="CU34" s="4">
        <f t="shared" si="1"/>
        <v>-120071.68999999994</v>
      </c>
      <c r="CV34" s="37">
        <f t="shared" si="2"/>
        <v>0.74297250437456497</v>
      </c>
      <c r="CW34" s="37"/>
    </row>
    <row r="35" spans="1:101" s="4" customFormat="1" x14ac:dyDescent="0.2">
      <c r="A35" s="5" t="s">
        <v>26</v>
      </c>
      <c r="B35" s="11"/>
      <c r="C35" s="2" t="s">
        <v>6</v>
      </c>
      <c r="D35" s="5">
        <v>103937.4</v>
      </c>
      <c r="E35" s="5">
        <v>121549.75000000001</v>
      </c>
      <c r="F35" s="5">
        <v>6187233.7000000002</v>
      </c>
      <c r="G35" s="5">
        <v>300</v>
      </c>
      <c r="H35" s="5">
        <v>6413020.8499999996</v>
      </c>
      <c r="I35" s="7"/>
      <c r="J35" s="5">
        <v>0</v>
      </c>
      <c r="K35" s="5">
        <v>471487.35000000003</v>
      </c>
      <c r="L35" s="5">
        <v>471487.35000000003</v>
      </c>
      <c r="M35" s="7"/>
      <c r="N35" s="5">
        <v>6884508.2000000002</v>
      </c>
      <c r="O35" s="5"/>
      <c r="P35" s="5">
        <v>-7614240</v>
      </c>
      <c r="Q35" s="5">
        <v>0</v>
      </c>
      <c r="R35" s="5">
        <f>-1*(P35+Q35)</f>
        <v>7614240</v>
      </c>
      <c r="S35" s="7"/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  <c r="AX35" s="5">
        <v>0</v>
      </c>
      <c r="AY35" s="5">
        <v>0</v>
      </c>
      <c r="AZ35" s="5">
        <v>0</v>
      </c>
      <c r="BA35" s="5">
        <v>0</v>
      </c>
      <c r="BB35" s="5">
        <v>0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0</v>
      </c>
      <c r="BI35" s="5">
        <v>0</v>
      </c>
      <c r="BJ35" s="5">
        <v>0</v>
      </c>
      <c r="BK35" s="5">
        <v>0</v>
      </c>
      <c r="BL35" s="5">
        <v>0</v>
      </c>
      <c r="BM35" s="5">
        <v>0</v>
      </c>
      <c r="BN35" s="5">
        <v>0</v>
      </c>
      <c r="BO35" s="5">
        <v>0</v>
      </c>
      <c r="BP35" s="5">
        <v>0</v>
      </c>
      <c r="BQ35" s="5">
        <v>0</v>
      </c>
      <c r="BR35" s="5">
        <v>0</v>
      </c>
      <c r="BS35" s="5">
        <v>0</v>
      </c>
      <c r="BT35" s="5">
        <v>0</v>
      </c>
      <c r="BU35" s="5">
        <v>0</v>
      </c>
      <c r="BV35" s="5">
        <v>0</v>
      </c>
      <c r="BW35" s="5">
        <v>0</v>
      </c>
      <c r="BX35" s="5">
        <v>0</v>
      </c>
      <c r="BY35" s="5">
        <v>0</v>
      </c>
      <c r="BZ35" s="5">
        <v>0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7"/>
      <c r="CJ35" s="5">
        <v>70758.52</v>
      </c>
      <c r="CK35" s="5">
        <v>151818.80000000002</v>
      </c>
      <c r="CL35" s="5">
        <v>5009171.0200000005</v>
      </c>
      <c r="CM35" s="5">
        <v>1199</v>
      </c>
      <c r="CN35" s="5">
        <v>5232947.3400000008</v>
      </c>
      <c r="CO35" s="2"/>
      <c r="CP35" s="5">
        <v>-15165.120000000024</v>
      </c>
      <c r="CQ35" s="5">
        <v>357380.99000000005</v>
      </c>
      <c r="CR35" s="5">
        <v>342215.87</v>
      </c>
      <c r="CT35" s="5">
        <v>5575163.2100000009</v>
      </c>
      <c r="CU35" s="5">
        <f>R35-CT35</f>
        <v>2039076.7899999991</v>
      </c>
      <c r="CV35" s="39">
        <f>IF(R35=0,"n/a",CT35/(R35))</f>
        <v>0.73220219089495486</v>
      </c>
      <c r="CW35" s="36"/>
    </row>
    <row r="36" spans="1:101" s="4" customFormat="1" x14ac:dyDescent="0.2">
      <c r="B36" s="11"/>
      <c r="H36" s="7"/>
      <c r="I36" s="7"/>
      <c r="L36" s="7"/>
      <c r="M36" s="7"/>
      <c r="N36" s="7"/>
      <c r="O36" s="7"/>
      <c r="P36" s="7"/>
      <c r="Q36" s="7"/>
      <c r="R36" s="7"/>
      <c r="S36" s="7"/>
      <c r="CH36" s="7"/>
      <c r="CI36" s="7"/>
      <c r="CN36" s="7"/>
      <c r="CR36" s="7"/>
      <c r="CV36" s="37"/>
      <c r="CW36" s="37"/>
    </row>
    <row r="37" spans="1:101" s="4" customFormat="1" x14ac:dyDescent="0.2">
      <c r="A37" s="5" t="s">
        <v>2</v>
      </c>
      <c r="B37" s="11"/>
      <c r="C37" s="2" t="s">
        <v>9</v>
      </c>
      <c r="D37" s="5">
        <f t="shared" ref="D37:G37" si="3">D11+D35</f>
        <v>103937.4</v>
      </c>
      <c r="E37" s="5">
        <f t="shared" si="3"/>
        <v>121549.75000000001</v>
      </c>
      <c r="F37" s="5">
        <f t="shared" si="3"/>
        <v>6187233.7000000002</v>
      </c>
      <c r="G37" s="5">
        <f t="shared" si="3"/>
        <v>300</v>
      </c>
      <c r="H37" s="5">
        <f>H11+H35</f>
        <v>9058424.5099999998</v>
      </c>
      <c r="I37" s="7"/>
      <c r="J37" s="5">
        <f t="shared" ref="J37:K37" si="4">J11+J35</f>
        <v>0</v>
      </c>
      <c r="K37" s="5">
        <f t="shared" si="4"/>
        <v>471487.35000000003</v>
      </c>
      <c r="L37" s="5">
        <f>L11+L35</f>
        <v>471487.35000000003</v>
      </c>
      <c r="M37" s="7"/>
      <c r="N37" s="5">
        <f>N11+N35</f>
        <v>9529911.8599999994</v>
      </c>
      <c r="O37" s="5"/>
      <c r="P37" s="5"/>
      <c r="Q37" s="5"/>
      <c r="R37" s="5">
        <f>R11+R35</f>
        <v>7614240</v>
      </c>
      <c r="S37" s="7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7"/>
      <c r="CJ37" s="5">
        <f t="shared" ref="CJ37:CM37" si="5">CJ11+CJ35</f>
        <v>70758.52</v>
      </c>
      <c r="CK37" s="5">
        <f t="shared" si="5"/>
        <v>151818.80000000002</v>
      </c>
      <c r="CL37" s="5">
        <f t="shared" si="5"/>
        <v>5009171.0200000005</v>
      </c>
      <c r="CM37" s="5">
        <f t="shared" si="5"/>
        <v>1199</v>
      </c>
      <c r="CN37" s="5">
        <f>CN11+CN35</f>
        <v>7331413.5300000012</v>
      </c>
      <c r="CO37" s="2"/>
      <c r="CP37" s="5">
        <f t="shared" ref="CP37:CQ37" si="6">CP11+CP35</f>
        <v>-15165.120000000024</v>
      </c>
      <c r="CQ37" s="5">
        <f t="shared" si="6"/>
        <v>357380.99000000005</v>
      </c>
      <c r="CR37" s="5">
        <f>CR11+CR35</f>
        <v>1130780.32</v>
      </c>
      <c r="CT37" s="5">
        <f>CT11+CT35</f>
        <v>8462193.8500000015</v>
      </c>
      <c r="CU37" s="5">
        <f>CU11+CU35</f>
        <v>2039076.7899999991</v>
      </c>
      <c r="CV37" s="39">
        <f>IF(R37=0,"n/a",CT37/(R37))</f>
        <v>1.1113642136313016</v>
      </c>
      <c r="CW37" s="36"/>
    </row>
    <row r="38" spans="1:101" s="4" customFormat="1" x14ac:dyDescent="0.2">
      <c r="B38" s="11"/>
      <c r="H38" s="6"/>
      <c r="I38" s="7"/>
      <c r="L38" s="6"/>
      <c r="M38" s="7"/>
      <c r="N38" s="7"/>
      <c r="O38" s="7"/>
      <c r="P38" s="7"/>
      <c r="Q38" s="7"/>
      <c r="R38" s="7"/>
      <c r="S38" s="7"/>
      <c r="CH38" s="7"/>
      <c r="CI38" s="7"/>
      <c r="CN38" s="6"/>
      <c r="CR38" s="6"/>
      <c r="CV38" s="37"/>
      <c r="CW38" s="37"/>
    </row>
    <row r="39" spans="1:101" s="4" customFormat="1" hidden="1" outlineLevel="1" x14ac:dyDescent="0.2">
      <c r="A39" s="4" t="s">
        <v>58</v>
      </c>
      <c r="B39" s="11" t="s">
        <v>183</v>
      </c>
      <c r="C39" s="4" t="s">
        <v>184</v>
      </c>
      <c r="D39" s="4">
        <v>0</v>
      </c>
      <c r="E39" s="4">
        <v>0</v>
      </c>
      <c r="F39" s="4">
        <v>113537.25</v>
      </c>
      <c r="G39" s="4">
        <v>0</v>
      </c>
      <c r="H39" s="4">
        <v>113537.25</v>
      </c>
      <c r="J39" s="4">
        <v>0</v>
      </c>
      <c r="K39" s="4">
        <v>0</v>
      </c>
      <c r="L39" s="4">
        <v>0</v>
      </c>
      <c r="N39" s="4">
        <v>0</v>
      </c>
      <c r="P39" s="53">
        <v>0</v>
      </c>
      <c r="Q39" s="53">
        <v>0</v>
      </c>
      <c r="S39" s="53"/>
      <c r="T39" s="4">
        <v>112200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53">
        <v>0</v>
      </c>
      <c r="CJ39" s="4">
        <v>0</v>
      </c>
      <c r="CK39" s="4">
        <v>0</v>
      </c>
      <c r="CL39" s="4">
        <v>83966.67</v>
      </c>
      <c r="CM39" s="4">
        <v>0</v>
      </c>
      <c r="CN39" s="4">
        <v>0</v>
      </c>
      <c r="CP39" s="4">
        <v>0</v>
      </c>
      <c r="CQ39" s="4">
        <v>0</v>
      </c>
      <c r="CR39" s="4">
        <v>0</v>
      </c>
      <c r="CT39" s="4">
        <v>0</v>
      </c>
      <c r="CU39" s="4">
        <f t="shared" ref="CU39:CU60" si="7">CH39-CT39</f>
        <v>0</v>
      </c>
      <c r="CV39" s="37" t="str">
        <f t="shared" ref="CV39:CV60" si="8">IF(CH39=0,"n/a",CT39/(CH39))</f>
        <v>n/a</v>
      </c>
      <c r="CW39" s="37"/>
    </row>
    <row r="40" spans="1:101" s="4" customFormat="1" hidden="1" outlineLevel="1" x14ac:dyDescent="0.2">
      <c r="A40" s="4" t="s">
        <v>59</v>
      </c>
      <c r="B40" s="11" t="s">
        <v>185</v>
      </c>
      <c r="C40" s="4" t="s">
        <v>186</v>
      </c>
      <c r="D40" s="4">
        <v>0</v>
      </c>
      <c r="E40" s="4">
        <v>0</v>
      </c>
      <c r="F40" s="4">
        <v>163422.01</v>
      </c>
      <c r="G40" s="4">
        <v>0</v>
      </c>
      <c r="H40" s="4">
        <v>163422.01</v>
      </c>
      <c r="J40" s="4">
        <v>0</v>
      </c>
      <c r="K40" s="4">
        <v>0</v>
      </c>
      <c r="L40" s="4">
        <v>0</v>
      </c>
      <c r="N40" s="4">
        <v>0</v>
      </c>
      <c r="P40" s="53">
        <v>0</v>
      </c>
      <c r="Q40" s="53">
        <v>0</v>
      </c>
      <c r="S40" s="53"/>
      <c r="T40" s="4">
        <v>0</v>
      </c>
      <c r="U40" s="4">
        <v>159000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53">
        <v>0</v>
      </c>
      <c r="CJ40" s="4">
        <v>0</v>
      </c>
      <c r="CK40" s="4">
        <v>0</v>
      </c>
      <c r="CL40" s="4">
        <v>119819.67</v>
      </c>
      <c r="CM40" s="4">
        <v>0</v>
      </c>
      <c r="CN40" s="4">
        <v>0</v>
      </c>
      <c r="CP40" s="4">
        <v>0</v>
      </c>
      <c r="CQ40" s="4">
        <v>0</v>
      </c>
      <c r="CR40" s="4">
        <v>0</v>
      </c>
      <c r="CT40" s="4">
        <v>0</v>
      </c>
      <c r="CU40" s="4">
        <f t="shared" si="7"/>
        <v>0</v>
      </c>
      <c r="CV40" s="37" t="str">
        <f t="shared" si="8"/>
        <v>n/a</v>
      </c>
      <c r="CW40" s="37"/>
    </row>
    <row r="41" spans="1:101" s="4" customFormat="1" outlineLevel="1" x14ac:dyDescent="0.2">
      <c r="B41" s="11" t="s">
        <v>342</v>
      </c>
      <c r="C41" s="4" t="s">
        <v>343</v>
      </c>
      <c r="N41" s="4">
        <v>276959.26</v>
      </c>
      <c r="P41" s="53"/>
      <c r="Q41" s="53"/>
      <c r="S41" s="53"/>
      <c r="CH41" s="53">
        <v>271200</v>
      </c>
      <c r="CN41" s="4">
        <v>203786.34</v>
      </c>
      <c r="CT41" s="4">
        <v>203786.34</v>
      </c>
      <c r="CU41" s="4">
        <f t="shared" si="7"/>
        <v>67413.66</v>
      </c>
      <c r="CV41" s="37">
        <f t="shared" si="8"/>
        <v>0.75142455752212389</v>
      </c>
      <c r="CW41" s="37"/>
    </row>
    <row r="42" spans="1:101" s="4" customFormat="1" outlineLevel="1" x14ac:dyDescent="0.2">
      <c r="A42" s="4" t="s">
        <v>60</v>
      </c>
      <c r="B42" s="11" t="s">
        <v>187</v>
      </c>
      <c r="C42" s="4" t="s">
        <v>188</v>
      </c>
      <c r="D42" s="4">
        <v>6666.64</v>
      </c>
      <c r="E42" s="4">
        <v>42956.25</v>
      </c>
      <c r="F42" s="4">
        <v>1985260.6600000001</v>
      </c>
      <c r="G42" s="4">
        <v>0</v>
      </c>
      <c r="H42" s="4">
        <v>2034883.55</v>
      </c>
      <c r="J42" s="4">
        <v>0</v>
      </c>
      <c r="K42" s="4">
        <v>0</v>
      </c>
      <c r="L42" s="4">
        <v>0</v>
      </c>
      <c r="N42" s="4">
        <v>2034883.55</v>
      </c>
      <c r="P42" s="53">
        <v>0</v>
      </c>
      <c r="Q42" s="53">
        <v>0</v>
      </c>
      <c r="S42" s="53"/>
      <c r="T42" s="4">
        <v>0</v>
      </c>
      <c r="U42" s="4">
        <v>0</v>
      </c>
      <c r="V42" s="4">
        <v>2058201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53">
        <v>2058201</v>
      </c>
      <c r="CJ42" s="4">
        <v>6666.64</v>
      </c>
      <c r="CK42" s="4">
        <v>37541.58</v>
      </c>
      <c r="CL42" s="4">
        <v>1498279.56</v>
      </c>
      <c r="CM42" s="4">
        <v>0</v>
      </c>
      <c r="CN42" s="4">
        <v>1542487.78</v>
      </c>
      <c r="CP42" s="4">
        <v>0</v>
      </c>
      <c r="CQ42" s="4">
        <v>0</v>
      </c>
      <c r="CR42" s="4">
        <v>0</v>
      </c>
      <c r="CT42" s="4">
        <v>1542487.78</v>
      </c>
      <c r="CU42" s="4">
        <f t="shared" si="7"/>
        <v>515713.22</v>
      </c>
      <c r="CV42" s="37">
        <f t="shared" si="8"/>
        <v>0.74943495800458748</v>
      </c>
      <c r="CW42" s="37"/>
    </row>
    <row r="43" spans="1:101" s="4" customFormat="1" outlineLevel="1" x14ac:dyDescent="0.2">
      <c r="A43" s="4" t="s">
        <v>61</v>
      </c>
      <c r="B43" s="11" t="s">
        <v>189</v>
      </c>
      <c r="C43" s="4" t="s">
        <v>190</v>
      </c>
      <c r="D43" s="4">
        <v>1850</v>
      </c>
      <c r="E43" s="4">
        <v>3765.61</v>
      </c>
      <c r="F43" s="4">
        <v>44292.5</v>
      </c>
      <c r="G43" s="4">
        <v>0</v>
      </c>
      <c r="H43" s="4">
        <v>49908.11</v>
      </c>
      <c r="J43" s="4">
        <v>0</v>
      </c>
      <c r="K43" s="4">
        <v>0</v>
      </c>
      <c r="L43" s="4">
        <v>0</v>
      </c>
      <c r="N43" s="4">
        <v>49908.11</v>
      </c>
      <c r="P43" s="53">
        <v>0</v>
      </c>
      <c r="Q43" s="53">
        <v>0</v>
      </c>
      <c r="S43" s="53"/>
      <c r="T43" s="4">
        <v>0</v>
      </c>
      <c r="U43" s="4">
        <v>0</v>
      </c>
      <c r="V43" s="4">
        <v>0</v>
      </c>
      <c r="W43" s="4">
        <v>35000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53">
        <v>35000</v>
      </c>
      <c r="CJ43" s="4">
        <v>1800</v>
      </c>
      <c r="CK43" s="4">
        <v>0</v>
      </c>
      <c r="CL43" s="4">
        <v>20100</v>
      </c>
      <c r="CM43" s="4">
        <v>0</v>
      </c>
      <c r="CN43" s="4">
        <v>21900</v>
      </c>
      <c r="CP43" s="4">
        <v>0</v>
      </c>
      <c r="CQ43" s="4">
        <v>0</v>
      </c>
      <c r="CR43" s="4">
        <v>0</v>
      </c>
      <c r="CT43" s="4">
        <v>21900</v>
      </c>
      <c r="CU43" s="4">
        <f t="shared" si="7"/>
        <v>13100</v>
      </c>
      <c r="CV43" s="37">
        <f t="shared" si="8"/>
        <v>0.62571428571428567</v>
      </c>
      <c r="CW43" s="37"/>
    </row>
    <row r="44" spans="1:101" s="4" customFormat="1" outlineLevel="1" x14ac:dyDescent="0.2">
      <c r="A44" s="4" t="s">
        <v>62</v>
      </c>
      <c r="B44" s="11" t="s">
        <v>191</v>
      </c>
      <c r="C44" s="4" t="s">
        <v>192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J44" s="4">
        <v>0</v>
      </c>
      <c r="K44" s="4">
        <v>0</v>
      </c>
      <c r="L44" s="4">
        <v>0</v>
      </c>
      <c r="N44" s="4">
        <v>0</v>
      </c>
      <c r="P44" s="53">
        <v>0</v>
      </c>
      <c r="Q44" s="53">
        <v>0</v>
      </c>
      <c r="S44" s="53"/>
      <c r="T44" s="4">
        <v>0</v>
      </c>
      <c r="U44" s="4">
        <v>0</v>
      </c>
      <c r="V44" s="4">
        <v>0</v>
      </c>
      <c r="W44" s="4">
        <v>0</v>
      </c>
      <c r="X44" s="4">
        <v>24000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53">
        <v>24000</v>
      </c>
      <c r="CJ44" s="4">
        <v>0</v>
      </c>
      <c r="CK44" s="4">
        <v>0</v>
      </c>
      <c r="CL44" s="4">
        <v>16635.64</v>
      </c>
      <c r="CM44" s="4">
        <v>0</v>
      </c>
      <c r="CN44" s="4">
        <v>16635.64</v>
      </c>
      <c r="CP44" s="4">
        <v>0</v>
      </c>
      <c r="CQ44" s="4">
        <v>0</v>
      </c>
      <c r="CR44" s="4">
        <v>0</v>
      </c>
      <c r="CT44" s="4">
        <v>16635.64</v>
      </c>
      <c r="CU44" s="4">
        <f t="shared" si="7"/>
        <v>7364.3600000000006</v>
      </c>
      <c r="CV44" s="37">
        <f t="shared" si="8"/>
        <v>0.69315166666666661</v>
      </c>
      <c r="CW44" s="37"/>
    </row>
    <row r="45" spans="1:101" s="4" customFormat="1" outlineLevel="1" x14ac:dyDescent="0.2">
      <c r="A45" s="4" t="s">
        <v>63</v>
      </c>
      <c r="B45" s="11" t="s">
        <v>193</v>
      </c>
      <c r="C45" s="4" t="s">
        <v>194</v>
      </c>
      <c r="D45" s="4">
        <v>0</v>
      </c>
      <c r="E45" s="4">
        <v>0</v>
      </c>
      <c r="F45" s="4">
        <v>48372</v>
      </c>
      <c r="G45" s="4">
        <v>0</v>
      </c>
      <c r="H45" s="4">
        <v>48372</v>
      </c>
      <c r="J45" s="4">
        <v>0</v>
      </c>
      <c r="K45" s="4">
        <v>0</v>
      </c>
      <c r="L45" s="4">
        <v>0</v>
      </c>
      <c r="N45" s="4">
        <v>48372</v>
      </c>
      <c r="P45" s="53">
        <v>0</v>
      </c>
      <c r="Q45" s="53">
        <v>0</v>
      </c>
      <c r="S45" s="53"/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50000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53">
        <v>50000</v>
      </c>
      <c r="CJ45" s="4">
        <v>0</v>
      </c>
      <c r="CK45" s="4">
        <v>0</v>
      </c>
      <c r="CL45" s="4">
        <v>36739.32</v>
      </c>
      <c r="CM45" s="4">
        <v>0</v>
      </c>
      <c r="CN45" s="4">
        <v>36739.32</v>
      </c>
      <c r="CP45" s="4">
        <v>0</v>
      </c>
      <c r="CQ45" s="4">
        <v>0</v>
      </c>
      <c r="CR45" s="4">
        <v>0</v>
      </c>
      <c r="CT45" s="4">
        <v>36739.32</v>
      </c>
      <c r="CU45" s="4">
        <f t="shared" si="7"/>
        <v>13260.68</v>
      </c>
      <c r="CV45" s="37">
        <f t="shared" si="8"/>
        <v>0.73478639999999995</v>
      </c>
      <c r="CW45" s="37"/>
    </row>
    <row r="46" spans="1:101" s="4" customFormat="1" outlineLevel="1" x14ac:dyDescent="0.2">
      <c r="A46" s="4" t="s">
        <v>64</v>
      </c>
      <c r="B46" s="11" t="s">
        <v>195</v>
      </c>
      <c r="C46" s="4" t="s">
        <v>196</v>
      </c>
      <c r="D46" s="4">
        <v>0</v>
      </c>
      <c r="E46" s="4">
        <v>0</v>
      </c>
      <c r="F46" s="4">
        <v>47059.75</v>
      </c>
      <c r="G46" s="4">
        <v>0</v>
      </c>
      <c r="H46" s="4">
        <v>47059.75</v>
      </c>
      <c r="J46" s="4">
        <v>0</v>
      </c>
      <c r="K46" s="4">
        <v>0</v>
      </c>
      <c r="L46" s="4">
        <v>0</v>
      </c>
      <c r="N46" s="4">
        <v>47059.75</v>
      </c>
      <c r="P46" s="53">
        <v>0</v>
      </c>
      <c r="Q46" s="53">
        <v>0</v>
      </c>
      <c r="S46" s="53"/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47147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53">
        <v>47147</v>
      </c>
      <c r="CJ46" s="4">
        <v>0</v>
      </c>
      <c r="CK46" s="4">
        <v>0</v>
      </c>
      <c r="CL46" s="4">
        <v>30044.799999999999</v>
      </c>
      <c r="CM46" s="4">
        <v>0</v>
      </c>
      <c r="CN46" s="4">
        <v>30044.799999999999</v>
      </c>
      <c r="CP46" s="4">
        <v>0</v>
      </c>
      <c r="CQ46" s="4">
        <v>0</v>
      </c>
      <c r="CR46" s="4">
        <v>0</v>
      </c>
      <c r="CT46" s="4">
        <v>30044.799999999999</v>
      </c>
      <c r="CU46" s="4">
        <f t="shared" si="7"/>
        <v>17102.2</v>
      </c>
      <c r="CV46" s="37">
        <f t="shared" si="8"/>
        <v>0.63725793793878716</v>
      </c>
      <c r="CW46" s="37"/>
    </row>
    <row r="47" spans="1:101" s="4" customFormat="1" outlineLevel="1" x14ac:dyDescent="0.2">
      <c r="A47" s="4" t="s">
        <v>65</v>
      </c>
      <c r="B47" s="11" t="s">
        <v>197</v>
      </c>
      <c r="C47" s="4" t="s">
        <v>198</v>
      </c>
      <c r="D47" s="4">
        <v>0</v>
      </c>
      <c r="E47" s="4">
        <v>0</v>
      </c>
      <c r="F47" s="4">
        <v>68441.89</v>
      </c>
      <c r="G47" s="4">
        <v>0</v>
      </c>
      <c r="H47" s="4">
        <v>68441.89</v>
      </c>
      <c r="J47" s="4">
        <v>0</v>
      </c>
      <c r="K47" s="4">
        <v>0</v>
      </c>
      <c r="L47" s="4">
        <v>0</v>
      </c>
      <c r="N47" s="4">
        <v>68441.89</v>
      </c>
      <c r="P47" s="53">
        <v>0</v>
      </c>
      <c r="Q47" s="53">
        <v>0</v>
      </c>
      <c r="S47" s="53"/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76459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53">
        <v>76459</v>
      </c>
      <c r="CJ47" s="4">
        <v>0</v>
      </c>
      <c r="CK47" s="4">
        <v>0</v>
      </c>
      <c r="CL47" s="4">
        <v>56242.36</v>
      </c>
      <c r="CM47" s="4">
        <v>0</v>
      </c>
      <c r="CN47" s="4">
        <v>56242.36</v>
      </c>
      <c r="CP47" s="4">
        <v>0</v>
      </c>
      <c r="CQ47" s="4">
        <v>0</v>
      </c>
      <c r="CR47" s="4">
        <v>0</v>
      </c>
      <c r="CT47" s="4">
        <v>56242.36</v>
      </c>
      <c r="CU47" s="4">
        <f t="shared" si="7"/>
        <v>20216.64</v>
      </c>
      <c r="CV47" s="37">
        <f t="shared" si="8"/>
        <v>0.73558848533200805</v>
      </c>
      <c r="CW47" s="37"/>
    </row>
    <row r="48" spans="1:101" s="4" customFormat="1" outlineLevel="1" x14ac:dyDescent="0.2">
      <c r="A48" s="4" t="s">
        <v>66</v>
      </c>
      <c r="B48" s="11" t="s">
        <v>199</v>
      </c>
      <c r="C48" s="4" t="s">
        <v>200</v>
      </c>
      <c r="D48" s="4">
        <v>0</v>
      </c>
      <c r="E48" s="4">
        <v>0</v>
      </c>
      <c r="F48" s="4">
        <v>34455.68</v>
      </c>
      <c r="G48" s="4">
        <v>0</v>
      </c>
      <c r="H48" s="4">
        <v>34455.68</v>
      </c>
      <c r="J48" s="4">
        <v>0</v>
      </c>
      <c r="K48" s="4">
        <v>0</v>
      </c>
      <c r="L48" s="4">
        <v>0</v>
      </c>
      <c r="N48" s="4">
        <v>34455.68</v>
      </c>
      <c r="P48" s="53">
        <v>0</v>
      </c>
      <c r="Q48" s="53">
        <v>0</v>
      </c>
      <c r="S48" s="53"/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34793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53">
        <v>34793</v>
      </c>
      <c r="CJ48" s="4">
        <v>0</v>
      </c>
      <c r="CK48" s="4">
        <v>0</v>
      </c>
      <c r="CL48" s="4">
        <v>23844.47</v>
      </c>
      <c r="CM48" s="4">
        <v>0</v>
      </c>
      <c r="CN48" s="4">
        <v>23844.47</v>
      </c>
      <c r="CP48" s="4">
        <v>0</v>
      </c>
      <c r="CQ48" s="4">
        <v>0</v>
      </c>
      <c r="CR48" s="4">
        <v>0</v>
      </c>
      <c r="CT48" s="4">
        <v>23844.47</v>
      </c>
      <c r="CU48" s="4">
        <f t="shared" si="7"/>
        <v>10948.529999999999</v>
      </c>
      <c r="CV48" s="37">
        <f t="shared" si="8"/>
        <v>0.68532377202310812</v>
      </c>
      <c r="CW48" s="37"/>
    </row>
    <row r="49" spans="1:101" s="4" customFormat="1" outlineLevel="1" x14ac:dyDescent="0.2">
      <c r="A49" s="4" t="s">
        <v>67</v>
      </c>
      <c r="B49" s="11" t="s">
        <v>201</v>
      </c>
      <c r="C49" s="4" t="s">
        <v>202</v>
      </c>
      <c r="D49" s="4">
        <v>0</v>
      </c>
      <c r="E49" s="4">
        <v>0</v>
      </c>
      <c r="F49" s="4">
        <v>29180.880000000001</v>
      </c>
      <c r="G49" s="4">
        <v>0</v>
      </c>
      <c r="H49" s="4">
        <v>29180.880000000001</v>
      </c>
      <c r="J49" s="4">
        <v>0</v>
      </c>
      <c r="K49" s="4">
        <v>0</v>
      </c>
      <c r="L49" s="4">
        <v>0</v>
      </c>
      <c r="N49" s="4">
        <v>29180.880000000001</v>
      </c>
      <c r="P49" s="53">
        <v>0</v>
      </c>
      <c r="Q49" s="53">
        <v>0</v>
      </c>
      <c r="S49" s="53"/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28434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53">
        <v>28434</v>
      </c>
      <c r="CJ49" s="4">
        <v>0</v>
      </c>
      <c r="CK49" s="4">
        <v>0</v>
      </c>
      <c r="CL49" s="4">
        <v>21269.58</v>
      </c>
      <c r="CM49" s="4">
        <v>0</v>
      </c>
      <c r="CN49" s="4">
        <v>21269.58</v>
      </c>
      <c r="CP49" s="4">
        <v>0</v>
      </c>
      <c r="CQ49" s="4">
        <v>0</v>
      </c>
      <c r="CR49" s="4">
        <v>0</v>
      </c>
      <c r="CT49" s="4">
        <v>21269.58</v>
      </c>
      <c r="CU49" s="4">
        <f t="shared" si="7"/>
        <v>7164.4199999999983</v>
      </c>
      <c r="CV49" s="37">
        <f t="shared" si="8"/>
        <v>0.74803334036716618</v>
      </c>
      <c r="CW49" s="37"/>
    </row>
    <row r="50" spans="1:101" s="4" customFormat="1" outlineLevel="1" x14ac:dyDescent="0.2">
      <c r="A50" s="4" t="s">
        <v>68</v>
      </c>
      <c r="B50" s="11" t="s">
        <v>203</v>
      </c>
      <c r="C50" s="4" t="s">
        <v>204</v>
      </c>
      <c r="D50" s="4">
        <v>0</v>
      </c>
      <c r="E50" s="4">
        <v>0</v>
      </c>
      <c r="F50" s="4">
        <v>28582.84</v>
      </c>
      <c r="G50" s="4">
        <v>0</v>
      </c>
      <c r="H50" s="4">
        <v>28582.84</v>
      </c>
      <c r="J50" s="4">
        <v>0</v>
      </c>
      <c r="K50" s="4">
        <v>0</v>
      </c>
      <c r="L50" s="4">
        <v>0</v>
      </c>
      <c r="N50" s="4">
        <v>28582.84</v>
      </c>
      <c r="P50" s="53">
        <v>0</v>
      </c>
      <c r="Q50" s="53">
        <v>0</v>
      </c>
      <c r="S50" s="53"/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31032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53">
        <v>31032</v>
      </c>
      <c r="CJ50" s="4">
        <v>0</v>
      </c>
      <c r="CK50" s="4">
        <v>0</v>
      </c>
      <c r="CL50" s="4">
        <v>17028.810000000001</v>
      </c>
      <c r="CM50" s="4">
        <v>0</v>
      </c>
      <c r="CN50" s="4">
        <v>17028.810000000001</v>
      </c>
      <c r="CP50" s="4">
        <v>0</v>
      </c>
      <c r="CQ50" s="4">
        <v>0</v>
      </c>
      <c r="CR50" s="4">
        <v>0</v>
      </c>
      <c r="CT50" s="4">
        <v>17028.810000000001</v>
      </c>
      <c r="CU50" s="4">
        <f t="shared" si="7"/>
        <v>14003.189999999999</v>
      </c>
      <c r="CV50" s="37">
        <f t="shared" si="8"/>
        <v>0.54875000000000007</v>
      </c>
      <c r="CW50" s="37"/>
    </row>
    <row r="51" spans="1:101" s="4" customFormat="1" outlineLevel="1" x14ac:dyDescent="0.2">
      <c r="A51" s="4" t="s">
        <v>69</v>
      </c>
      <c r="B51" s="11" t="s">
        <v>205</v>
      </c>
      <c r="C51" s="4" t="s">
        <v>206</v>
      </c>
      <c r="D51" s="4">
        <v>0</v>
      </c>
      <c r="E51" s="4">
        <v>0</v>
      </c>
      <c r="F51" s="4">
        <v>54455.25</v>
      </c>
      <c r="G51" s="4">
        <v>0</v>
      </c>
      <c r="H51" s="4">
        <v>54455.25</v>
      </c>
      <c r="J51" s="4">
        <v>0</v>
      </c>
      <c r="K51" s="4">
        <v>0</v>
      </c>
      <c r="L51" s="4">
        <v>0</v>
      </c>
      <c r="N51" s="4">
        <v>54455.25</v>
      </c>
      <c r="P51" s="53">
        <v>0</v>
      </c>
      <c r="Q51" s="53">
        <v>0</v>
      </c>
      <c r="S51" s="53"/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52846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53">
        <v>52846</v>
      </c>
      <c r="CJ51" s="4">
        <v>0</v>
      </c>
      <c r="CK51" s="4">
        <v>0</v>
      </c>
      <c r="CL51" s="4">
        <v>39473.85</v>
      </c>
      <c r="CM51" s="4">
        <v>0</v>
      </c>
      <c r="CN51" s="4">
        <v>39473.85</v>
      </c>
      <c r="CP51" s="4">
        <v>0</v>
      </c>
      <c r="CQ51" s="4">
        <v>0</v>
      </c>
      <c r="CR51" s="4">
        <v>0</v>
      </c>
      <c r="CT51" s="4">
        <v>39473.85</v>
      </c>
      <c r="CU51" s="4">
        <f t="shared" si="7"/>
        <v>13372.150000000001</v>
      </c>
      <c r="CV51" s="37">
        <f t="shared" si="8"/>
        <v>0.74696003481815088</v>
      </c>
      <c r="CW51" s="37"/>
    </row>
    <row r="52" spans="1:101" s="4" customFormat="1" outlineLevel="1" x14ac:dyDescent="0.2">
      <c r="A52" s="4" t="s">
        <v>70</v>
      </c>
      <c r="B52" s="11" t="s">
        <v>207</v>
      </c>
      <c r="C52" s="4" t="s">
        <v>208</v>
      </c>
      <c r="D52" s="4">
        <v>0</v>
      </c>
      <c r="E52" s="4">
        <v>0</v>
      </c>
      <c r="F52" s="4">
        <v>58095.630000000005</v>
      </c>
      <c r="G52" s="4">
        <v>0</v>
      </c>
      <c r="H52" s="4">
        <v>58095.630000000005</v>
      </c>
      <c r="J52" s="4">
        <v>0</v>
      </c>
      <c r="K52" s="4">
        <v>0</v>
      </c>
      <c r="L52" s="4">
        <v>0</v>
      </c>
      <c r="N52" s="4">
        <v>58095.630000000005</v>
      </c>
      <c r="P52" s="53">
        <v>0</v>
      </c>
      <c r="Q52" s="53">
        <v>0</v>
      </c>
      <c r="S52" s="53"/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52886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53">
        <v>52886</v>
      </c>
      <c r="CJ52" s="4">
        <v>0</v>
      </c>
      <c r="CK52" s="4">
        <v>0</v>
      </c>
      <c r="CL52" s="4">
        <v>33619.270000000004</v>
      </c>
      <c r="CM52" s="4">
        <v>0</v>
      </c>
      <c r="CN52" s="4">
        <v>33619.270000000004</v>
      </c>
      <c r="CP52" s="4">
        <v>0</v>
      </c>
      <c r="CQ52" s="4">
        <v>0</v>
      </c>
      <c r="CR52" s="4">
        <v>0</v>
      </c>
      <c r="CT52" s="4">
        <v>33619.270000000004</v>
      </c>
      <c r="CU52" s="4">
        <f t="shared" si="7"/>
        <v>19266.729999999996</v>
      </c>
      <c r="CV52" s="37">
        <f t="shared" si="8"/>
        <v>0.6356931891237757</v>
      </c>
      <c r="CW52" s="37"/>
    </row>
    <row r="53" spans="1:101" s="4" customFormat="1" outlineLevel="1" x14ac:dyDescent="0.2">
      <c r="A53" s="4" t="s">
        <v>71</v>
      </c>
      <c r="B53" s="11" t="s">
        <v>209</v>
      </c>
      <c r="C53" s="4" t="s">
        <v>210</v>
      </c>
      <c r="D53" s="4">
        <v>0</v>
      </c>
      <c r="E53" s="4">
        <v>0</v>
      </c>
      <c r="F53" s="4">
        <v>157105.76999999999</v>
      </c>
      <c r="G53" s="4">
        <v>0</v>
      </c>
      <c r="H53" s="4">
        <v>157105.76999999999</v>
      </c>
      <c r="J53" s="4">
        <v>0</v>
      </c>
      <c r="K53" s="4">
        <v>0</v>
      </c>
      <c r="L53" s="4">
        <v>0</v>
      </c>
      <c r="N53" s="4">
        <v>157105.76999999999</v>
      </c>
      <c r="P53" s="53">
        <v>0</v>
      </c>
      <c r="Q53" s="53">
        <v>0</v>
      </c>
      <c r="S53" s="53"/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143409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53">
        <v>143409</v>
      </c>
      <c r="CJ53" s="4">
        <v>0</v>
      </c>
      <c r="CK53" s="4">
        <v>0</v>
      </c>
      <c r="CL53" s="4">
        <v>116932.04000000001</v>
      </c>
      <c r="CM53" s="4">
        <v>0</v>
      </c>
      <c r="CN53" s="4">
        <v>116932.04000000001</v>
      </c>
      <c r="CP53" s="4">
        <v>0</v>
      </c>
      <c r="CQ53" s="4">
        <v>0</v>
      </c>
      <c r="CR53" s="4">
        <v>0</v>
      </c>
      <c r="CT53" s="4">
        <v>116932.04000000001</v>
      </c>
      <c r="CU53" s="4">
        <f t="shared" si="7"/>
        <v>26476.959999999992</v>
      </c>
      <c r="CV53" s="37">
        <f t="shared" si="8"/>
        <v>0.81537448835149817</v>
      </c>
      <c r="CW53" s="37"/>
    </row>
    <row r="54" spans="1:101" s="4" customFormat="1" outlineLevel="1" x14ac:dyDescent="0.2">
      <c r="A54" s="4" t="s">
        <v>72</v>
      </c>
      <c r="B54" s="11" t="s">
        <v>211</v>
      </c>
      <c r="C54" s="4" t="s">
        <v>212</v>
      </c>
      <c r="D54" s="4">
        <v>1000</v>
      </c>
      <c r="E54" s="4">
        <v>30323.54</v>
      </c>
      <c r="F54" s="4">
        <v>459811.41000000003</v>
      </c>
      <c r="G54" s="4">
        <v>0</v>
      </c>
      <c r="H54" s="4">
        <v>491134.95</v>
      </c>
      <c r="J54" s="4">
        <v>0</v>
      </c>
      <c r="K54" s="4">
        <v>0</v>
      </c>
      <c r="L54" s="4">
        <v>0</v>
      </c>
      <c r="N54" s="4">
        <v>491134.95</v>
      </c>
      <c r="P54" s="53">
        <v>0</v>
      </c>
      <c r="Q54" s="53">
        <v>0</v>
      </c>
      <c r="S54" s="53"/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549470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53">
        <v>549470</v>
      </c>
      <c r="CJ54" s="4">
        <v>500</v>
      </c>
      <c r="CK54" s="4">
        <v>30751.23</v>
      </c>
      <c r="CL54" s="4">
        <v>331416.56</v>
      </c>
      <c r="CM54" s="4">
        <v>0</v>
      </c>
      <c r="CN54" s="4">
        <v>362667.79</v>
      </c>
      <c r="CP54" s="4">
        <v>0</v>
      </c>
      <c r="CQ54" s="4">
        <v>0</v>
      </c>
      <c r="CR54" s="4">
        <v>0</v>
      </c>
      <c r="CT54" s="4">
        <v>362667.79</v>
      </c>
      <c r="CU54" s="4">
        <f t="shared" si="7"/>
        <v>186802.21000000002</v>
      </c>
      <c r="CV54" s="37">
        <f t="shared" si="8"/>
        <v>0.6600320126667516</v>
      </c>
      <c r="CW54" s="37"/>
    </row>
    <row r="55" spans="1:101" s="4" customFormat="1" outlineLevel="1" x14ac:dyDescent="0.2">
      <c r="A55" s="4" t="s">
        <v>73</v>
      </c>
      <c r="B55" s="11" t="s">
        <v>213</v>
      </c>
      <c r="C55" s="4" t="s">
        <v>214</v>
      </c>
      <c r="D55" s="4">
        <v>0</v>
      </c>
      <c r="E55" s="4">
        <v>0</v>
      </c>
      <c r="F55" s="4">
        <v>23934.32</v>
      </c>
      <c r="G55" s="4">
        <v>0</v>
      </c>
      <c r="H55" s="4">
        <v>23934.32</v>
      </c>
      <c r="J55" s="4">
        <v>0</v>
      </c>
      <c r="K55" s="4">
        <v>0</v>
      </c>
      <c r="L55" s="4">
        <v>0</v>
      </c>
      <c r="N55" s="4">
        <v>23934.32</v>
      </c>
      <c r="P55" s="53">
        <v>0</v>
      </c>
      <c r="Q55" s="53">
        <v>0</v>
      </c>
      <c r="S55" s="53"/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20986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53">
        <v>20986</v>
      </c>
      <c r="CJ55" s="4">
        <v>0</v>
      </c>
      <c r="CK55" s="4">
        <v>0</v>
      </c>
      <c r="CL55" s="4">
        <v>15684.93</v>
      </c>
      <c r="CM55" s="4">
        <v>0</v>
      </c>
      <c r="CN55" s="4">
        <v>15684.93</v>
      </c>
      <c r="CP55" s="4">
        <v>0</v>
      </c>
      <c r="CQ55" s="4">
        <v>0</v>
      </c>
      <c r="CR55" s="4">
        <v>0</v>
      </c>
      <c r="CT55" s="4">
        <v>15684.93</v>
      </c>
      <c r="CU55" s="4">
        <f t="shared" si="7"/>
        <v>5301.07</v>
      </c>
      <c r="CV55" s="37">
        <f t="shared" si="8"/>
        <v>0.74739969503478509</v>
      </c>
      <c r="CW55" s="37"/>
    </row>
    <row r="56" spans="1:101" s="4" customFormat="1" outlineLevel="1" x14ac:dyDescent="0.2">
      <c r="A56" s="4" t="s">
        <v>74</v>
      </c>
      <c r="B56" s="11" t="s">
        <v>215</v>
      </c>
      <c r="C56" s="4" t="s">
        <v>216</v>
      </c>
      <c r="D56" s="4">
        <v>0</v>
      </c>
      <c r="E56" s="4">
        <v>0</v>
      </c>
      <c r="F56" s="4">
        <v>133379.24</v>
      </c>
      <c r="G56" s="4">
        <v>0</v>
      </c>
      <c r="H56" s="4">
        <v>133379.24</v>
      </c>
      <c r="J56" s="4">
        <v>0</v>
      </c>
      <c r="K56" s="4">
        <v>0</v>
      </c>
      <c r="L56" s="4">
        <v>0</v>
      </c>
      <c r="N56" s="4">
        <v>133379.24</v>
      </c>
      <c r="P56" s="53">
        <v>0</v>
      </c>
      <c r="Q56" s="53">
        <v>0</v>
      </c>
      <c r="S56" s="53"/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137674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53">
        <v>137674</v>
      </c>
      <c r="CJ56" s="4">
        <v>0</v>
      </c>
      <c r="CK56" s="4">
        <v>0</v>
      </c>
      <c r="CL56" s="4">
        <v>99984.19</v>
      </c>
      <c r="CM56" s="4">
        <v>0</v>
      </c>
      <c r="CN56" s="4">
        <v>99984.19</v>
      </c>
      <c r="CP56" s="4">
        <v>0</v>
      </c>
      <c r="CQ56" s="4">
        <v>0</v>
      </c>
      <c r="CR56" s="4">
        <v>0</v>
      </c>
      <c r="CT56" s="4">
        <v>99984.19</v>
      </c>
      <c r="CU56" s="4">
        <f t="shared" si="7"/>
        <v>37689.81</v>
      </c>
      <c r="CV56" s="37">
        <f t="shared" si="8"/>
        <v>0.72623872336098316</v>
      </c>
      <c r="CW56" s="37"/>
    </row>
    <row r="57" spans="1:101" s="4" customFormat="1" outlineLevel="1" x14ac:dyDescent="0.2">
      <c r="A57" s="4" t="s">
        <v>75</v>
      </c>
      <c r="B57" s="11" t="s">
        <v>217</v>
      </c>
      <c r="C57" s="4" t="s">
        <v>218</v>
      </c>
      <c r="D57" s="4">
        <v>0</v>
      </c>
      <c r="E57" s="4">
        <v>859.5</v>
      </c>
      <c r="F57" s="4">
        <v>16866.63</v>
      </c>
      <c r="G57" s="4">
        <v>0</v>
      </c>
      <c r="H57" s="4">
        <v>17726.13</v>
      </c>
      <c r="J57" s="4">
        <v>0</v>
      </c>
      <c r="K57" s="4">
        <v>0</v>
      </c>
      <c r="L57" s="4">
        <v>0</v>
      </c>
      <c r="N57" s="4">
        <v>17726.13</v>
      </c>
      <c r="P57" s="53">
        <v>0</v>
      </c>
      <c r="Q57" s="53">
        <v>0</v>
      </c>
      <c r="S57" s="53"/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4">
        <v>0</v>
      </c>
      <c r="AF57" s="4">
        <v>0</v>
      </c>
      <c r="AG57" s="4">
        <v>0</v>
      </c>
      <c r="AH57" s="4">
        <v>0</v>
      </c>
      <c r="AI57" s="4">
        <v>0</v>
      </c>
      <c r="AJ57" s="4">
        <v>0</v>
      </c>
      <c r="AK57" s="4">
        <v>22000</v>
      </c>
      <c r="AL57" s="4">
        <v>0</v>
      </c>
      <c r="AM57" s="4">
        <v>0</v>
      </c>
      <c r="AN57" s="4">
        <v>0</v>
      </c>
      <c r="AO57" s="4">
        <v>0</v>
      </c>
      <c r="AP57" s="4">
        <v>0</v>
      </c>
      <c r="AQ57" s="4">
        <v>0</v>
      </c>
      <c r="AR57" s="4">
        <v>0</v>
      </c>
      <c r="AS57" s="4">
        <v>0</v>
      </c>
      <c r="AT57" s="4">
        <v>0</v>
      </c>
      <c r="AU57" s="4">
        <v>0</v>
      </c>
      <c r="AV57" s="4">
        <v>0</v>
      </c>
      <c r="AW57" s="4">
        <v>0</v>
      </c>
      <c r="AX57" s="4">
        <v>0</v>
      </c>
      <c r="AY57" s="4">
        <v>0</v>
      </c>
      <c r="AZ57" s="4">
        <v>0</v>
      </c>
      <c r="BA57" s="4">
        <v>0</v>
      </c>
      <c r="BB57" s="4">
        <v>0</v>
      </c>
      <c r="BC57" s="4">
        <v>0</v>
      </c>
      <c r="BD57" s="4">
        <v>0</v>
      </c>
      <c r="BE57" s="4">
        <v>0</v>
      </c>
      <c r="BF57" s="4">
        <v>0</v>
      </c>
      <c r="BG57" s="4">
        <v>0</v>
      </c>
      <c r="BH57" s="4">
        <v>0</v>
      </c>
      <c r="BI57" s="4">
        <v>0</v>
      </c>
      <c r="BJ57" s="4">
        <v>0</v>
      </c>
      <c r="BK57" s="4">
        <v>0</v>
      </c>
      <c r="BL57" s="4">
        <v>0</v>
      </c>
      <c r="BM57" s="4">
        <v>0</v>
      </c>
      <c r="BN57" s="4">
        <v>0</v>
      </c>
      <c r="BO57" s="4">
        <v>0</v>
      </c>
      <c r="BP57" s="4">
        <v>0</v>
      </c>
      <c r="BQ57" s="4">
        <v>0</v>
      </c>
      <c r="BR57" s="4">
        <v>0</v>
      </c>
      <c r="BS57" s="4">
        <v>0</v>
      </c>
      <c r="BT57" s="4">
        <v>0</v>
      </c>
      <c r="BU57" s="4">
        <v>0</v>
      </c>
      <c r="BV57" s="4">
        <v>0</v>
      </c>
      <c r="BW57" s="4">
        <v>0</v>
      </c>
      <c r="BX57" s="4">
        <v>0</v>
      </c>
      <c r="BY57" s="4">
        <v>0</v>
      </c>
      <c r="BZ57" s="4">
        <v>0</v>
      </c>
      <c r="CA57" s="4">
        <v>0</v>
      </c>
      <c r="CB57" s="4">
        <v>0</v>
      </c>
      <c r="CC57" s="4">
        <v>0</v>
      </c>
      <c r="CD57" s="4">
        <v>0</v>
      </c>
      <c r="CE57" s="4">
        <v>0</v>
      </c>
      <c r="CF57" s="4">
        <v>0</v>
      </c>
      <c r="CG57" s="4">
        <v>0</v>
      </c>
      <c r="CH57" s="53">
        <v>22000</v>
      </c>
      <c r="CJ57" s="4">
        <v>0</v>
      </c>
      <c r="CK57" s="4">
        <v>0</v>
      </c>
      <c r="CL57" s="4">
        <v>0</v>
      </c>
      <c r="CM57" s="4">
        <v>0</v>
      </c>
      <c r="CN57" s="4">
        <v>0</v>
      </c>
      <c r="CP57" s="4">
        <v>0</v>
      </c>
      <c r="CQ57" s="4">
        <v>0</v>
      </c>
      <c r="CR57" s="4">
        <v>0</v>
      </c>
      <c r="CT57" s="4">
        <v>0</v>
      </c>
      <c r="CU57" s="4">
        <f t="shared" si="7"/>
        <v>22000</v>
      </c>
      <c r="CV57" s="37">
        <f t="shared" si="8"/>
        <v>0</v>
      </c>
      <c r="CW57" s="37"/>
    </row>
    <row r="58" spans="1:101" s="4" customFormat="1" outlineLevel="1" x14ac:dyDescent="0.2">
      <c r="A58" s="4" t="s">
        <v>76</v>
      </c>
      <c r="B58" s="11" t="s">
        <v>219</v>
      </c>
      <c r="C58" s="4" t="s">
        <v>220</v>
      </c>
      <c r="D58" s="4">
        <v>9088.34</v>
      </c>
      <c r="E58" s="4">
        <v>0</v>
      </c>
      <c r="F58" s="4">
        <v>0</v>
      </c>
      <c r="G58" s="4">
        <v>0</v>
      </c>
      <c r="H58" s="4">
        <v>9088.34</v>
      </c>
      <c r="J58" s="4">
        <v>0</v>
      </c>
      <c r="K58" s="4">
        <v>0</v>
      </c>
      <c r="L58" s="4">
        <v>0</v>
      </c>
      <c r="N58" s="4">
        <v>9088.34</v>
      </c>
      <c r="P58" s="53">
        <v>0</v>
      </c>
      <c r="Q58" s="53">
        <v>0</v>
      </c>
      <c r="S58" s="53"/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4">
        <v>0</v>
      </c>
      <c r="AG58" s="4">
        <v>0</v>
      </c>
      <c r="AH58" s="4">
        <v>0</v>
      </c>
      <c r="AI58" s="4">
        <v>0</v>
      </c>
      <c r="AJ58" s="4">
        <v>0</v>
      </c>
      <c r="AK58" s="4">
        <v>0</v>
      </c>
      <c r="AL58" s="4">
        <v>108670</v>
      </c>
      <c r="AM58" s="4">
        <v>0</v>
      </c>
      <c r="AN58" s="4">
        <v>0</v>
      </c>
      <c r="AO58" s="4">
        <v>0</v>
      </c>
      <c r="AP58" s="4">
        <v>0</v>
      </c>
      <c r="AQ58" s="4">
        <v>0</v>
      </c>
      <c r="AR58" s="4">
        <v>0</v>
      </c>
      <c r="AS58" s="4">
        <v>0</v>
      </c>
      <c r="AT58" s="4">
        <v>0</v>
      </c>
      <c r="AU58" s="4">
        <v>0</v>
      </c>
      <c r="AV58" s="4">
        <v>0</v>
      </c>
      <c r="AW58" s="4">
        <v>0</v>
      </c>
      <c r="AX58" s="4">
        <v>0</v>
      </c>
      <c r="AY58" s="4">
        <v>0</v>
      </c>
      <c r="AZ58" s="4">
        <v>0</v>
      </c>
      <c r="BA58" s="4">
        <v>0</v>
      </c>
      <c r="BB58" s="4">
        <v>0</v>
      </c>
      <c r="BC58" s="4">
        <v>0</v>
      </c>
      <c r="BD58" s="4">
        <v>0</v>
      </c>
      <c r="BE58" s="4">
        <v>0</v>
      </c>
      <c r="BF58" s="4">
        <v>0</v>
      </c>
      <c r="BG58" s="4">
        <v>0</v>
      </c>
      <c r="BH58" s="4">
        <v>0</v>
      </c>
      <c r="BI58" s="4">
        <v>0</v>
      </c>
      <c r="BJ58" s="4">
        <v>0</v>
      </c>
      <c r="BK58" s="4">
        <v>0</v>
      </c>
      <c r="BL58" s="4">
        <v>0</v>
      </c>
      <c r="BM58" s="4">
        <v>0</v>
      </c>
      <c r="BN58" s="4">
        <v>0</v>
      </c>
      <c r="BO58" s="4">
        <v>0</v>
      </c>
      <c r="BP58" s="4">
        <v>0</v>
      </c>
      <c r="BQ58" s="4">
        <v>0</v>
      </c>
      <c r="BR58" s="4">
        <v>0</v>
      </c>
      <c r="BS58" s="4">
        <v>0</v>
      </c>
      <c r="BT58" s="4">
        <v>0</v>
      </c>
      <c r="BU58" s="4">
        <v>0</v>
      </c>
      <c r="BV58" s="4">
        <v>0</v>
      </c>
      <c r="BW58" s="4">
        <v>0</v>
      </c>
      <c r="BX58" s="4">
        <v>0</v>
      </c>
      <c r="BY58" s="4">
        <v>0</v>
      </c>
      <c r="BZ58" s="4">
        <v>0</v>
      </c>
      <c r="CA58" s="4">
        <v>0</v>
      </c>
      <c r="CB58" s="4">
        <v>0</v>
      </c>
      <c r="CC58" s="4">
        <v>0</v>
      </c>
      <c r="CD58" s="4">
        <v>0</v>
      </c>
      <c r="CE58" s="4">
        <v>0</v>
      </c>
      <c r="CF58" s="4">
        <v>0</v>
      </c>
      <c r="CG58" s="4">
        <v>0</v>
      </c>
      <c r="CH58" s="53">
        <v>108670</v>
      </c>
      <c r="CJ58" s="4">
        <v>6273</v>
      </c>
      <c r="CK58" s="4">
        <v>2500</v>
      </c>
      <c r="CL58" s="4">
        <v>92577.400000000009</v>
      </c>
      <c r="CM58" s="4">
        <v>0</v>
      </c>
      <c r="CN58" s="4">
        <v>101350.40000000001</v>
      </c>
      <c r="CP58" s="4">
        <v>0</v>
      </c>
      <c r="CQ58" s="4">
        <v>0</v>
      </c>
      <c r="CR58" s="4">
        <v>0</v>
      </c>
      <c r="CT58" s="4">
        <v>101350.40000000001</v>
      </c>
      <c r="CU58" s="4">
        <f t="shared" si="7"/>
        <v>7319.5999999999913</v>
      </c>
      <c r="CV58" s="37">
        <f t="shared" si="8"/>
        <v>0.93264378393300829</v>
      </c>
      <c r="CW58" s="37"/>
    </row>
    <row r="59" spans="1:101" s="4" customFormat="1" outlineLevel="1" x14ac:dyDescent="0.2">
      <c r="A59" s="4" t="s">
        <v>77</v>
      </c>
      <c r="B59" s="11" t="s">
        <v>221</v>
      </c>
      <c r="C59" s="4" t="s">
        <v>222</v>
      </c>
      <c r="D59" s="4">
        <v>1373.6000000000001</v>
      </c>
      <c r="E59" s="4">
        <v>0</v>
      </c>
      <c r="F59" s="4">
        <v>0</v>
      </c>
      <c r="G59" s="4">
        <v>0</v>
      </c>
      <c r="H59" s="4">
        <v>1373.6000000000001</v>
      </c>
      <c r="J59" s="4">
        <v>0</v>
      </c>
      <c r="K59" s="4">
        <v>0</v>
      </c>
      <c r="L59" s="4">
        <v>0</v>
      </c>
      <c r="N59" s="4">
        <v>1373.6000000000001</v>
      </c>
      <c r="P59" s="53">
        <v>0</v>
      </c>
      <c r="Q59" s="53">
        <v>0</v>
      </c>
      <c r="S59" s="53"/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  <c r="AF59" s="4">
        <v>0</v>
      </c>
      <c r="AG59" s="4">
        <v>0</v>
      </c>
      <c r="AH59" s="4">
        <v>0</v>
      </c>
      <c r="AI59" s="4">
        <v>0</v>
      </c>
      <c r="AJ59" s="4">
        <v>0</v>
      </c>
      <c r="AK59" s="4">
        <v>0</v>
      </c>
      <c r="AL59" s="4">
        <v>0</v>
      </c>
      <c r="AM59" s="4">
        <v>74810</v>
      </c>
      <c r="AN59" s="4">
        <v>0</v>
      </c>
      <c r="AO59" s="4">
        <v>0</v>
      </c>
      <c r="AP59" s="4">
        <v>0</v>
      </c>
      <c r="AQ59" s="4">
        <v>0</v>
      </c>
      <c r="AR59" s="4">
        <v>0</v>
      </c>
      <c r="AS59" s="4">
        <v>0</v>
      </c>
      <c r="AT59" s="4">
        <v>0</v>
      </c>
      <c r="AU59" s="4">
        <v>0</v>
      </c>
      <c r="AV59" s="4">
        <v>0</v>
      </c>
      <c r="AW59" s="4">
        <v>0</v>
      </c>
      <c r="AX59" s="4">
        <v>0</v>
      </c>
      <c r="AY59" s="4">
        <v>0</v>
      </c>
      <c r="AZ59" s="4">
        <v>0</v>
      </c>
      <c r="BA59" s="4">
        <v>0</v>
      </c>
      <c r="BB59" s="4">
        <v>0</v>
      </c>
      <c r="BC59" s="4">
        <v>0</v>
      </c>
      <c r="BD59" s="4">
        <v>0</v>
      </c>
      <c r="BE59" s="4">
        <v>0</v>
      </c>
      <c r="BF59" s="4">
        <v>0</v>
      </c>
      <c r="BG59" s="4">
        <v>0</v>
      </c>
      <c r="BH59" s="4">
        <v>0</v>
      </c>
      <c r="BI59" s="4">
        <v>0</v>
      </c>
      <c r="BJ59" s="4">
        <v>0</v>
      </c>
      <c r="BK59" s="4">
        <v>0</v>
      </c>
      <c r="BL59" s="4">
        <v>0</v>
      </c>
      <c r="BM59" s="4">
        <v>0</v>
      </c>
      <c r="BN59" s="4">
        <v>0</v>
      </c>
      <c r="BO59" s="4">
        <v>0</v>
      </c>
      <c r="BP59" s="4">
        <v>0</v>
      </c>
      <c r="BQ59" s="4">
        <v>0</v>
      </c>
      <c r="BR59" s="4">
        <v>0</v>
      </c>
      <c r="BS59" s="4">
        <v>0</v>
      </c>
      <c r="BT59" s="4">
        <v>0</v>
      </c>
      <c r="BU59" s="4">
        <v>0</v>
      </c>
      <c r="BV59" s="4">
        <v>0</v>
      </c>
      <c r="BW59" s="4">
        <v>0</v>
      </c>
      <c r="BX59" s="4">
        <v>0</v>
      </c>
      <c r="BY59" s="4">
        <v>0</v>
      </c>
      <c r="BZ59" s="4">
        <v>0</v>
      </c>
      <c r="CA59" s="4">
        <v>0</v>
      </c>
      <c r="CB59" s="4">
        <v>0</v>
      </c>
      <c r="CC59" s="4">
        <v>0</v>
      </c>
      <c r="CD59" s="4">
        <v>0</v>
      </c>
      <c r="CE59" s="4">
        <v>0</v>
      </c>
      <c r="CF59" s="4">
        <v>0</v>
      </c>
      <c r="CG59" s="4">
        <v>0</v>
      </c>
      <c r="CH59" s="53">
        <v>74810</v>
      </c>
      <c r="CJ59" s="4">
        <v>250</v>
      </c>
      <c r="CK59" s="4">
        <v>3520</v>
      </c>
      <c r="CL59" s="4">
        <v>67040</v>
      </c>
      <c r="CM59" s="4">
        <v>0</v>
      </c>
      <c r="CN59" s="4">
        <v>70810</v>
      </c>
      <c r="CP59" s="4">
        <v>0</v>
      </c>
      <c r="CQ59" s="4">
        <v>0</v>
      </c>
      <c r="CR59" s="4">
        <v>0</v>
      </c>
      <c r="CT59" s="4">
        <v>70810</v>
      </c>
      <c r="CU59" s="4">
        <f t="shared" si="7"/>
        <v>4000</v>
      </c>
      <c r="CV59" s="37">
        <f t="shared" si="8"/>
        <v>0.94653121240475868</v>
      </c>
      <c r="CW59" s="37"/>
    </row>
    <row r="60" spans="1:101" s="4" customFormat="1" outlineLevel="1" x14ac:dyDescent="0.2">
      <c r="A60" s="4" t="s">
        <v>78</v>
      </c>
      <c r="B60" s="11" t="s">
        <v>223</v>
      </c>
      <c r="C60" s="4" t="s">
        <v>224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J60" s="4">
        <v>0</v>
      </c>
      <c r="K60" s="4">
        <v>0</v>
      </c>
      <c r="L60" s="4">
        <v>0</v>
      </c>
      <c r="N60" s="4">
        <v>0</v>
      </c>
      <c r="P60" s="53">
        <v>0</v>
      </c>
      <c r="Q60" s="53">
        <v>0</v>
      </c>
      <c r="S60" s="53"/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  <c r="AG60" s="4">
        <v>0</v>
      </c>
      <c r="AH60" s="4">
        <v>0</v>
      </c>
      <c r="AI60" s="4">
        <v>0</v>
      </c>
      <c r="AJ60" s="4">
        <v>0</v>
      </c>
      <c r="AK60" s="4">
        <v>0</v>
      </c>
      <c r="AL60" s="4">
        <v>0</v>
      </c>
      <c r="AM60" s="4">
        <v>0</v>
      </c>
      <c r="AN60" s="4">
        <v>7750</v>
      </c>
      <c r="AO60" s="4">
        <v>0</v>
      </c>
      <c r="AP60" s="4">
        <v>0</v>
      </c>
      <c r="AQ60" s="4">
        <v>0</v>
      </c>
      <c r="AR60" s="4">
        <v>0</v>
      </c>
      <c r="AS60" s="4">
        <v>0</v>
      </c>
      <c r="AT60" s="4">
        <v>0</v>
      </c>
      <c r="AU60" s="4">
        <v>0</v>
      </c>
      <c r="AV60" s="4">
        <v>0</v>
      </c>
      <c r="AW60" s="4">
        <v>0</v>
      </c>
      <c r="AX60" s="4">
        <v>0</v>
      </c>
      <c r="AY60" s="4">
        <v>0</v>
      </c>
      <c r="AZ60" s="4">
        <v>0</v>
      </c>
      <c r="BA60" s="4">
        <v>0</v>
      </c>
      <c r="BB60" s="4">
        <v>0</v>
      </c>
      <c r="BC60" s="4">
        <v>0</v>
      </c>
      <c r="BD60" s="4">
        <v>0</v>
      </c>
      <c r="BE60" s="4">
        <v>0</v>
      </c>
      <c r="BF60" s="4">
        <v>0</v>
      </c>
      <c r="BG60" s="4">
        <v>0</v>
      </c>
      <c r="BH60" s="4">
        <v>0</v>
      </c>
      <c r="BI60" s="4">
        <v>0</v>
      </c>
      <c r="BJ60" s="4">
        <v>0</v>
      </c>
      <c r="BK60" s="4">
        <v>0</v>
      </c>
      <c r="BL60" s="4">
        <v>0</v>
      </c>
      <c r="BM60" s="4">
        <v>0</v>
      </c>
      <c r="BN60" s="4">
        <v>0</v>
      </c>
      <c r="BO60" s="4">
        <v>0</v>
      </c>
      <c r="BP60" s="4">
        <v>0</v>
      </c>
      <c r="BQ60" s="4">
        <v>0</v>
      </c>
      <c r="BR60" s="4">
        <v>0</v>
      </c>
      <c r="BS60" s="4">
        <v>0</v>
      </c>
      <c r="BT60" s="4">
        <v>0</v>
      </c>
      <c r="BU60" s="4">
        <v>0</v>
      </c>
      <c r="BV60" s="4">
        <v>0</v>
      </c>
      <c r="BW60" s="4">
        <v>0</v>
      </c>
      <c r="BX60" s="4">
        <v>0</v>
      </c>
      <c r="BY60" s="4">
        <v>0</v>
      </c>
      <c r="BZ60" s="4">
        <v>0</v>
      </c>
      <c r="CA60" s="4">
        <v>0</v>
      </c>
      <c r="CB60" s="4">
        <v>0</v>
      </c>
      <c r="CC60" s="4">
        <v>0</v>
      </c>
      <c r="CD60" s="4">
        <v>0</v>
      </c>
      <c r="CE60" s="4">
        <v>0</v>
      </c>
      <c r="CF60" s="4">
        <v>0</v>
      </c>
      <c r="CG60" s="4">
        <v>0</v>
      </c>
      <c r="CH60" s="53">
        <v>7750</v>
      </c>
      <c r="CJ60" s="4">
        <v>0</v>
      </c>
      <c r="CK60" s="4">
        <v>0</v>
      </c>
      <c r="CL60" s="4">
        <v>6000</v>
      </c>
      <c r="CM60" s="4">
        <v>0</v>
      </c>
      <c r="CN60" s="4">
        <v>6000</v>
      </c>
      <c r="CP60" s="4">
        <v>0</v>
      </c>
      <c r="CQ60" s="4">
        <v>0</v>
      </c>
      <c r="CR60" s="4">
        <v>0</v>
      </c>
      <c r="CT60" s="4">
        <v>6000</v>
      </c>
      <c r="CU60" s="4">
        <f t="shared" si="7"/>
        <v>1750</v>
      </c>
      <c r="CV60" s="37">
        <f t="shared" si="8"/>
        <v>0.77419354838709675</v>
      </c>
      <c r="CW60" s="37"/>
    </row>
    <row r="61" spans="1:101" s="4" customFormat="1" x14ac:dyDescent="0.2">
      <c r="A61" s="6" t="s">
        <v>19</v>
      </c>
      <c r="B61" s="11"/>
      <c r="C61" s="2" t="s">
        <v>12</v>
      </c>
      <c r="D61" s="6">
        <v>19978.579999999998</v>
      </c>
      <c r="E61" s="6">
        <v>77904.899999999994</v>
      </c>
      <c r="F61" s="6">
        <v>3466253.71</v>
      </c>
      <c r="G61" s="6">
        <v>0</v>
      </c>
      <c r="H61" s="6">
        <v>3564137.1900000004</v>
      </c>
      <c r="I61" s="7"/>
      <c r="J61" s="6">
        <v>0</v>
      </c>
      <c r="K61" s="6">
        <v>0</v>
      </c>
      <c r="L61" s="6">
        <v>0</v>
      </c>
      <c r="M61" s="7"/>
      <c r="N61" s="6">
        <v>3564137.19</v>
      </c>
      <c r="O61" s="6"/>
      <c r="P61" s="6">
        <v>0</v>
      </c>
      <c r="Q61" s="6">
        <v>0</v>
      </c>
      <c r="R61" s="6"/>
      <c r="S61" s="7"/>
      <c r="T61" s="6">
        <v>112200</v>
      </c>
      <c r="U61" s="6">
        <v>159000</v>
      </c>
      <c r="V61" s="6">
        <v>2058201</v>
      </c>
      <c r="W61" s="6">
        <v>35000</v>
      </c>
      <c r="X61" s="6">
        <v>24000</v>
      </c>
      <c r="Y61" s="6">
        <v>50000</v>
      </c>
      <c r="Z61" s="6">
        <v>47147</v>
      </c>
      <c r="AA61" s="6">
        <v>76459</v>
      </c>
      <c r="AB61" s="6">
        <v>34793</v>
      </c>
      <c r="AC61" s="6">
        <v>28434</v>
      </c>
      <c r="AD61" s="6">
        <v>31032</v>
      </c>
      <c r="AE61" s="6">
        <v>52846</v>
      </c>
      <c r="AF61" s="6">
        <v>52886</v>
      </c>
      <c r="AG61" s="6">
        <v>143409</v>
      </c>
      <c r="AH61" s="6">
        <v>549470</v>
      </c>
      <c r="AI61" s="6">
        <v>20986</v>
      </c>
      <c r="AJ61" s="6">
        <v>137674</v>
      </c>
      <c r="AK61" s="6">
        <v>22000</v>
      </c>
      <c r="AL61" s="6">
        <v>108670</v>
      </c>
      <c r="AM61" s="6">
        <v>74810</v>
      </c>
      <c r="AN61" s="6">
        <v>7750</v>
      </c>
      <c r="AO61" s="6">
        <v>0</v>
      </c>
      <c r="AP61" s="6">
        <v>0</v>
      </c>
      <c r="AQ61" s="6">
        <v>0</v>
      </c>
      <c r="AR61" s="6">
        <v>0</v>
      </c>
      <c r="AS61" s="6">
        <v>0</v>
      </c>
      <c r="AT61" s="6">
        <v>0</v>
      </c>
      <c r="AU61" s="6">
        <v>0</v>
      </c>
      <c r="AV61" s="6">
        <v>0</v>
      </c>
      <c r="AW61" s="6">
        <v>0</v>
      </c>
      <c r="AX61" s="6">
        <v>0</v>
      </c>
      <c r="AY61" s="6">
        <v>0</v>
      </c>
      <c r="AZ61" s="6">
        <v>0</v>
      </c>
      <c r="BA61" s="6">
        <v>0</v>
      </c>
      <c r="BB61" s="6">
        <v>0</v>
      </c>
      <c r="BC61" s="6">
        <v>0</v>
      </c>
      <c r="BD61" s="6">
        <v>0</v>
      </c>
      <c r="BE61" s="6">
        <v>0</v>
      </c>
      <c r="BF61" s="6">
        <v>0</v>
      </c>
      <c r="BG61" s="6">
        <v>0</v>
      </c>
      <c r="BH61" s="6">
        <v>0</v>
      </c>
      <c r="BI61" s="6">
        <v>0</v>
      </c>
      <c r="BJ61" s="6">
        <v>0</v>
      </c>
      <c r="BK61" s="6">
        <v>0</v>
      </c>
      <c r="BL61" s="6">
        <v>0</v>
      </c>
      <c r="BM61" s="6">
        <v>0</v>
      </c>
      <c r="BN61" s="6">
        <v>0</v>
      </c>
      <c r="BO61" s="6">
        <v>0</v>
      </c>
      <c r="BP61" s="6">
        <v>0</v>
      </c>
      <c r="BQ61" s="6">
        <v>0</v>
      </c>
      <c r="BR61" s="6">
        <v>0</v>
      </c>
      <c r="BS61" s="6">
        <v>0</v>
      </c>
      <c r="BT61" s="6">
        <v>0</v>
      </c>
      <c r="BU61" s="6">
        <v>0</v>
      </c>
      <c r="BV61" s="6">
        <v>0</v>
      </c>
      <c r="BW61" s="6">
        <v>0</v>
      </c>
      <c r="BX61" s="6">
        <v>0</v>
      </c>
      <c r="BY61" s="6">
        <v>0</v>
      </c>
      <c r="BZ61" s="6">
        <v>0</v>
      </c>
      <c r="CA61" s="6">
        <v>0</v>
      </c>
      <c r="CB61" s="6">
        <v>0</v>
      </c>
      <c r="CC61" s="6">
        <v>0</v>
      </c>
      <c r="CD61" s="6">
        <v>0</v>
      </c>
      <c r="CE61" s="6">
        <v>0</v>
      </c>
      <c r="CF61" s="6">
        <v>0</v>
      </c>
      <c r="CG61" s="6">
        <v>0</v>
      </c>
      <c r="CH61" s="6">
        <v>3826767</v>
      </c>
      <c r="CI61" s="7"/>
      <c r="CJ61" s="6">
        <v>15489.64</v>
      </c>
      <c r="CK61" s="6">
        <v>74312.81</v>
      </c>
      <c r="CL61" s="6">
        <v>2726699.1200000006</v>
      </c>
      <c r="CM61" s="6">
        <v>0</v>
      </c>
      <c r="CN61" s="6">
        <v>2816501.5700000003</v>
      </c>
      <c r="CO61" s="2"/>
      <c r="CP61" s="6">
        <v>0</v>
      </c>
      <c r="CQ61" s="6">
        <v>0</v>
      </c>
      <c r="CR61" s="6">
        <v>0</v>
      </c>
      <c r="CT61" s="6">
        <v>2816501.5700000003</v>
      </c>
      <c r="CU61" s="6">
        <f>CH61-CT61</f>
        <v>1010265.4299999997</v>
      </c>
      <c r="CV61" s="38">
        <f>IF(CH61=0,"n/a",CT61/(CH61))</f>
        <v>0.73600027647358734</v>
      </c>
      <c r="CW61" s="36"/>
    </row>
    <row r="62" spans="1:101" s="4" customFormat="1" x14ac:dyDescent="0.2">
      <c r="B62" s="11"/>
      <c r="H62" s="7"/>
      <c r="I62" s="7"/>
      <c r="L62" s="7"/>
      <c r="M62" s="7"/>
      <c r="N62" s="7"/>
      <c r="O62" s="7"/>
      <c r="P62" s="7"/>
      <c r="Q62" s="7"/>
      <c r="R62" s="7"/>
      <c r="S62" s="7"/>
      <c r="CH62" s="7"/>
      <c r="CI62" s="7"/>
      <c r="CN62" s="7"/>
      <c r="CR62" s="7"/>
      <c r="CV62" s="37"/>
      <c r="CW62" s="37"/>
    </row>
    <row r="63" spans="1:101" s="4" customFormat="1" outlineLevel="1" x14ac:dyDescent="0.2">
      <c r="A63" s="4" t="s">
        <v>79</v>
      </c>
      <c r="B63" s="11" t="s">
        <v>225</v>
      </c>
      <c r="C63" s="4" t="s">
        <v>226</v>
      </c>
      <c r="D63" s="4">
        <v>4507.7</v>
      </c>
      <c r="E63" s="4">
        <v>17394.86</v>
      </c>
      <c r="F63" s="4">
        <v>836283.55</v>
      </c>
      <c r="G63" s="4">
        <v>0</v>
      </c>
      <c r="H63" s="4">
        <v>858186.1100000001</v>
      </c>
      <c r="J63" s="4">
        <v>0</v>
      </c>
      <c r="K63" s="4">
        <v>0</v>
      </c>
      <c r="L63" s="4">
        <v>0</v>
      </c>
      <c r="N63" s="4">
        <v>858186.11</v>
      </c>
      <c r="P63" s="53">
        <v>0</v>
      </c>
      <c r="Q63" s="53">
        <v>0</v>
      </c>
      <c r="S63" s="53"/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  <c r="AE63" s="4">
        <v>0</v>
      </c>
      <c r="AF63" s="4">
        <v>0</v>
      </c>
      <c r="AG63" s="4">
        <v>0</v>
      </c>
      <c r="AH63" s="4">
        <v>0</v>
      </c>
      <c r="AI63" s="4">
        <v>0</v>
      </c>
      <c r="AJ63" s="4">
        <v>0</v>
      </c>
      <c r="AK63" s="4">
        <v>0</v>
      </c>
      <c r="AL63" s="4">
        <v>0</v>
      </c>
      <c r="AM63" s="4">
        <v>0</v>
      </c>
      <c r="AN63" s="4">
        <v>0</v>
      </c>
      <c r="AO63" s="4">
        <v>1067717</v>
      </c>
      <c r="AP63" s="4">
        <v>0</v>
      </c>
      <c r="AQ63" s="4">
        <v>0</v>
      </c>
      <c r="AR63" s="4">
        <v>0</v>
      </c>
      <c r="AS63" s="4">
        <v>0</v>
      </c>
      <c r="AT63" s="4">
        <v>0</v>
      </c>
      <c r="AU63" s="4">
        <v>0</v>
      </c>
      <c r="AV63" s="4">
        <v>0</v>
      </c>
      <c r="AW63" s="4">
        <v>0</v>
      </c>
      <c r="AX63" s="4">
        <v>0</v>
      </c>
      <c r="AY63" s="4">
        <v>0</v>
      </c>
      <c r="AZ63" s="4">
        <v>0</v>
      </c>
      <c r="BA63" s="4">
        <v>0</v>
      </c>
      <c r="BB63" s="4">
        <v>0</v>
      </c>
      <c r="BC63" s="4">
        <v>0</v>
      </c>
      <c r="BD63" s="4">
        <v>0</v>
      </c>
      <c r="BE63" s="4">
        <v>0</v>
      </c>
      <c r="BF63" s="4">
        <v>0</v>
      </c>
      <c r="BG63" s="4">
        <v>0</v>
      </c>
      <c r="BH63" s="4">
        <v>0</v>
      </c>
      <c r="BI63" s="4">
        <v>0</v>
      </c>
      <c r="BJ63" s="4">
        <v>0</v>
      </c>
      <c r="BK63" s="4">
        <v>0</v>
      </c>
      <c r="BL63" s="4">
        <v>0</v>
      </c>
      <c r="BM63" s="4">
        <v>0</v>
      </c>
      <c r="BN63" s="4">
        <v>0</v>
      </c>
      <c r="BO63" s="4">
        <v>0</v>
      </c>
      <c r="BP63" s="4">
        <v>0</v>
      </c>
      <c r="BQ63" s="4">
        <v>0</v>
      </c>
      <c r="BR63" s="4">
        <v>0</v>
      </c>
      <c r="BS63" s="4">
        <v>0</v>
      </c>
      <c r="BT63" s="4">
        <v>0</v>
      </c>
      <c r="BU63" s="4">
        <v>0</v>
      </c>
      <c r="BV63" s="4">
        <v>0</v>
      </c>
      <c r="BW63" s="4">
        <v>0</v>
      </c>
      <c r="BX63" s="4">
        <v>0</v>
      </c>
      <c r="BY63" s="4">
        <v>0</v>
      </c>
      <c r="BZ63" s="4">
        <v>0</v>
      </c>
      <c r="CA63" s="4">
        <v>0</v>
      </c>
      <c r="CB63" s="4">
        <v>0</v>
      </c>
      <c r="CC63" s="4">
        <v>0</v>
      </c>
      <c r="CD63" s="4">
        <v>0</v>
      </c>
      <c r="CE63" s="4">
        <v>0</v>
      </c>
      <c r="CF63" s="4">
        <v>0</v>
      </c>
      <c r="CG63" s="4">
        <v>0</v>
      </c>
      <c r="CH63" s="53">
        <v>1067717</v>
      </c>
      <c r="CJ63" s="4">
        <v>4365.53</v>
      </c>
      <c r="CK63" s="4">
        <v>18617.82</v>
      </c>
      <c r="CL63" s="4">
        <v>704893.3</v>
      </c>
      <c r="CM63" s="4">
        <v>0</v>
      </c>
      <c r="CN63" s="4">
        <v>727876.65</v>
      </c>
      <c r="CP63" s="4">
        <v>0</v>
      </c>
      <c r="CQ63" s="4">
        <v>0</v>
      </c>
      <c r="CR63" s="4">
        <v>0</v>
      </c>
      <c r="CT63" s="4">
        <v>727876.65</v>
      </c>
      <c r="CU63" s="4">
        <f>CH63-CT63</f>
        <v>339840.35</v>
      </c>
      <c r="CV63" s="37">
        <f>IF(CH63=0,"n/a",CT63/(CH63))</f>
        <v>0.68171308502159278</v>
      </c>
      <c r="CW63" s="37"/>
    </row>
    <row r="64" spans="1:101" s="4" customFormat="1" x14ac:dyDescent="0.2">
      <c r="A64" s="6" t="s">
        <v>23</v>
      </c>
      <c r="B64" s="11"/>
      <c r="C64" s="2" t="s">
        <v>21</v>
      </c>
      <c r="D64" s="6">
        <v>4507.7</v>
      </c>
      <c r="E64" s="6">
        <v>17394.86</v>
      </c>
      <c r="F64" s="6">
        <v>836283.55</v>
      </c>
      <c r="G64" s="6">
        <v>0</v>
      </c>
      <c r="H64" s="6">
        <v>858186.1100000001</v>
      </c>
      <c r="I64" s="7"/>
      <c r="J64" s="6">
        <v>0</v>
      </c>
      <c r="K64" s="6">
        <v>0</v>
      </c>
      <c r="L64" s="6">
        <v>0</v>
      </c>
      <c r="M64" s="7"/>
      <c r="N64" s="6">
        <v>858186.11</v>
      </c>
      <c r="O64" s="6"/>
      <c r="P64" s="6">
        <v>0</v>
      </c>
      <c r="Q64" s="6">
        <v>0</v>
      </c>
      <c r="R64" s="6"/>
      <c r="S64" s="7"/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6"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6"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1067717</v>
      </c>
      <c r="AP64" s="6">
        <v>0</v>
      </c>
      <c r="AQ64" s="6">
        <v>0</v>
      </c>
      <c r="AR64" s="6">
        <v>0</v>
      </c>
      <c r="AS64" s="6">
        <v>0</v>
      </c>
      <c r="AT64" s="6">
        <v>0</v>
      </c>
      <c r="AU64" s="6">
        <v>0</v>
      </c>
      <c r="AV64" s="6">
        <v>0</v>
      </c>
      <c r="AW64" s="6">
        <v>0</v>
      </c>
      <c r="AX64" s="6">
        <v>0</v>
      </c>
      <c r="AY64" s="6">
        <v>0</v>
      </c>
      <c r="AZ64" s="6">
        <v>0</v>
      </c>
      <c r="BA64" s="6">
        <v>0</v>
      </c>
      <c r="BB64" s="6">
        <v>0</v>
      </c>
      <c r="BC64" s="6">
        <v>0</v>
      </c>
      <c r="BD64" s="6">
        <v>0</v>
      </c>
      <c r="BE64" s="6">
        <v>0</v>
      </c>
      <c r="BF64" s="6">
        <v>0</v>
      </c>
      <c r="BG64" s="6">
        <v>0</v>
      </c>
      <c r="BH64" s="6">
        <v>0</v>
      </c>
      <c r="BI64" s="6">
        <v>0</v>
      </c>
      <c r="BJ64" s="6">
        <v>0</v>
      </c>
      <c r="BK64" s="6">
        <v>0</v>
      </c>
      <c r="BL64" s="6">
        <v>0</v>
      </c>
      <c r="BM64" s="6">
        <v>0</v>
      </c>
      <c r="BN64" s="6">
        <v>0</v>
      </c>
      <c r="BO64" s="6">
        <v>0</v>
      </c>
      <c r="BP64" s="6">
        <v>0</v>
      </c>
      <c r="BQ64" s="6">
        <v>0</v>
      </c>
      <c r="BR64" s="6">
        <v>0</v>
      </c>
      <c r="BS64" s="6">
        <v>0</v>
      </c>
      <c r="BT64" s="6">
        <v>0</v>
      </c>
      <c r="BU64" s="6">
        <v>0</v>
      </c>
      <c r="BV64" s="6">
        <v>0</v>
      </c>
      <c r="BW64" s="6">
        <v>0</v>
      </c>
      <c r="BX64" s="6">
        <v>0</v>
      </c>
      <c r="BY64" s="6">
        <v>0</v>
      </c>
      <c r="BZ64" s="6">
        <v>0</v>
      </c>
      <c r="CA64" s="6">
        <v>0</v>
      </c>
      <c r="CB64" s="6">
        <v>0</v>
      </c>
      <c r="CC64" s="6">
        <v>0</v>
      </c>
      <c r="CD64" s="6">
        <v>0</v>
      </c>
      <c r="CE64" s="6">
        <v>0</v>
      </c>
      <c r="CF64" s="6">
        <v>0</v>
      </c>
      <c r="CG64" s="6">
        <v>0</v>
      </c>
      <c r="CH64" s="6">
        <v>1067717</v>
      </c>
      <c r="CI64" s="7"/>
      <c r="CJ64" s="6">
        <v>4365.53</v>
      </c>
      <c r="CK64" s="6">
        <v>18617.82</v>
      </c>
      <c r="CL64" s="6">
        <v>704893.3</v>
      </c>
      <c r="CM64" s="6">
        <v>0</v>
      </c>
      <c r="CN64" s="6">
        <v>727876.65</v>
      </c>
      <c r="CO64" s="2"/>
      <c r="CP64" s="6">
        <v>0</v>
      </c>
      <c r="CQ64" s="6">
        <v>0</v>
      </c>
      <c r="CR64" s="6">
        <v>0</v>
      </c>
      <c r="CT64" s="6">
        <v>727876.65</v>
      </c>
      <c r="CU64" s="6">
        <f>CH64-CT64</f>
        <v>339840.35</v>
      </c>
      <c r="CV64" s="38">
        <f>IF(CH64=0,"n/a",CT64/(CH64))</f>
        <v>0.68171308502159278</v>
      </c>
      <c r="CW64" s="36"/>
    </row>
    <row r="65" spans="1:101" s="4" customFormat="1" x14ac:dyDescent="0.2">
      <c r="B65" s="11"/>
      <c r="H65" s="7"/>
      <c r="I65" s="7"/>
      <c r="L65" s="7"/>
      <c r="M65" s="7"/>
      <c r="N65" s="7"/>
      <c r="O65" s="7"/>
      <c r="P65" s="7"/>
      <c r="Q65" s="7"/>
      <c r="R65" s="7"/>
      <c r="S65" s="7"/>
      <c r="CH65" s="7"/>
      <c r="CI65" s="7"/>
      <c r="CN65" s="7"/>
      <c r="CR65" s="7"/>
      <c r="CV65" s="37"/>
      <c r="CW65" s="37"/>
    </row>
    <row r="66" spans="1:101" s="4" customFormat="1" x14ac:dyDescent="0.2">
      <c r="A66" s="5" t="s">
        <v>2</v>
      </c>
      <c r="B66" s="11"/>
      <c r="C66" s="2" t="s">
        <v>22</v>
      </c>
      <c r="D66" s="5">
        <f t="shared" ref="D66:G66" si="9">D61+D64</f>
        <v>24486.28</v>
      </c>
      <c r="E66" s="5">
        <f t="shared" si="9"/>
        <v>95299.76</v>
      </c>
      <c r="F66" s="5">
        <f t="shared" si="9"/>
        <v>4302537.26</v>
      </c>
      <c r="G66" s="5">
        <f t="shared" si="9"/>
        <v>0</v>
      </c>
      <c r="H66" s="5">
        <f>H61+H64</f>
        <v>4422323.3000000007</v>
      </c>
      <c r="I66" s="7"/>
      <c r="J66" s="5">
        <f t="shared" ref="J66:K66" si="10">J61+J64</f>
        <v>0</v>
      </c>
      <c r="K66" s="5">
        <f t="shared" si="10"/>
        <v>0</v>
      </c>
      <c r="L66" s="5">
        <f>L61+L64</f>
        <v>0</v>
      </c>
      <c r="M66" s="7"/>
      <c r="N66" s="5">
        <f>N61+N64</f>
        <v>4422323.3</v>
      </c>
      <c r="O66" s="5"/>
      <c r="P66" s="5"/>
      <c r="Q66" s="5"/>
      <c r="R66" s="5"/>
      <c r="S66" s="7"/>
      <c r="T66" s="5">
        <f t="shared" ref="T66:AY66" si="11">T61+T64</f>
        <v>112200</v>
      </c>
      <c r="U66" s="5">
        <f t="shared" si="11"/>
        <v>159000</v>
      </c>
      <c r="V66" s="5">
        <f t="shared" si="11"/>
        <v>2058201</v>
      </c>
      <c r="W66" s="5">
        <f t="shared" si="11"/>
        <v>35000</v>
      </c>
      <c r="X66" s="5">
        <f t="shared" si="11"/>
        <v>24000</v>
      </c>
      <c r="Y66" s="5">
        <f t="shared" si="11"/>
        <v>50000</v>
      </c>
      <c r="Z66" s="5">
        <f t="shared" si="11"/>
        <v>47147</v>
      </c>
      <c r="AA66" s="5">
        <f t="shared" si="11"/>
        <v>76459</v>
      </c>
      <c r="AB66" s="5">
        <f t="shared" si="11"/>
        <v>34793</v>
      </c>
      <c r="AC66" s="5">
        <f t="shared" si="11"/>
        <v>28434</v>
      </c>
      <c r="AD66" s="5">
        <f t="shared" si="11"/>
        <v>31032</v>
      </c>
      <c r="AE66" s="5">
        <f t="shared" si="11"/>
        <v>52846</v>
      </c>
      <c r="AF66" s="5">
        <f t="shared" si="11"/>
        <v>52886</v>
      </c>
      <c r="AG66" s="5">
        <f t="shared" si="11"/>
        <v>143409</v>
      </c>
      <c r="AH66" s="5">
        <f t="shared" si="11"/>
        <v>549470</v>
      </c>
      <c r="AI66" s="5">
        <f t="shared" si="11"/>
        <v>20986</v>
      </c>
      <c r="AJ66" s="5">
        <f t="shared" si="11"/>
        <v>137674</v>
      </c>
      <c r="AK66" s="5">
        <f t="shared" si="11"/>
        <v>22000</v>
      </c>
      <c r="AL66" s="5">
        <f t="shared" si="11"/>
        <v>108670</v>
      </c>
      <c r="AM66" s="5">
        <f t="shared" si="11"/>
        <v>74810</v>
      </c>
      <c r="AN66" s="5">
        <f t="shared" si="11"/>
        <v>7750</v>
      </c>
      <c r="AO66" s="5">
        <f t="shared" si="11"/>
        <v>1067717</v>
      </c>
      <c r="AP66" s="5">
        <f t="shared" si="11"/>
        <v>0</v>
      </c>
      <c r="AQ66" s="5">
        <f t="shared" si="11"/>
        <v>0</v>
      </c>
      <c r="AR66" s="5">
        <f t="shared" si="11"/>
        <v>0</v>
      </c>
      <c r="AS66" s="5">
        <f t="shared" si="11"/>
        <v>0</v>
      </c>
      <c r="AT66" s="5">
        <f t="shared" si="11"/>
        <v>0</v>
      </c>
      <c r="AU66" s="5">
        <f t="shared" si="11"/>
        <v>0</v>
      </c>
      <c r="AV66" s="5">
        <f t="shared" si="11"/>
        <v>0</v>
      </c>
      <c r="AW66" s="5">
        <f t="shared" si="11"/>
        <v>0</v>
      </c>
      <c r="AX66" s="5">
        <f t="shared" si="11"/>
        <v>0</v>
      </c>
      <c r="AY66" s="5">
        <f t="shared" si="11"/>
        <v>0</v>
      </c>
      <c r="AZ66" s="5">
        <f t="shared" ref="AZ66:CG66" si="12">AZ61+AZ64</f>
        <v>0</v>
      </c>
      <c r="BA66" s="5">
        <f t="shared" si="12"/>
        <v>0</v>
      </c>
      <c r="BB66" s="5">
        <f t="shared" si="12"/>
        <v>0</v>
      </c>
      <c r="BC66" s="5">
        <f t="shared" si="12"/>
        <v>0</v>
      </c>
      <c r="BD66" s="5">
        <f t="shared" si="12"/>
        <v>0</v>
      </c>
      <c r="BE66" s="5">
        <f t="shared" si="12"/>
        <v>0</v>
      </c>
      <c r="BF66" s="5">
        <f t="shared" si="12"/>
        <v>0</v>
      </c>
      <c r="BG66" s="5">
        <f t="shared" si="12"/>
        <v>0</v>
      </c>
      <c r="BH66" s="5">
        <f t="shared" si="12"/>
        <v>0</v>
      </c>
      <c r="BI66" s="5">
        <f t="shared" si="12"/>
        <v>0</v>
      </c>
      <c r="BJ66" s="5">
        <f t="shared" si="12"/>
        <v>0</v>
      </c>
      <c r="BK66" s="5">
        <f t="shared" si="12"/>
        <v>0</v>
      </c>
      <c r="BL66" s="5">
        <f t="shared" si="12"/>
        <v>0</v>
      </c>
      <c r="BM66" s="5">
        <f t="shared" si="12"/>
        <v>0</v>
      </c>
      <c r="BN66" s="5">
        <f t="shared" si="12"/>
        <v>0</v>
      </c>
      <c r="BO66" s="5">
        <f t="shared" si="12"/>
        <v>0</v>
      </c>
      <c r="BP66" s="5">
        <f t="shared" si="12"/>
        <v>0</v>
      </c>
      <c r="BQ66" s="5">
        <f t="shared" si="12"/>
        <v>0</v>
      </c>
      <c r="BR66" s="5">
        <f t="shared" si="12"/>
        <v>0</v>
      </c>
      <c r="BS66" s="5">
        <f t="shared" si="12"/>
        <v>0</v>
      </c>
      <c r="BT66" s="5">
        <f t="shared" si="12"/>
        <v>0</v>
      </c>
      <c r="BU66" s="5">
        <f t="shared" si="12"/>
        <v>0</v>
      </c>
      <c r="BV66" s="5">
        <f t="shared" si="12"/>
        <v>0</v>
      </c>
      <c r="BW66" s="5">
        <f t="shared" si="12"/>
        <v>0</v>
      </c>
      <c r="BX66" s="5">
        <f t="shared" si="12"/>
        <v>0</v>
      </c>
      <c r="BY66" s="5">
        <f t="shared" si="12"/>
        <v>0</v>
      </c>
      <c r="BZ66" s="5">
        <f t="shared" si="12"/>
        <v>0</v>
      </c>
      <c r="CA66" s="5">
        <f t="shared" si="12"/>
        <v>0</v>
      </c>
      <c r="CB66" s="5">
        <f t="shared" si="12"/>
        <v>0</v>
      </c>
      <c r="CC66" s="5">
        <f t="shared" si="12"/>
        <v>0</v>
      </c>
      <c r="CD66" s="5">
        <f t="shared" si="12"/>
        <v>0</v>
      </c>
      <c r="CE66" s="5">
        <f t="shared" si="12"/>
        <v>0</v>
      </c>
      <c r="CF66" s="5">
        <f t="shared" si="12"/>
        <v>0</v>
      </c>
      <c r="CG66" s="5">
        <f t="shared" si="12"/>
        <v>0</v>
      </c>
      <c r="CH66" s="5">
        <f>CH61+CH64</f>
        <v>4894484</v>
      </c>
      <c r="CI66" s="7"/>
      <c r="CJ66" s="5">
        <f t="shared" ref="CJ66:CM66" si="13">CJ61+CJ64</f>
        <v>19855.169999999998</v>
      </c>
      <c r="CK66" s="5">
        <f t="shared" si="13"/>
        <v>92930.63</v>
      </c>
      <c r="CL66" s="5">
        <f t="shared" si="13"/>
        <v>3431592.4200000009</v>
      </c>
      <c r="CM66" s="5">
        <f t="shared" si="13"/>
        <v>0</v>
      </c>
      <c r="CN66" s="5">
        <f>CN61+CN64</f>
        <v>3544378.22</v>
      </c>
      <c r="CO66" s="2"/>
      <c r="CP66" s="5">
        <f t="shared" ref="CP66:CQ66" si="14">CP61+CP64</f>
        <v>0</v>
      </c>
      <c r="CQ66" s="5">
        <f t="shared" si="14"/>
        <v>0</v>
      </c>
      <c r="CR66" s="5">
        <f>CR61+CR64</f>
        <v>0</v>
      </c>
      <c r="CT66" s="5">
        <f>CT61+CT64</f>
        <v>3544378.22</v>
      </c>
      <c r="CU66" s="5">
        <f>CU61+CU64</f>
        <v>1350105.7799999998</v>
      </c>
      <c r="CV66" s="39">
        <f>IF(CH66=0,"n/a",CT66/(CH66))</f>
        <v>0.72415768853264206</v>
      </c>
      <c r="CW66" s="36"/>
    </row>
    <row r="67" spans="1:101" s="4" customFormat="1" x14ac:dyDescent="0.2">
      <c r="B67" s="11"/>
      <c r="H67" s="7"/>
      <c r="I67" s="7"/>
      <c r="L67" s="7"/>
      <c r="M67" s="7"/>
      <c r="N67" s="7"/>
      <c r="O67" s="7"/>
      <c r="P67" s="7"/>
      <c r="Q67" s="7"/>
      <c r="R67" s="7"/>
      <c r="S67" s="7"/>
      <c r="CH67" s="7"/>
      <c r="CI67" s="7"/>
      <c r="CN67" s="7"/>
      <c r="CR67" s="7"/>
      <c r="CV67" s="37"/>
      <c r="CW67" s="37"/>
    </row>
    <row r="68" spans="1:101" s="4" customFormat="1" outlineLevel="1" x14ac:dyDescent="0.2">
      <c r="A68" s="4" t="s">
        <v>80</v>
      </c>
      <c r="B68" s="11" t="s">
        <v>227</v>
      </c>
      <c r="C68" s="4" t="s">
        <v>228</v>
      </c>
      <c r="D68" s="4">
        <v>0</v>
      </c>
      <c r="E68" s="4">
        <v>0</v>
      </c>
      <c r="F68" s="4">
        <v>715.99</v>
      </c>
      <c r="G68" s="4">
        <v>0</v>
      </c>
      <c r="H68" s="4">
        <v>715.99</v>
      </c>
      <c r="J68" s="4">
        <v>0</v>
      </c>
      <c r="K68" s="4">
        <v>0</v>
      </c>
      <c r="L68" s="4">
        <v>0</v>
      </c>
      <c r="N68" s="4">
        <v>715.99</v>
      </c>
      <c r="P68" s="53">
        <v>0</v>
      </c>
      <c r="Q68" s="53">
        <v>0</v>
      </c>
      <c r="S68" s="53"/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  <c r="AB68" s="4">
        <v>0</v>
      </c>
      <c r="AC68" s="4">
        <v>0</v>
      </c>
      <c r="AD68" s="4">
        <v>0</v>
      </c>
      <c r="AE68" s="4">
        <v>0</v>
      </c>
      <c r="AF68" s="4">
        <v>0</v>
      </c>
      <c r="AG68" s="4">
        <v>0</v>
      </c>
      <c r="AH68" s="4">
        <v>0</v>
      </c>
      <c r="AI68" s="4">
        <v>0</v>
      </c>
      <c r="AJ68" s="4">
        <v>0</v>
      </c>
      <c r="AK68" s="4">
        <v>0</v>
      </c>
      <c r="AL68" s="4">
        <v>0</v>
      </c>
      <c r="AM68" s="4">
        <v>0</v>
      </c>
      <c r="AN68" s="4">
        <v>0</v>
      </c>
      <c r="AO68" s="4">
        <v>0</v>
      </c>
      <c r="AP68" s="4">
        <v>1100</v>
      </c>
      <c r="AQ68" s="4">
        <v>0</v>
      </c>
      <c r="AR68" s="4">
        <v>0</v>
      </c>
      <c r="AS68" s="4">
        <v>0</v>
      </c>
      <c r="AT68" s="4">
        <v>0</v>
      </c>
      <c r="AU68" s="4">
        <v>0</v>
      </c>
      <c r="AV68" s="4">
        <v>0</v>
      </c>
      <c r="AW68" s="4">
        <v>0</v>
      </c>
      <c r="AX68" s="4">
        <v>0</v>
      </c>
      <c r="AY68" s="4">
        <v>0</v>
      </c>
      <c r="AZ68" s="4">
        <v>0</v>
      </c>
      <c r="BA68" s="4">
        <v>0</v>
      </c>
      <c r="BB68" s="4">
        <v>0</v>
      </c>
      <c r="BC68" s="4">
        <v>0</v>
      </c>
      <c r="BD68" s="4">
        <v>0</v>
      </c>
      <c r="BE68" s="4">
        <v>0</v>
      </c>
      <c r="BF68" s="4">
        <v>0</v>
      </c>
      <c r="BG68" s="4">
        <v>0</v>
      </c>
      <c r="BH68" s="4">
        <v>0</v>
      </c>
      <c r="BI68" s="4">
        <v>0</v>
      </c>
      <c r="BJ68" s="4">
        <v>0</v>
      </c>
      <c r="BK68" s="4">
        <v>0</v>
      </c>
      <c r="BL68" s="4">
        <v>0</v>
      </c>
      <c r="BM68" s="4">
        <v>0</v>
      </c>
      <c r="BN68" s="4">
        <v>0</v>
      </c>
      <c r="BO68" s="4">
        <v>0</v>
      </c>
      <c r="BP68" s="4">
        <v>0</v>
      </c>
      <c r="BQ68" s="4">
        <v>0</v>
      </c>
      <c r="BR68" s="4">
        <v>0</v>
      </c>
      <c r="BS68" s="4">
        <v>0</v>
      </c>
      <c r="BT68" s="4">
        <v>0</v>
      </c>
      <c r="BU68" s="4">
        <v>0</v>
      </c>
      <c r="BV68" s="4">
        <v>0</v>
      </c>
      <c r="BW68" s="4">
        <v>0</v>
      </c>
      <c r="BX68" s="4">
        <v>0</v>
      </c>
      <c r="BY68" s="4">
        <v>0</v>
      </c>
      <c r="BZ68" s="4">
        <v>0</v>
      </c>
      <c r="CA68" s="4">
        <v>0</v>
      </c>
      <c r="CB68" s="4">
        <v>0</v>
      </c>
      <c r="CC68" s="4">
        <v>0</v>
      </c>
      <c r="CD68" s="4">
        <v>0</v>
      </c>
      <c r="CE68" s="4">
        <v>0</v>
      </c>
      <c r="CF68" s="4">
        <v>0</v>
      </c>
      <c r="CG68" s="4">
        <v>0</v>
      </c>
      <c r="CH68" s="53">
        <v>1100</v>
      </c>
      <c r="CJ68" s="4">
        <v>0</v>
      </c>
      <c r="CK68" s="4">
        <v>0</v>
      </c>
      <c r="CL68" s="4">
        <v>451.84000000000003</v>
      </c>
      <c r="CM68" s="4">
        <v>0</v>
      </c>
      <c r="CN68" s="4">
        <v>451.84000000000003</v>
      </c>
      <c r="CP68" s="4">
        <v>0</v>
      </c>
      <c r="CQ68" s="4">
        <v>0</v>
      </c>
      <c r="CR68" s="4">
        <v>0</v>
      </c>
      <c r="CT68" s="4">
        <v>451.84000000000003</v>
      </c>
      <c r="CU68" s="4">
        <f t="shared" ref="CU68:CU95" si="15">CH68-CT68</f>
        <v>648.16</v>
      </c>
      <c r="CV68" s="37">
        <f t="shared" ref="CV68:CV95" si="16">IF(CH68=0,"n/a",CT68/(CH68))</f>
        <v>0.41076363636363639</v>
      </c>
      <c r="CW68" s="37"/>
    </row>
    <row r="69" spans="1:101" s="4" customFormat="1" outlineLevel="1" x14ac:dyDescent="0.2">
      <c r="A69" s="4" t="s">
        <v>81</v>
      </c>
      <c r="B69" s="11" t="s">
        <v>229</v>
      </c>
      <c r="C69" s="4" t="s">
        <v>230</v>
      </c>
      <c r="D69" s="4">
        <v>0</v>
      </c>
      <c r="E69" s="4">
        <v>22</v>
      </c>
      <c r="F69" s="4">
        <v>16311.11</v>
      </c>
      <c r="G69" s="4">
        <v>0</v>
      </c>
      <c r="H69" s="4">
        <v>16333.11</v>
      </c>
      <c r="J69" s="4">
        <v>0</v>
      </c>
      <c r="K69" s="4">
        <v>0</v>
      </c>
      <c r="L69" s="4">
        <v>0</v>
      </c>
      <c r="N69" s="4">
        <v>16333.11</v>
      </c>
      <c r="P69" s="53">
        <v>0</v>
      </c>
      <c r="Q69" s="53">
        <v>0</v>
      </c>
      <c r="S69" s="53"/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0</v>
      </c>
      <c r="AC69" s="4">
        <v>0</v>
      </c>
      <c r="AD69" s="4">
        <v>0</v>
      </c>
      <c r="AE69" s="4">
        <v>0</v>
      </c>
      <c r="AF69" s="4">
        <v>0</v>
      </c>
      <c r="AG69" s="4">
        <v>0</v>
      </c>
      <c r="AH69" s="4">
        <v>0</v>
      </c>
      <c r="AI69" s="4">
        <v>0</v>
      </c>
      <c r="AJ69" s="4">
        <v>0</v>
      </c>
      <c r="AK69" s="4">
        <v>0</v>
      </c>
      <c r="AL69" s="4">
        <v>0</v>
      </c>
      <c r="AM69" s="4">
        <v>0</v>
      </c>
      <c r="AN69" s="4">
        <v>0</v>
      </c>
      <c r="AO69" s="4">
        <v>0</v>
      </c>
      <c r="AP69" s="4">
        <v>0</v>
      </c>
      <c r="AQ69" s="4">
        <v>17470</v>
      </c>
      <c r="AR69" s="4">
        <v>0</v>
      </c>
      <c r="AS69" s="4">
        <v>0</v>
      </c>
      <c r="AT69" s="4">
        <v>0</v>
      </c>
      <c r="AU69" s="4">
        <v>0</v>
      </c>
      <c r="AV69" s="4">
        <v>0</v>
      </c>
      <c r="AW69" s="4">
        <v>0</v>
      </c>
      <c r="AX69" s="4">
        <v>0</v>
      </c>
      <c r="AY69" s="4">
        <v>0</v>
      </c>
      <c r="AZ69" s="4">
        <v>0</v>
      </c>
      <c r="BA69" s="4">
        <v>0</v>
      </c>
      <c r="BB69" s="4">
        <v>0</v>
      </c>
      <c r="BC69" s="4">
        <v>0</v>
      </c>
      <c r="BD69" s="4">
        <v>0</v>
      </c>
      <c r="BE69" s="4">
        <v>0</v>
      </c>
      <c r="BF69" s="4">
        <v>0</v>
      </c>
      <c r="BG69" s="4">
        <v>0</v>
      </c>
      <c r="BH69" s="4">
        <v>0</v>
      </c>
      <c r="BI69" s="4">
        <v>0</v>
      </c>
      <c r="BJ69" s="4">
        <v>0</v>
      </c>
      <c r="BK69" s="4">
        <v>0</v>
      </c>
      <c r="BL69" s="4">
        <v>0</v>
      </c>
      <c r="BM69" s="4">
        <v>0</v>
      </c>
      <c r="BN69" s="4">
        <v>0</v>
      </c>
      <c r="BO69" s="4">
        <v>0</v>
      </c>
      <c r="BP69" s="4">
        <v>0</v>
      </c>
      <c r="BQ69" s="4">
        <v>0</v>
      </c>
      <c r="BR69" s="4">
        <v>0</v>
      </c>
      <c r="BS69" s="4">
        <v>0</v>
      </c>
      <c r="BT69" s="4">
        <v>0</v>
      </c>
      <c r="BU69" s="4">
        <v>0</v>
      </c>
      <c r="BV69" s="4">
        <v>0</v>
      </c>
      <c r="BW69" s="4">
        <v>0</v>
      </c>
      <c r="BX69" s="4">
        <v>0</v>
      </c>
      <c r="BY69" s="4">
        <v>0</v>
      </c>
      <c r="BZ69" s="4">
        <v>0</v>
      </c>
      <c r="CA69" s="4">
        <v>0</v>
      </c>
      <c r="CB69" s="4">
        <v>0</v>
      </c>
      <c r="CC69" s="4">
        <v>0</v>
      </c>
      <c r="CD69" s="4">
        <v>0</v>
      </c>
      <c r="CE69" s="4">
        <v>0</v>
      </c>
      <c r="CF69" s="4">
        <v>0</v>
      </c>
      <c r="CG69" s="4">
        <v>0</v>
      </c>
      <c r="CH69" s="53">
        <v>17470</v>
      </c>
      <c r="CJ69" s="4">
        <v>0</v>
      </c>
      <c r="CK69" s="4">
        <v>0</v>
      </c>
      <c r="CL69" s="4">
        <v>12863.98</v>
      </c>
      <c r="CM69" s="4">
        <v>0</v>
      </c>
      <c r="CN69" s="4">
        <v>12863.98</v>
      </c>
      <c r="CP69" s="4">
        <v>0</v>
      </c>
      <c r="CQ69" s="4">
        <v>0</v>
      </c>
      <c r="CR69" s="4">
        <v>0</v>
      </c>
      <c r="CT69" s="4">
        <v>12863.98</v>
      </c>
      <c r="CU69" s="4">
        <f t="shared" si="15"/>
        <v>4606.0200000000004</v>
      </c>
      <c r="CV69" s="37">
        <f t="shared" si="16"/>
        <v>0.73634688036634233</v>
      </c>
      <c r="CW69" s="37"/>
    </row>
    <row r="70" spans="1:101" s="4" customFormat="1" outlineLevel="1" x14ac:dyDescent="0.2">
      <c r="A70" s="4" t="s">
        <v>82</v>
      </c>
      <c r="B70" s="11" t="s">
        <v>231</v>
      </c>
      <c r="C70" s="4" t="s">
        <v>232</v>
      </c>
      <c r="D70" s="4">
        <v>17</v>
      </c>
      <c r="E70" s="4">
        <v>0</v>
      </c>
      <c r="F70" s="4">
        <v>692.5</v>
      </c>
      <c r="G70" s="4">
        <v>0</v>
      </c>
      <c r="H70" s="4">
        <v>709.5</v>
      </c>
      <c r="J70" s="4">
        <v>0</v>
      </c>
      <c r="K70" s="4">
        <v>0</v>
      </c>
      <c r="L70" s="4">
        <v>0</v>
      </c>
      <c r="N70" s="4">
        <v>709.5</v>
      </c>
      <c r="P70" s="53">
        <v>0</v>
      </c>
      <c r="Q70" s="53">
        <v>0</v>
      </c>
      <c r="S70" s="53"/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  <c r="AB70" s="4">
        <v>0</v>
      </c>
      <c r="AC70" s="4">
        <v>0</v>
      </c>
      <c r="AD70" s="4">
        <v>0</v>
      </c>
      <c r="AE70" s="4">
        <v>0</v>
      </c>
      <c r="AF70" s="4">
        <v>0</v>
      </c>
      <c r="AG70" s="4">
        <v>0</v>
      </c>
      <c r="AH70" s="4">
        <v>0</v>
      </c>
      <c r="AI70" s="4">
        <v>0</v>
      </c>
      <c r="AJ70" s="4">
        <v>0</v>
      </c>
      <c r="AK70" s="4">
        <v>0</v>
      </c>
      <c r="AL70" s="4">
        <v>0</v>
      </c>
      <c r="AM70" s="4">
        <v>0</v>
      </c>
      <c r="AN70" s="4">
        <v>0</v>
      </c>
      <c r="AO70" s="4">
        <v>0</v>
      </c>
      <c r="AP70" s="4">
        <v>0</v>
      </c>
      <c r="AQ70" s="4">
        <v>0</v>
      </c>
      <c r="AR70" s="4">
        <v>825</v>
      </c>
      <c r="AS70" s="4">
        <v>0</v>
      </c>
      <c r="AT70" s="4">
        <v>0</v>
      </c>
      <c r="AU70" s="4">
        <v>0</v>
      </c>
      <c r="AV70" s="4">
        <v>0</v>
      </c>
      <c r="AW70" s="4">
        <v>0</v>
      </c>
      <c r="AX70" s="4">
        <v>0</v>
      </c>
      <c r="AY70" s="4">
        <v>0</v>
      </c>
      <c r="AZ70" s="4">
        <v>0</v>
      </c>
      <c r="BA70" s="4">
        <v>0</v>
      </c>
      <c r="BB70" s="4">
        <v>0</v>
      </c>
      <c r="BC70" s="4">
        <v>0</v>
      </c>
      <c r="BD70" s="4">
        <v>0</v>
      </c>
      <c r="BE70" s="4">
        <v>0</v>
      </c>
      <c r="BF70" s="4">
        <v>0</v>
      </c>
      <c r="BG70" s="4">
        <v>0</v>
      </c>
      <c r="BH70" s="4">
        <v>0</v>
      </c>
      <c r="BI70" s="4">
        <v>0</v>
      </c>
      <c r="BJ70" s="4">
        <v>0</v>
      </c>
      <c r="BK70" s="4">
        <v>0</v>
      </c>
      <c r="BL70" s="4">
        <v>0</v>
      </c>
      <c r="BM70" s="4">
        <v>0</v>
      </c>
      <c r="BN70" s="4">
        <v>0</v>
      </c>
      <c r="BO70" s="4">
        <v>0</v>
      </c>
      <c r="BP70" s="4">
        <v>0</v>
      </c>
      <c r="BQ70" s="4">
        <v>0</v>
      </c>
      <c r="BR70" s="4">
        <v>0</v>
      </c>
      <c r="BS70" s="4">
        <v>0</v>
      </c>
      <c r="BT70" s="4">
        <v>0</v>
      </c>
      <c r="BU70" s="4">
        <v>0</v>
      </c>
      <c r="BV70" s="4">
        <v>0</v>
      </c>
      <c r="BW70" s="4">
        <v>0</v>
      </c>
      <c r="BX70" s="4">
        <v>0</v>
      </c>
      <c r="BY70" s="4">
        <v>0</v>
      </c>
      <c r="BZ70" s="4">
        <v>0</v>
      </c>
      <c r="CA70" s="4">
        <v>0</v>
      </c>
      <c r="CB70" s="4">
        <v>0</v>
      </c>
      <c r="CC70" s="4">
        <v>0</v>
      </c>
      <c r="CD70" s="4">
        <v>0</v>
      </c>
      <c r="CE70" s="4">
        <v>0</v>
      </c>
      <c r="CF70" s="4">
        <v>0</v>
      </c>
      <c r="CG70" s="4">
        <v>0</v>
      </c>
      <c r="CH70" s="53">
        <v>825</v>
      </c>
      <c r="CJ70" s="4">
        <v>50.4</v>
      </c>
      <c r="CK70" s="4">
        <v>170.5</v>
      </c>
      <c r="CL70" s="4">
        <v>805</v>
      </c>
      <c r="CM70" s="4">
        <v>0</v>
      </c>
      <c r="CN70" s="4">
        <v>1025.9000000000001</v>
      </c>
      <c r="CP70" s="4">
        <v>0</v>
      </c>
      <c r="CQ70" s="4">
        <v>0</v>
      </c>
      <c r="CR70" s="4">
        <v>0</v>
      </c>
      <c r="CT70" s="4">
        <v>1025.9000000000001</v>
      </c>
      <c r="CU70" s="4">
        <f t="shared" si="15"/>
        <v>-200.90000000000009</v>
      </c>
      <c r="CV70" s="37">
        <f t="shared" si="16"/>
        <v>1.2435151515151517</v>
      </c>
      <c r="CW70" s="37"/>
    </row>
    <row r="71" spans="1:101" s="4" customFormat="1" outlineLevel="1" x14ac:dyDescent="0.2">
      <c r="A71" s="4" t="s">
        <v>83</v>
      </c>
      <c r="B71" s="11" t="s">
        <v>233</v>
      </c>
      <c r="C71" s="4" t="s">
        <v>234</v>
      </c>
      <c r="D71" s="4">
        <v>5722.18</v>
      </c>
      <c r="E71" s="4">
        <v>366.33</v>
      </c>
      <c r="F71" s="4">
        <v>165.44</v>
      </c>
      <c r="G71" s="4">
        <v>0</v>
      </c>
      <c r="H71" s="4">
        <v>6253.95</v>
      </c>
      <c r="J71" s="4">
        <v>0</v>
      </c>
      <c r="K71" s="4">
        <v>0</v>
      </c>
      <c r="L71" s="4">
        <v>0</v>
      </c>
      <c r="N71" s="4">
        <v>6253.95</v>
      </c>
      <c r="P71" s="53">
        <v>0</v>
      </c>
      <c r="Q71" s="53">
        <v>0</v>
      </c>
      <c r="S71" s="53"/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  <c r="AG71" s="4">
        <v>0</v>
      </c>
      <c r="AH71" s="4">
        <v>0</v>
      </c>
      <c r="AI71" s="4">
        <v>0</v>
      </c>
      <c r="AJ71" s="4">
        <v>0</v>
      </c>
      <c r="AK71" s="4">
        <v>0</v>
      </c>
      <c r="AL71" s="4">
        <v>0</v>
      </c>
      <c r="AM71" s="4">
        <v>0</v>
      </c>
      <c r="AN71" s="4">
        <v>0</v>
      </c>
      <c r="AO71" s="4">
        <v>0</v>
      </c>
      <c r="AP71" s="4">
        <v>0</v>
      </c>
      <c r="AQ71" s="4">
        <v>0</v>
      </c>
      <c r="AR71" s="4">
        <v>0</v>
      </c>
      <c r="AS71" s="4">
        <v>7805</v>
      </c>
      <c r="AT71" s="4">
        <v>0</v>
      </c>
      <c r="AU71" s="4">
        <v>0</v>
      </c>
      <c r="AV71" s="4">
        <v>0</v>
      </c>
      <c r="AW71" s="4">
        <v>0</v>
      </c>
      <c r="AX71" s="4">
        <v>0</v>
      </c>
      <c r="AY71" s="4">
        <v>0</v>
      </c>
      <c r="AZ71" s="4">
        <v>0</v>
      </c>
      <c r="BA71" s="4">
        <v>0</v>
      </c>
      <c r="BB71" s="4">
        <v>0</v>
      </c>
      <c r="BC71" s="4">
        <v>0</v>
      </c>
      <c r="BD71" s="4">
        <v>0</v>
      </c>
      <c r="BE71" s="4">
        <v>0</v>
      </c>
      <c r="BF71" s="4">
        <v>0</v>
      </c>
      <c r="BG71" s="4">
        <v>0</v>
      </c>
      <c r="BH71" s="4">
        <v>0</v>
      </c>
      <c r="BI71" s="4">
        <v>0</v>
      </c>
      <c r="BJ71" s="4">
        <v>0</v>
      </c>
      <c r="BK71" s="4">
        <v>0</v>
      </c>
      <c r="BL71" s="4">
        <v>0</v>
      </c>
      <c r="BM71" s="4">
        <v>0</v>
      </c>
      <c r="BN71" s="4">
        <v>0</v>
      </c>
      <c r="BO71" s="4">
        <v>0</v>
      </c>
      <c r="BP71" s="4">
        <v>0</v>
      </c>
      <c r="BQ71" s="4">
        <v>0</v>
      </c>
      <c r="BR71" s="4">
        <v>0</v>
      </c>
      <c r="BS71" s="4">
        <v>0</v>
      </c>
      <c r="BT71" s="4">
        <v>0</v>
      </c>
      <c r="BU71" s="4">
        <v>0</v>
      </c>
      <c r="BV71" s="4">
        <v>0</v>
      </c>
      <c r="BW71" s="4">
        <v>0</v>
      </c>
      <c r="BX71" s="4">
        <v>0</v>
      </c>
      <c r="BY71" s="4">
        <v>0</v>
      </c>
      <c r="BZ71" s="4">
        <v>0</v>
      </c>
      <c r="CA71" s="4">
        <v>0</v>
      </c>
      <c r="CB71" s="4">
        <v>0</v>
      </c>
      <c r="CC71" s="4">
        <v>0</v>
      </c>
      <c r="CD71" s="4">
        <v>0</v>
      </c>
      <c r="CE71" s="4">
        <v>0</v>
      </c>
      <c r="CF71" s="4">
        <v>0</v>
      </c>
      <c r="CG71" s="4">
        <v>0</v>
      </c>
      <c r="CH71" s="53">
        <v>7805</v>
      </c>
      <c r="CJ71" s="4">
        <v>2422.89</v>
      </c>
      <c r="CK71" s="4">
        <v>0</v>
      </c>
      <c r="CL71" s="4">
        <v>58.980000000000004</v>
      </c>
      <c r="CM71" s="4">
        <v>0</v>
      </c>
      <c r="CN71" s="4">
        <v>2481.87</v>
      </c>
      <c r="CP71" s="4">
        <v>0</v>
      </c>
      <c r="CQ71" s="4">
        <v>0</v>
      </c>
      <c r="CR71" s="4">
        <v>0</v>
      </c>
      <c r="CT71" s="4">
        <v>2481.87</v>
      </c>
      <c r="CU71" s="4">
        <f t="shared" si="15"/>
        <v>5323.13</v>
      </c>
      <c r="CV71" s="37">
        <f t="shared" si="16"/>
        <v>0.31798462524023063</v>
      </c>
      <c r="CW71" s="37"/>
    </row>
    <row r="72" spans="1:101" s="4" customFormat="1" outlineLevel="1" x14ac:dyDescent="0.2">
      <c r="A72" s="4" t="s">
        <v>84</v>
      </c>
      <c r="B72" s="11" t="s">
        <v>235</v>
      </c>
      <c r="C72" s="4" t="s">
        <v>236</v>
      </c>
      <c r="D72" s="4">
        <v>9580.31</v>
      </c>
      <c r="E72" s="4">
        <v>0</v>
      </c>
      <c r="F72" s="4">
        <v>0</v>
      </c>
      <c r="G72" s="4">
        <v>0</v>
      </c>
      <c r="H72" s="4">
        <v>9580.31</v>
      </c>
      <c r="J72" s="4">
        <v>0</v>
      </c>
      <c r="K72" s="4">
        <v>0</v>
      </c>
      <c r="L72" s="4">
        <v>0</v>
      </c>
      <c r="N72" s="4">
        <v>9580.31</v>
      </c>
      <c r="P72" s="53">
        <v>0</v>
      </c>
      <c r="Q72" s="53">
        <v>0</v>
      </c>
      <c r="S72" s="53"/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v>0</v>
      </c>
      <c r="AD72" s="4">
        <v>0</v>
      </c>
      <c r="AE72" s="4">
        <v>0</v>
      </c>
      <c r="AF72" s="4">
        <v>0</v>
      </c>
      <c r="AG72" s="4">
        <v>0</v>
      </c>
      <c r="AH72" s="4">
        <v>0</v>
      </c>
      <c r="AI72" s="4">
        <v>0</v>
      </c>
      <c r="AJ72" s="4">
        <v>0</v>
      </c>
      <c r="AK72" s="4">
        <v>0</v>
      </c>
      <c r="AL72" s="4">
        <v>0</v>
      </c>
      <c r="AM72" s="4">
        <v>0</v>
      </c>
      <c r="AN72" s="4">
        <v>0</v>
      </c>
      <c r="AO72" s="4">
        <v>0</v>
      </c>
      <c r="AP72" s="4">
        <v>0</v>
      </c>
      <c r="AQ72" s="4">
        <v>0</v>
      </c>
      <c r="AR72" s="4">
        <v>0</v>
      </c>
      <c r="AS72" s="4">
        <v>0</v>
      </c>
      <c r="AT72" s="4">
        <v>10384</v>
      </c>
      <c r="AU72" s="4">
        <v>0</v>
      </c>
      <c r="AV72" s="4">
        <v>0</v>
      </c>
      <c r="AW72" s="4">
        <v>0</v>
      </c>
      <c r="AX72" s="4">
        <v>0</v>
      </c>
      <c r="AY72" s="4">
        <v>0</v>
      </c>
      <c r="AZ72" s="4">
        <v>0</v>
      </c>
      <c r="BA72" s="4">
        <v>0</v>
      </c>
      <c r="BB72" s="4">
        <v>0</v>
      </c>
      <c r="BC72" s="4">
        <v>0</v>
      </c>
      <c r="BD72" s="4">
        <v>0</v>
      </c>
      <c r="BE72" s="4">
        <v>0</v>
      </c>
      <c r="BF72" s="4">
        <v>0</v>
      </c>
      <c r="BG72" s="4">
        <v>0</v>
      </c>
      <c r="BH72" s="4">
        <v>0</v>
      </c>
      <c r="BI72" s="4">
        <v>0</v>
      </c>
      <c r="BJ72" s="4">
        <v>0</v>
      </c>
      <c r="BK72" s="4">
        <v>0</v>
      </c>
      <c r="BL72" s="4">
        <v>0</v>
      </c>
      <c r="BM72" s="4">
        <v>0</v>
      </c>
      <c r="BN72" s="4">
        <v>0</v>
      </c>
      <c r="BO72" s="4">
        <v>0</v>
      </c>
      <c r="BP72" s="4">
        <v>0</v>
      </c>
      <c r="BQ72" s="4">
        <v>0</v>
      </c>
      <c r="BR72" s="4">
        <v>0</v>
      </c>
      <c r="BS72" s="4">
        <v>0</v>
      </c>
      <c r="BT72" s="4">
        <v>0</v>
      </c>
      <c r="BU72" s="4">
        <v>0</v>
      </c>
      <c r="BV72" s="4">
        <v>0</v>
      </c>
      <c r="BW72" s="4">
        <v>0</v>
      </c>
      <c r="BX72" s="4">
        <v>0</v>
      </c>
      <c r="BY72" s="4">
        <v>0</v>
      </c>
      <c r="BZ72" s="4">
        <v>0</v>
      </c>
      <c r="CA72" s="4">
        <v>0</v>
      </c>
      <c r="CB72" s="4">
        <v>0</v>
      </c>
      <c r="CC72" s="4">
        <v>0</v>
      </c>
      <c r="CD72" s="4">
        <v>0</v>
      </c>
      <c r="CE72" s="4">
        <v>0</v>
      </c>
      <c r="CF72" s="4">
        <v>0</v>
      </c>
      <c r="CG72" s="4">
        <v>0</v>
      </c>
      <c r="CH72" s="53">
        <v>10384</v>
      </c>
      <c r="CJ72" s="4">
        <v>6798.5</v>
      </c>
      <c r="CK72" s="4">
        <v>0</v>
      </c>
      <c r="CL72" s="4">
        <v>0</v>
      </c>
      <c r="CM72" s="4">
        <v>0</v>
      </c>
      <c r="CN72" s="4">
        <v>6798.5</v>
      </c>
      <c r="CP72" s="4">
        <v>0</v>
      </c>
      <c r="CQ72" s="4">
        <v>0</v>
      </c>
      <c r="CR72" s="4">
        <v>0</v>
      </c>
      <c r="CT72" s="4">
        <v>6798.5</v>
      </c>
      <c r="CU72" s="4">
        <f t="shared" si="15"/>
        <v>3585.5</v>
      </c>
      <c r="CV72" s="37">
        <f t="shared" si="16"/>
        <v>0.65470916795069334</v>
      </c>
      <c r="CW72" s="37"/>
    </row>
    <row r="73" spans="1:101" s="4" customFormat="1" outlineLevel="1" x14ac:dyDescent="0.2">
      <c r="A73" s="4" t="s">
        <v>85</v>
      </c>
      <c r="B73" s="11" t="s">
        <v>237</v>
      </c>
      <c r="C73" s="4" t="s">
        <v>238</v>
      </c>
      <c r="D73" s="4">
        <v>41448.61</v>
      </c>
      <c r="E73" s="4">
        <v>413.25</v>
      </c>
      <c r="F73" s="4">
        <v>0</v>
      </c>
      <c r="G73" s="4">
        <v>0</v>
      </c>
      <c r="H73" s="4">
        <v>41861.86</v>
      </c>
      <c r="J73" s="4">
        <v>0</v>
      </c>
      <c r="K73" s="4">
        <v>0</v>
      </c>
      <c r="L73" s="4">
        <v>0</v>
      </c>
      <c r="N73" s="4">
        <v>41861.86</v>
      </c>
      <c r="P73" s="53">
        <v>0</v>
      </c>
      <c r="Q73" s="53">
        <v>0</v>
      </c>
      <c r="S73" s="53"/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4">
        <v>0</v>
      </c>
      <c r="AE73" s="4">
        <v>0</v>
      </c>
      <c r="AF73" s="4">
        <v>0</v>
      </c>
      <c r="AG73" s="4">
        <v>0</v>
      </c>
      <c r="AH73" s="4">
        <v>0</v>
      </c>
      <c r="AI73" s="4">
        <v>0</v>
      </c>
      <c r="AJ73" s="4">
        <v>0</v>
      </c>
      <c r="AK73" s="4">
        <v>0</v>
      </c>
      <c r="AL73" s="4">
        <v>0</v>
      </c>
      <c r="AM73" s="4">
        <v>0</v>
      </c>
      <c r="AN73" s="4">
        <v>0</v>
      </c>
      <c r="AO73" s="4">
        <v>0</v>
      </c>
      <c r="AP73" s="4">
        <v>0</v>
      </c>
      <c r="AQ73" s="4">
        <v>0</v>
      </c>
      <c r="AR73" s="4">
        <v>0</v>
      </c>
      <c r="AS73" s="4">
        <v>0</v>
      </c>
      <c r="AT73" s="4">
        <v>0</v>
      </c>
      <c r="AU73" s="4">
        <v>48882</v>
      </c>
      <c r="AV73" s="4">
        <v>0</v>
      </c>
      <c r="AW73" s="4">
        <v>0</v>
      </c>
      <c r="AX73" s="4">
        <v>0</v>
      </c>
      <c r="AY73" s="4">
        <v>0</v>
      </c>
      <c r="AZ73" s="4">
        <v>0</v>
      </c>
      <c r="BA73" s="4">
        <v>0</v>
      </c>
      <c r="BB73" s="4">
        <v>0</v>
      </c>
      <c r="BC73" s="4">
        <v>0</v>
      </c>
      <c r="BD73" s="4">
        <v>0</v>
      </c>
      <c r="BE73" s="4">
        <v>0</v>
      </c>
      <c r="BF73" s="4">
        <v>0</v>
      </c>
      <c r="BG73" s="4">
        <v>0</v>
      </c>
      <c r="BH73" s="4">
        <v>0</v>
      </c>
      <c r="BI73" s="4">
        <v>0</v>
      </c>
      <c r="BJ73" s="4">
        <v>0</v>
      </c>
      <c r="BK73" s="4">
        <v>0</v>
      </c>
      <c r="BL73" s="4">
        <v>0</v>
      </c>
      <c r="BM73" s="4">
        <v>0</v>
      </c>
      <c r="BN73" s="4">
        <v>0</v>
      </c>
      <c r="BO73" s="4">
        <v>0</v>
      </c>
      <c r="BP73" s="4">
        <v>0</v>
      </c>
      <c r="BQ73" s="4">
        <v>0</v>
      </c>
      <c r="BR73" s="4">
        <v>0</v>
      </c>
      <c r="BS73" s="4">
        <v>0</v>
      </c>
      <c r="BT73" s="4">
        <v>0</v>
      </c>
      <c r="BU73" s="4">
        <v>0</v>
      </c>
      <c r="BV73" s="4">
        <v>0</v>
      </c>
      <c r="BW73" s="4">
        <v>0</v>
      </c>
      <c r="BX73" s="4">
        <v>0</v>
      </c>
      <c r="BY73" s="4">
        <v>0</v>
      </c>
      <c r="BZ73" s="4">
        <v>0</v>
      </c>
      <c r="CA73" s="4">
        <v>0</v>
      </c>
      <c r="CB73" s="4">
        <v>0</v>
      </c>
      <c r="CC73" s="4">
        <v>0</v>
      </c>
      <c r="CD73" s="4">
        <v>0</v>
      </c>
      <c r="CE73" s="4">
        <v>0</v>
      </c>
      <c r="CF73" s="4">
        <v>0</v>
      </c>
      <c r="CG73" s="4">
        <v>0</v>
      </c>
      <c r="CH73" s="53">
        <v>48882</v>
      </c>
      <c r="CJ73" s="4">
        <v>33169.730000000003</v>
      </c>
      <c r="CK73" s="4">
        <v>0</v>
      </c>
      <c r="CL73" s="4">
        <v>0</v>
      </c>
      <c r="CM73" s="4">
        <v>0</v>
      </c>
      <c r="CN73" s="4">
        <v>33169.730000000003</v>
      </c>
      <c r="CP73" s="4">
        <v>0</v>
      </c>
      <c r="CQ73" s="4">
        <v>0</v>
      </c>
      <c r="CR73" s="4">
        <v>0</v>
      </c>
      <c r="CT73" s="4">
        <v>33169.730000000003</v>
      </c>
      <c r="CU73" s="4">
        <f t="shared" si="15"/>
        <v>15712.269999999997</v>
      </c>
      <c r="CV73" s="37">
        <f t="shared" si="16"/>
        <v>0.67856736631070746</v>
      </c>
      <c r="CW73" s="37"/>
    </row>
    <row r="74" spans="1:101" s="4" customFormat="1" outlineLevel="1" x14ac:dyDescent="0.2">
      <c r="A74" s="4" t="s">
        <v>86</v>
      </c>
      <c r="B74" s="11" t="s">
        <v>239</v>
      </c>
      <c r="C74" s="4" t="s">
        <v>240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J74" s="4">
        <v>0</v>
      </c>
      <c r="K74" s="4">
        <v>0</v>
      </c>
      <c r="L74" s="4">
        <v>0</v>
      </c>
      <c r="N74" s="4">
        <v>0</v>
      </c>
      <c r="P74" s="53">
        <v>0</v>
      </c>
      <c r="Q74" s="53">
        <v>0</v>
      </c>
      <c r="S74" s="53"/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0</v>
      </c>
      <c r="AE74" s="4">
        <v>0</v>
      </c>
      <c r="AF74" s="4">
        <v>0</v>
      </c>
      <c r="AG74" s="4">
        <v>0</v>
      </c>
      <c r="AH74" s="4">
        <v>0</v>
      </c>
      <c r="AI74" s="4">
        <v>0</v>
      </c>
      <c r="AJ74" s="4">
        <v>0</v>
      </c>
      <c r="AK74" s="4">
        <v>0</v>
      </c>
      <c r="AL74" s="4">
        <v>0</v>
      </c>
      <c r="AM74" s="4">
        <v>0</v>
      </c>
      <c r="AN74" s="4">
        <v>0</v>
      </c>
      <c r="AO74" s="4">
        <v>0</v>
      </c>
      <c r="AP74" s="4">
        <v>0</v>
      </c>
      <c r="AQ74" s="4">
        <v>0</v>
      </c>
      <c r="AR74" s="4">
        <v>0</v>
      </c>
      <c r="AS74" s="4">
        <v>0</v>
      </c>
      <c r="AT74" s="4">
        <v>0</v>
      </c>
      <c r="AU74" s="4">
        <v>0</v>
      </c>
      <c r="AV74" s="4">
        <v>5000</v>
      </c>
      <c r="AW74" s="4">
        <v>0</v>
      </c>
      <c r="AX74" s="4">
        <v>0</v>
      </c>
      <c r="AY74" s="4">
        <v>0</v>
      </c>
      <c r="AZ74" s="4">
        <v>0</v>
      </c>
      <c r="BA74" s="4">
        <v>0</v>
      </c>
      <c r="BB74" s="4">
        <v>0</v>
      </c>
      <c r="BC74" s="4">
        <v>0</v>
      </c>
      <c r="BD74" s="4">
        <v>0</v>
      </c>
      <c r="BE74" s="4">
        <v>0</v>
      </c>
      <c r="BF74" s="4">
        <v>0</v>
      </c>
      <c r="BG74" s="4">
        <v>0</v>
      </c>
      <c r="BH74" s="4">
        <v>0</v>
      </c>
      <c r="BI74" s="4">
        <v>0</v>
      </c>
      <c r="BJ74" s="4">
        <v>0</v>
      </c>
      <c r="BK74" s="4">
        <v>0</v>
      </c>
      <c r="BL74" s="4">
        <v>0</v>
      </c>
      <c r="BM74" s="4">
        <v>0</v>
      </c>
      <c r="BN74" s="4">
        <v>0</v>
      </c>
      <c r="BO74" s="4">
        <v>0</v>
      </c>
      <c r="BP74" s="4">
        <v>0</v>
      </c>
      <c r="BQ74" s="4">
        <v>0</v>
      </c>
      <c r="BR74" s="4">
        <v>0</v>
      </c>
      <c r="BS74" s="4">
        <v>0</v>
      </c>
      <c r="BT74" s="4">
        <v>0</v>
      </c>
      <c r="BU74" s="4">
        <v>0</v>
      </c>
      <c r="BV74" s="4">
        <v>0</v>
      </c>
      <c r="BW74" s="4">
        <v>0</v>
      </c>
      <c r="BX74" s="4">
        <v>0</v>
      </c>
      <c r="BY74" s="4">
        <v>0</v>
      </c>
      <c r="BZ74" s="4">
        <v>0</v>
      </c>
      <c r="CA74" s="4">
        <v>0</v>
      </c>
      <c r="CB74" s="4">
        <v>0</v>
      </c>
      <c r="CC74" s="4">
        <v>0</v>
      </c>
      <c r="CD74" s="4">
        <v>0</v>
      </c>
      <c r="CE74" s="4">
        <v>0</v>
      </c>
      <c r="CF74" s="4">
        <v>0</v>
      </c>
      <c r="CG74" s="4">
        <v>0</v>
      </c>
      <c r="CH74" s="53">
        <v>5000</v>
      </c>
      <c r="CJ74" s="4">
        <v>0</v>
      </c>
      <c r="CK74" s="4">
        <v>0</v>
      </c>
      <c r="CL74" s="4">
        <v>5606</v>
      </c>
      <c r="CM74" s="4">
        <v>0</v>
      </c>
      <c r="CN74" s="4">
        <v>5606</v>
      </c>
      <c r="CP74" s="4">
        <v>0</v>
      </c>
      <c r="CQ74" s="4">
        <v>0</v>
      </c>
      <c r="CR74" s="4">
        <v>0</v>
      </c>
      <c r="CT74" s="4">
        <v>5606</v>
      </c>
      <c r="CU74" s="4">
        <f t="shared" si="15"/>
        <v>-606</v>
      </c>
      <c r="CV74" s="37">
        <f t="shared" si="16"/>
        <v>1.1212</v>
      </c>
      <c r="CW74" s="37"/>
    </row>
    <row r="75" spans="1:101" s="4" customFormat="1" outlineLevel="1" x14ac:dyDescent="0.2">
      <c r="A75" s="4" t="s">
        <v>87</v>
      </c>
      <c r="B75" s="11" t="s">
        <v>241</v>
      </c>
      <c r="C75" s="4" t="s">
        <v>242</v>
      </c>
      <c r="D75" s="4">
        <v>0</v>
      </c>
      <c r="E75" s="4">
        <v>0</v>
      </c>
      <c r="F75" s="4">
        <v>915</v>
      </c>
      <c r="G75" s="4">
        <v>0</v>
      </c>
      <c r="H75" s="4">
        <v>915</v>
      </c>
      <c r="J75" s="4">
        <v>0</v>
      </c>
      <c r="K75" s="4">
        <v>0</v>
      </c>
      <c r="L75" s="4">
        <v>0</v>
      </c>
      <c r="N75" s="4">
        <v>915</v>
      </c>
      <c r="P75" s="53">
        <v>0</v>
      </c>
      <c r="Q75" s="53">
        <v>0</v>
      </c>
      <c r="S75" s="53"/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0</v>
      </c>
      <c r="AF75" s="4">
        <v>0</v>
      </c>
      <c r="AG75" s="4">
        <v>0</v>
      </c>
      <c r="AH75" s="4">
        <v>0</v>
      </c>
      <c r="AI75" s="4">
        <v>0</v>
      </c>
      <c r="AJ75" s="4">
        <v>0</v>
      </c>
      <c r="AK75" s="4">
        <v>0</v>
      </c>
      <c r="AL75" s="4">
        <v>0</v>
      </c>
      <c r="AM75" s="4">
        <v>0</v>
      </c>
      <c r="AN75" s="4">
        <v>0</v>
      </c>
      <c r="AO75" s="4">
        <v>0</v>
      </c>
      <c r="AP75" s="4">
        <v>0</v>
      </c>
      <c r="AQ75" s="4">
        <v>0</v>
      </c>
      <c r="AR75" s="4">
        <v>0</v>
      </c>
      <c r="AS75" s="4">
        <v>0</v>
      </c>
      <c r="AT75" s="4">
        <v>0</v>
      </c>
      <c r="AU75" s="4">
        <v>0</v>
      </c>
      <c r="AV75" s="4">
        <v>0</v>
      </c>
      <c r="AW75" s="4">
        <v>1000</v>
      </c>
      <c r="AX75" s="4">
        <v>0</v>
      </c>
      <c r="AY75" s="4">
        <v>0</v>
      </c>
      <c r="AZ75" s="4">
        <v>0</v>
      </c>
      <c r="BA75" s="4">
        <v>0</v>
      </c>
      <c r="BB75" s="4">
        <v>0</v>
      </c>
      <c r="BC75" s="4">
        <v>0</v>
      </c>
      <c r="BD75" s="4">
        <v>0</v>
      </c>
      <c r="BE75" s="4">
        <v>0</v>
      </c>
      <c r="BF75" s="4">
        <v>0</v>
      </c>
      <c r="BG75" s="4">
        <v>0</v>
      </c>
      <c r="BH75" s="4">
        <v>0</v>
      </c>
      <c r="BI75" s="4">
        <v>0</v>
      </c>
      <c r="BJ75" s="4">
        <v>0</v>
      </c>
      <c r="BK75" s="4">
        <v>0</v>
      </c>
      <c r="BL75" s="4">
        <v>0</v>
      </c>
      <c r="BM75" s="4">
        <v>0</v>
      </c>
      <c r="BN75" s="4">
        <v>0</v>
      </c>
      <c r="BO75" s="4">
        <v>0</v>
      </c>
      <c r="BP75" s="4">
        <v>0</v>
      </c>
      <c r="BQ75" s="4">
        <v>0</v>
      </c>
      <c r="BR75" s="4">
        <v>0</v>
      </c>
      <c r="BS75" s="4">
        <v>0</v>
      </c>
      <c r="BT75" s="4">
        <v>0</v>
      </c>
      <c r="BU75" s="4">
        <v>0</v>
      </c>
      <c r="BV75" s="4">
        <v>0</v>
      </c>
      <c r="BW75" s="4">
        <v>0</v>
      </c>
      <c r="BX75" s="4">
        <v>0</v>
      </c>
      <c r="BY75" s="4">
        <v>0</v>
      </c>
      <c r="BZ75" s="4">
        <v>0</v>
      </c>
      <c r="CA75" s="4">
        <v>0</v>
      </c>
      <c r="CB75" s="4">
        <v>0</v>
      </c>
      <c r="CC75" s="4">
        <v>0</v>
      </c>
      <c r="CD75" s="4">
        <v>0</v>
      </c>
      <c r="CE75" s="4">
        <v>0</v>
      </c>
      <c r="CF75" s="4">
        <v>0</v>
      </c>
      <c r="CG75" s="4">
        <v>0</v>
      </c>
      <c r="CH75" s="53">
        <v>1000</v>
      </c>
      <c r="CJ75" s="4">
        <v>0</v>
      </c>
      <c r="CK75" s="4">
        <v>0</v>
      </c>
      <c r="CL75" s="4">
        <v>880</v>
      </c>
      <c r="CM75" s="4">
        <v>0</v>
      </c>
      <c r="CN75" s="4">
        <v>880</v>
      </c>
      <c r="CP75" s="4">
        <v>0</v>
      </c>
      <c r="CQ75" s="4">
        <v>0</v>
      </c>
      <c r="CR75" s="4">
        <v>0</v>
      </c>
      <c r="CT75" s="4">
        <v>880</v>
      </c>
      <c r="CU75" s="4">
        <f t="shared" si="15"/>
        <v>120</v>
      </c>
      <c r="CV75" s="37">
        <f t="shared" si="16"/>
        <v>0.88</v>
      </c>
      <c r="CW75" s="37"/>
    </row>
    <row r="76" spans="1:101" s="4" customFormat="1" outlineLevel="1" x14ac:dyDescent="0.2">
      <c r="A76" s="4" t="s">
        <v>88</v>
      </c>
      <c r="B76" s="11" t="s">
        <v>243</v>
      </c>
      <c r="C76" s="4" t="s">
        <v>244</v>
      </c>
      <c r="D76" s="4">
        <v>1705</v>
      </c>
      <c r="E76" s="4">
        <v>0</v>
      </c>
      <c r="F76" s="4">
        <v>94502.49</v>
      </c>
      <c r="G76" s="4">
        <v>0</v>
      </c>
      <c r="H76" s="4">
        <v>96207.49</v>
      </c>
      <c r="J76" s="4">
        <v>0</v>
      </c>
      <c r="K76" s="4">
        <v>0</v>
      </c>
      <c r="L76" s="4">
        <v>0</v>
      </c>
      <c r="N76" s="4">
        <v>96207.49</v>
      </c>
      <c r="P76" s="53">
        <v>0</v>
      </c>
      <c r="Q76" s="53">
        <v>0</v>
      </c>
      <c r="S76" s="53"/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0</v>
      </c>
      <c r="AA76" s="4">
        <v>0</v>
      </c>
      <c r="AB76" s="4">
        <v>0</v>
      </c>
      <c r="AC76" s="4">
        <v>0</v>
      </c>
      <c r="AD76" s="4">
        <v>0</v>
      </c>
      <c r="AE76" s="4">
        <v>0</v>
      </c>
      <c r="AF76" s="4">
        <v>0</v>
      </c>
      <c r="AG76" s="4">
        <v>0</v>
      </c>
      <c r="AH76" s="4">
        <v>0</v>
      </c>
      <c r="AI76" s="4">
        <v>0</v>
      </c>
      <c r="AJ76" s="4">
        <v>0</v>
      </c>
      <c r="AK76" s="4">
        <v>0</v>
      </c>
      <c r="AL76" s="4">
        <v>0</v>
      </c>
      <c r="AM76" s="4">
        <v>0</v>
      </c>
      <c r="AN76" s="4">
        <v>0</v>
      </c>
      <c r="AO76" s="4">
        <v>0</v>
      </c>
      <c r="AP76" s="4">
        <v>0</v>
      </c>
      <c r="AQ76" s="4">
        <v>0</v>
      </c>
      <c r="AR76" s="4">
        <v>0</v>
      </c>
      <c r="AS76" s="4">
        <v>0</v>
      </c>
      <c r="AT76" s="4">
        <v>0</v>
      </c>
      <c r="AU76" s="4">
        <v>0</v>
      </c>
      <c r="AV76" s="4">
        <v>0</v>
      </c>
      <c r="AW76" s="4">
        <v>0</v>
      </c>
      <c r="AX76" s="4">
        <v>139128</v>
      </c>
      <c r="AY76" s="4">
        <v>0</v>
      </c>
      <c r="AZ76" s="4">
        <v>0</v>
      </c>
      <c r="BA76" s="4">
        <v>0</v>
      </c>
      <c r="BB76" s="4">
        <v>0</v>
      </c>
      <c r="BC76" s="4">
        <v>0</v>
      </c>
      <c r="BD76" s="4">
        <v>0</v>
      </c>
      <c r="BE76" s="4">
        <v>0</v>
      </c>
      <c r="BF76" s="4">
        <v>0</v>
      </c>
      <c r="BG76" s="4">
        <v>0</v>
      </c>
      <c r="BH76" s="4">
        <v>0</v>
      </c>
      <c r="BI76" s="4">
        <v>0</v>
      </c>
      <c r="BJ76" s="4">
        <v>0</v>
      </c>
      <c r="BK76" s="4">
        <v>0</v>
      </c>
      <c r="BL76" s="4">
        <v>0</v>
      </c>
      <c r="BM76" s="4">
        <v>0</v>
      </c>
      <c r="BN76" s="4">
        <v>0</v>
      </c>
      <c r="BO76" s="4">
        <v>0</v>
      </c>
      <c r="BP76" s="4">
        <v>0</v>
      </c>
      <c r="BQ76" s="4">
        <v>0</v>
      </c>
      <c r="BR76" s="4">
        <v>0</v>
      </c>
      <c r="BS76" s="4">
        <v>0</v>
      </c>
      <c r="BT76" s="4">
        <v>0</v>
      </c>
      <c r="BU76" s="4">
        <v>0</v>
      </c>
      <c r="BV76" s="4">
        <v>0</v>
      </c>
      <c r="BW76" s="4">
        <v>0</v>
      </c>
      <c r="BX76" s="4">
        <v>0</v>
      </c>
      <c r="BY76" s="4">
        <v>0</v>
      </c>
      <c r="BZ76" s="4">
        <v>0</v>
      </c>
      <c r="CA76" s="4">
        <v>0</v>
      </c>
      <c r="CB76" s="4">
        <v>0</v>
      </c>
      <c r="CC76" s="4">
        <v>0</v>
      </c>
      <c r="CD76" s="4">
        <v>0</v>
      </c>
      <c r="CE76" s="4">
        <v>0</v>
      </c>
      <c r="CF76" s="4">
        <v>0</v>
      </c>
      <c r="CG76" s="4">
        <v>0</v>
      </c>
      <c r="CH76" s="53">
        <v>139128</v>
      </c>
      <c r="CJ76" s="4">
        <v>1821.5</v>
      </c>
      <c r="CK76" s="4">
        <v>0</v>
      </c>
      <c r="CL76" s="4">
        <v>71639.09</v>
      </c>
      <c r="CM76" s="4">
        <v>0</v>
      </c>
      <c r="CN76" s="4">
        <v>73460.59</v>
      </c>
      <c r="CP76" s="4">
        <v>0</v>
      </c>
      <c r="CQ76" s="4">
        <v>0</v>
      </c>
      <c r="CR76" s="4">
        <v>0</v>
      </c>
      <c r="CT76" s="4">
        <v>73460.59</v>
      </c>
      <c r="CU76" s="4">
        <f t="shared" si="15"/>
        <v>65667.41</v>
      </c>
      <c r="CV76" s="37">
        <f t="shared" si="16"/>
        <v>0.5280072307515381</v>
      </c>
      <c r="CW76" s="37"/>
    </row>
    <row r="77" spans="1:101" s="4" customFormat="1" outlineLevel="1" x14ac:dyDescent="0.2">
      <c r="A77" s="4" t="s">
        <v>89</v>
      </c>
      <c r="B77" s="11" t="s">
        <v>245</v>
      </c>
      <c r="C77" s="4" t="s">
        <v>246</v>
      </c>
      <c r="D77" s="4">
        <v>0</v>
      </c>
      <c r="E77" s="4">
        <v>0</v>
      </c>
      <c r="F77" s="4">
        <v>1453.39</v>
      </c>
      <c r="G77" s="4">
        <v>0</v>
      </c>
      <c r="H77" s="4">
        <v>1453.39</v>
      </c>
      <c r="J77" s="4">
        <v>0</v>
      </c>
      <c r="K77" s="4">
        <v>0</v>
      </c>
      <c r="L77" s="4">
        <v>0</v>
      </c>
      <c r="N77" s="4">
        <v>1453.39</v>
      </c>
      <c r="P77" s="53">
        <v>0</v>
      </c>
      <c r="Q77" s="53">
        <v>0</v>
      </c>
      <c r="S77" s="53"/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0</v>
      </c>
      <c r="AE77" s="4">
        <v>0</v>
      </c>
      <c r="AF77" s="4">
        <v>0</v>
      </c>
      <c r="AG77" s="4">
        <v>0</v>
      </c>
      <c r="AH77" s="4">
        <v>0</v>
      </c>
      <c r="AI77" s="4">
        <v>0</v>
      </c>
      <c r="AJ77" s="4">
        <v>0</v>
      </c>
      <c r="AK77" s="4">
        <v>0</v>
      </c>
      <c r="AL77" s="4">
        <v>0</v>
      </c>
      <c r="AM77" s="4">
        <v>0</v>
      </c>
      <c r="AN77" s="4">
        <v>0</v>
      </c>
      <c r="AO77" s="4">
        <v>0</v>
      </c>
      <c r="AP77" s="4">
        <v>0</v>
      </c>
      <c r="AQ77" s="4">
        <v>0</v>
      </c>
      <c r="AR77" s="4">
        <v>0</v>
      </c>
      <c r="AS77" s="4">
        <v>0</v>
      </c>
      <c r="AT77" s="4">
        <v>0</v>
      </c>
      <c r="AU77" s="4">
        <v>0</v>
      </c>
      <c r="AV77" s="4">
        <v>0</v>
      </c>
      <c r="AW77" s="4">
        <v>0</v>
      </c>
      <c r="AX77" s="4">
        <v>0</v>
      </c>
      <c r="AY77" s="4">
        <v>1250</v>
      </c>
      <c r="AZ77" s="4">
        <v>0</v>
      </c>
      <c r="BA77" s="4">
        <v>0</v>
      </c>
      <c r="BB77" s="4">
        <v>0</v>
      </c>
      <c r="BC77" s="4">
        <v>0</v>
      </c>
      <c r="BD77" s="4">
        <v>0</v>
      </c>
      <c r="BE77" s="4">
        <v>0</v>
      </c>
      <c r="BF77" s="4">
        <v>0</v>
      </c>
      <c r="BG77" s="4">
        <v>0</v>
      </c>
      <c r="BH77" s="4">
        <v>0</v>
      </c>
      <c r="BI77" s="4">
        <v>0</v>
      </c>
      <c r="BJ77" s="4">
        <v>0</v>
      </c>
      <c r="BK77" s="4">
        <v>0</v>
      </c>
      <c r="BL77" s="4">
        <v>0</v>
      </c>
      <c r="BM77" s="4">
        <v>0</v>
      </c>
      <c r="BN77" s="4">
        <v>0</v>
      </c>
      <c r="BO77" s="4">
        <v>0</v>
      </c>
      <c r="BP77" s="4">
        <v>0</v>
      </c>
      <c r="BQ77" s="4">
        <v>0</v>
      </c>
      <c r="BR77" s="4">
        <v>0</v>
      </c>
      <c r="BS77" s="4">
        <v>0</v>
      </c>
      <c r="BT77" s="4">
        <v>0</v>
      </c>
      <c r="BU77" s="4">
        <v>0</v>
      </c>
      <c r="BV77" s="4">
        <v>0</v>
      </c>
      <c r="BW77" s="4">
        <v>0</v>
      </c>
      <c r="BX77" s="4">
        <v>0</v>
      </c>
      <c r="BY77" s="4">
        <v>0</v>
      </c>
      <c r="BZ77" s="4">
        <v>0</v>
      </c>
      <c r="CA77" s="4">
        <v>0</v>
      </c>
      <c r="CB77" s="4">
        <v>0</v>
      </c>
      <c r="CC77" s="4">
        <v>0</v>
      </c>
      <c r="CD77" s="4">
        <v>0</v>
      </c>
      <c r="CE77" s="4">
        <v>0</v>
      </c>
      <c r="CF77" s="4">
        <v>0</v>
      </c>
      <c r="CG77" s="4">
        <v>0</v>
      </c>
      <c r="CH77" s="53">
        <v>1250</v>
      </c>
      <c r="CJ77" s="4">
        <v>0</v>
      </c>
      <c r="CK77" s="4">
        <v>0</v>
      </c>
      <c r="CL77" s="4">
        <v>945.74</v>
      </c>
      <c r="CM77" s="4">
        <v>0</v>
      </c>
      <c r="CN77" s="4">
        <v>945.74</v>
      </c>
      <c r="CP77" s="4">
        <v>0</v>
      </c>
      <c r="CQ77" s="4">
        <v>0</v>
      </c>
      <c r="CR77" s="4">
        <v>0</v>
      </c>
      <c r="CT77" s="4">
        <v>945.74</v>
      </c>
      <c r="CU77" s="4">
        <f t="shared" si="15"/>
        <v>304.26</v>
      </c>
      <c r="CV77" s="37">
        <f t="shared" si="16"/>
        <v>0.75659200000000004</v>
      </c>
      <c r="CW77" s="37"/>
    </row>
    <row r="78" spans="1:101" s="4" customFormat="1" outlineLevel="1" x14ac:dyDescent="0.2">
      <c r="A78" s="4" t="s">
        <v>90</v>
      </c>
      <c r="B78" s="11" t="s">
        <v>247</v>
      </c>
      <c r="C78" s="4" t="s">
        <v>248</v>
      </c>
      <c r="D78" s="4">
        <v>0</v>
      </c>
      <c r="E78" s="4">
        <v>0</v>
      </c>
      <c r="F78" s="4">
        <v>6469.96</v>
      </c>
      <c r="G78" s="4">
        <v>0</v>
      </c>
      <c r="H78" s="4">
        <v>6469.96</v>
      </c>
      <c r="J78" s="4">
        <v>0</v>
      </c>
      <c r="K78" s="4">
        <v>0</v>
      </c>
      <c r="L78" s="4">
        <v>0</v>
      </c>
      <c r="N78" s="4">
        <v>6469.96</v>
      </c>
      <c r="P78" s="53">
        <v>0</v>
      </c>
      <c r="Q78" s="53">
        <v>0</v>
      </c>
      <c r="S78" s="53"/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  <c r="AB78" s="4">
        <v>0</v>
      </c>
      <c r="AC78" s="4">
        <v>0</v>
      </c>
      <c r="AD78" s="4">
        <v>0</v>
      </c>
      <c r="AE78" s="4">
        <v>0</v>
      </c>
      <c r="AF78" s="4">
        <v>0</v>
      </c>
      <c r="AG78" s="4">
        <v>0</v>
      </c>
      <c r="AH78" s="4">
        <v>0</v>
      </c>
      <c r="AI78" s="4">
        <v>0</v>
      </c>
      <c r="AJ78" s="4">
        <v>0</v>
      </c>
      <c r="AK78" s="4">
        <v>0</v>
      </c>
      <c r="AL78" s="4">
        <v>0</v>
      </c>
      <c r="AM78" s="4">
        <v>0</v>
      </c>
      <c r="AN78" s="4">
        <v>0</v>
      </c>
      <c r="AO78" s="4">
        <v>0</v>
      </c>
      <c r="AP78" s="4">
        <v>0</v>
      </c>
      <c r="AQ78" s="4">
        <v>0</v>
      </c>
      <c r="AR78" s="4">
        <v>0</v>
      </c>
      <c r="AS78" s="4">
        <v>0</v>
      </c>
      <c r="AT78" s="4">
        <v>0</v>
      </c>
      <c r="AU78" s="4">
        <v>0</v>
      </c>
      <c r="AV78" s="4">
        <v>0</v>
      </c>
      <c r="AW78" s="4">
        <v>0</v>
      </c>
      <c r="AX78" s="4">
        <v>0</v>
      </c>
      <c r="AY78" s="4">
        <v>0</v>
      </c>
      <c r="AZ78" s="4">
        <v>11600</v>
      </c>
      <c r="BA78" s="4">
        <v>0</v>
      </c>
      <c r="BB78" s="4">
        <v>0</v>
      </c>
      <c r="BC78" s="4">
        <v>0</v>
      </c>
      <c r="BD78" s="4">
        <v>0</v>
      </c>
      <c r="BE78" s="4">
        <v>0</v>
      </c>
      <c r="BF78" s="4">
        <v>0</v>
      </c>
      <c r="BG78" s="4">
        <v>0</v>
      </c>
      <c r="BH78" s="4">
        <v>0</v>
      </c>
      <c r="BI78" s="4">
        <v>0</v>
      </c>
      <c r="BJ78" s="4">
        <v>0</v>
      </c>
      <c r="BK78" s="4">
        <v>0</v>
      </c>
      <c r="BL78" s="4">
        <v>0</v>
      </c>
      <c r="BM78" s="4">
        <v>0</v>
      </c>
      <c r="BN78" s="4">
        <v>0</v>
      </c>
      <c r="BO78" s="4">
        <v>0</v>
      </c>
      <c r="BP78" s="4">
        <v>0</v>
      </c>
      <c r="BQ78" s="4">
        <v>0</v>
      </c>
      <c r="BR78" s="4">
        <v>0</v>
      </c>
      <c r="BS78" s="4">
        <v>0</v>
      </c>
      <c r="BT78" s="4">
        <v>0</v>
      </c>
      <c r="BU78" s="4">
        <v>0</v>
      </c>
      <c r="BV78" s="4">
        <v>0</v>
      </c>
      <c r="BW78" s="4">
        <v>0</v>
      </c>
      <c r="BX78" s="4">
        <v>0</v>
      </c>
      <c r="BY78" s="4">
        <v>0</v>
      </c>
      <c r="BZ78" s="4">
        <v>0</v>
      </c>
      <c r="CA78" s="4">
        <v>0</v>
      </c>
      <c r="CB78" s="4">
        <v>0</v>
      </c>
      <c r="CC78" s="4">
        <v>0</v>
      </c>
      <c r="CD78" s="4">
        <v>0</v>
      </c>
      <c r="CE78" s="4">
        <v>0</v>
      </c>
      <c r="CF78" s="4">
        <v>0</v>
      </c>
      <c r="CG78" s="4">
        <v>0</v>
      </c>
      <c r="CH78" s="53">
        <v>11600</v>
      </c>
      <c r="CJ78" s="4">
        <v>0</v>
      </c>
      <c r="CK78" s="4">
        <v>0</v>
      </c>
      <c r="CL78" s="4">
        <v>4561.34</v>
      </c>
      <c r="CM78" s="4">
        <v>0</v>
      </c>
      <c r="CN78" s="4">
        <v>4561.34</v>
      </c>
      <c r="CP78" s="4">
        <v>0</v>
      </c>
      <c r="CQ78" s="4">
        <v>0</v>
      </c>
      <c r="CR78" s="4">
        <v>0</v>
      </c>
      <c r="CT78" s="4">
        <v>4561.34</v>
      </c>
      <c r="CU78" s="4">
        <f t="shared" si="15"/>
        <v>7038.66</v>
      </c>
      <c r="CV78" s="37">
        <f t="shared" si="16"/>
        <v>0.39321896551724139</v>
      </c>
      <c r="CW78" s="37"/>
    </row>
    <row r="79" spans="1:101" s="4" customFormat="1" outlineLevel="1" x14ac:dyDescent="0.2">
      <c r="A79" s="4" t="s">
        <v>91</v>
      </c>
      <c r="B79" s="11" t="s">
        <v>249</v>
      </c>
      <c r="C79" s="4" t="s">
        <v>250</v>
      </c>
      <c r="D79" s="4">
        <v>0</v>
      </c>
      <c r="E79" s="4">
        <v>199</v>
      </c>
      <c r="F79" s="4">
        <v>31864.7</v>
      </c>
      <c r="G79" s="4">
        <v>0</v>
      </c>
      <c r="H79" s="4">
        <v>32063.7</v>
      </c>
      <c r="J79" s="4">
        <v>0</v>
      </c>
      <c r="K79" s="4">
        <v>0</v>
      </c>
      <c r="L79" s="4">
        <v>0</v>
      </c>
      <c r="N79" s="4">
        <v>32063.7</v>
      </c>
      <c r="P79" s="53">
        <v>0</v>
      </c>
      <c r="Q79" s="53">
        <v>0</v>
      </c>
      <c r="S79" s="53"/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v>0</v>
      </c>
      <c r="AD79" s="4">
        <v>0</v>
      </c>
      <c r="AE79" s="4">
        <v>0</v>
      </c>
      <c r="AF79" s="4">
        <v>0</v>
      </c>
      <c r="AG79" s="4">
        <v>0</v>
      </c>
      <c r="AH79" s="4">
        <v>0</v>
      </c>
      <c r="AI79" s="4">
        <v>0</v>
      </c>
      <c r="AJ79" s="4">
        <v>0</v>
      </c>
      <c r="AK79" s="4">
        <v>0</v>
      </c>
      <c r="AL79" s="4">
        <v>0</v>
      </c>
      <c r="AM79" s="4">
        <v>0</v>
      </c>
      <c r="AN79" s="4">
        <v>0</v>
      </c>
      <c r="AO79" s="4">
        <v>0</v>
      </c>
      <c r="AP79" s="4">
        <v>0</v>
      </c>
      <c r="AQ79" s="4">
        <v>0</v>
      </c>
      <c r="AR79" s="4">
        <v>0</v>
      </c>
      <c r="AS79" s="4">
        <v>0</v>
      </c>
      <c r="AT79" s="4">
        <v>0</v>
      </c>
      <c r="AU79" s="4">
        <v>0</v>
      </c>
      <c r="AV79" s="4">
        <v>0</v>
      </c>
      <c r="AW79" s="4">
        <v>0</v>
      </c>
      <c r="AX79" s="4">
        <v>0</v>
      </c>
      <c r="AY79" s="4">
        <v>0</v>
      </c>
      <c r="AZ79" s="4">
        <v>0</v>
      </c>
      <c r="BA79" s="4">
        <v>37275</v>
      </c>
      <c r="BB79" s="4">
        <v>0</v>
      </c>
      <c r="BC79" s="4">
        <v>0</v>
      </c>
      <c r="BD79" s="4">
        <v>0</v>
      </c>
      <c r="BE79" s="4">
        <v>0</v>
      </c>
      <c r="BF79" s="4">
        <v>0</v>
      </c>
      <c r="BG79" s="4">
        <v>0</v>
      </c>
      <c r="BH79" s="4">
        <v>0</v>
      </c>
      <c r="BI79" s="4">
        <v>0</v>
      </c>
      <c r="BJ79" s="4">
        <v>0</v>
      </c>
      <c r="BK79" s="4">
        <v>0</v>
      </c>
      <c r="BL79" s="4">
        <v>0</v>
      </c>
      <c r="BM79" s="4">
        <v>0</v>
      </c>
      <c r="BN79" s="4">
        <v>0</v>
      </c>
      <c r="BO79" s="4">
        <v>0</v>
      </c>
      <c r="BP79" s="4">
        <v>0</v>
      </c>
      <c r="BQ79" s="4">
        <v>0</v>
      </c>
      <c r="BR79" s="4">
        <v>0</v>
      </c>
      <c r="BS79" s="4">
        <v>0</v>
      </c>
      <c r="BT79" s="4">
        <v>0</v>
      </c>
      <c r="BU79" s="4">
        <v>0</v>
      </c>
      <c r="BV79" s="4">
        <v>0</v>
      </c>
      <c r="BW79" s="4">
        <v>0</v>
      </c>
      <c r="BX79" s="4">
        <v>0</v>
      </c>
      <c r="BY79" s="4">
        <v>0</v>
      </c>
      <c r="BZ79" s="4">
        <v>0</v>
      </c>
      <c r="CA79" s="4">
        <v>0</v>
      </c>
      <c r="CB79" s="4">
        <v>0</v>
      </c>
      <c r="CC79" s="4">
        <v>0</v>
      </c>
      <c r="CD79" s="4">
        <v>0</v>
      </c>
      <c r="CE79" s="4">
        <v>0</v>
      </c>
      <c r="CF79" s="4">
        <v>0</v>
      </c>
      <c r="CG79" s="4">
        <v>0</v>
      </c>
      <c r="CH79" s="53">
        <v>37275</v>
      </c>
      <c r="CJ79" s="4">
        <v>0</v>
      </c>
      <c r="CK79" s="4">
        <v>323.17</v>
      </c>
      <c r="CL79" s="4">
        <v>26053.040000000001</v>
      </c>
      <c r="CM79" s="4">
        <v>0</v>
      </c>
      <c r="CN79" s="4">
        <v>26376.21</v>
      </c>
      <c r="CP79" s="4">
        <v>0</v>
      </c>
      <c r="CQ79" s="4">
        <v>0</v>
      </c>
      <c r="CR79" s="4">
        <v>0</v>
      </c>
      <c r="CT79" s="4">
        <v>26376.21</v>
      </c>
      <c r="CU79" s="4">
        <f t="shared" si="15"/>
        <v>10898.79</v>
      </c>
      <c r="CV79" s="37">
        <f t="shared" si="16"/>
        <v>0.70761126760563375</v>
      </c>
      <c r="CW79" s="37"/>
    </row>
    <row r="80" spans="1:101" s="4" customFormat="1" outlineLevel="1" x14ac:dyDescent="0.2">
      <c r="A80" s="4" t="s">
        <v>92</v>
      </c>
      <c r="B80" s="11" t="s">
        <v>251</v>
      </c>
      <c r="C80" s="4" t="s">
        <v>252</v>
      </c>
      <c r="D80" s="4">
        <v>0</v>
      </c>
      <c r="E80" s="4">
        <v>0</v>
      </c>
      <c r="F80" s="4">
        <v>26342.83</v>
      </c>
      <c r="G80" s="4">
        <v>0</v>
      </c>
      <c r="H80" s="4">
        <v>26342.83</v>
      </c>
      <c r="J80" s="4">
        <v>0</v>
      </c>
      <c r="K80" s="4">
        <v>0</v>
      </c>
      <c r="L80" s="4">
        <v>0</v>
      </c>
      <c r="N80" s="4">
        <v>26342.83</v>
      </c>
      <c r="P80" s="53">
        <v>0</v>
      </c>
      <c r="Q80" s="53">
        <v>0</v>
      </c>
      <c r="S80" s="53"/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4">
        <v>0</v>
      </c>
      <c r="AC80" s="4">
        <v>0</v>
      </c>
      <c r="AD80" s="4">
        <v>0</v>
      </c>
      <c r="AE80" s="4">
        <v>0</v>
      </c>
      <c r="AF80" s="4">
        <v>0</v>
      </c>
      <c r="AG80" s="4">
        <v>0</v>
      </c>
      <c r="AH80" s="4">
        <v>0</v>
      </c>
      <c r="AI80" s="4">
        <v>0</v>
      </c>
      <c r="AJ80" s="4">
        <v>0</v>
      </c>
      <c r="AK80" s="4">
        <v>0</v>
      </c>
      <c r="AL80" s="4">
        <v>0</v>
      </c>
      <c r="AM80" s="4">
        <v>0</v>
      </c>
      <c r="AN80" s="4">
        <v>0</v>
      </c>
      <c r="AO80" s="4">
        <v>0</v>
      </c>
      <c r="AP80" s="4">
        <v>0</v>
      </c>
      <c r="AQ80" s="4">
        <v>0</v>
      </c>
      <c r="AR80" s="4">
        <v>0</v>
      </c>
      <c r="AS80" s="4">
        <v>0</v>
      </c>
      <c r="AT80" s="4">
        <v>0</v>
      </c>
      <c r="AU80" s="4">
        <v>0</v>
      </c>
      <c r="AV80" s="4">
        <v>0</v>
      </c>
      <c r="AW80" s="4">
        <v>0</v>
      </c>
      <c r="AX80" s="4">
        <v>0</v>
      </c>
      <c r="AY80" s="4">
        <v>0</v>
      </c>
      <c r="AZ80" s="4">
        <v>0</v>
      </c>
      <c r="BA80" s="4">
        <v>0</v>
      </c>
      <c r="BB80" s="4">
        <v>79200</v>
      </c>
      <c r="BC80" s="4">
        <v>0</v>
      </c>
      <c r="BD80" s="4">
        <v>0</v>
      </c>
      <c r="BE80" s="4">
        <v>0</v>
      </c>
      <c r="BF80" s="4">
        <v>0</v>
      </c>
      <c r="BG80" s="4">
        <v>0</v>
      </c>
      <c r="BH80" s="4">
        <v>0</v>
      </c>
      <c r="BI80" s="4">
        <v>0</v>
      </c>
      <c r="BJ80" s="4">
        <v>0</v>
      </c>
      <c r="BK80" s="4">
        <v>0</v>
      </c>
      <c r="BL80" s="4">
        <v>0</v>
      </c>
      <c r="BM80" s="4">
        <v>0</v>
      </c>
      <c r="BN80" s="4">
        <v>0</v>
      </c>
      <c r="BO80" s="4">
        <v>0</v>
      </c>
      <c r="BP80" s="4">
        <v>0</v>
      </c>
      <c r="BQ80" s="4">
        <v>0</v>
      </c>
      <c r="BR80" s="4">
        <v>0</v>
      </c>
      <c r="BS80" s="4">
        <v>0</v>
      </c>
      <c r="BT80" s="4">
        <v>0</v>
      </c>
      <c r="BU80" s="4">
        <v>0</v>
      </c>
      <c r="BV80" s="4">
        <v>0</v>
      </c>
      <c r="BW80" s="4">
        <v>0</v>
      </c>
      <c r="BX80" s="4">
        <v>0</v>
      </c>
      <c r="BY80" s="4">
        <v>0</v>
      </c>
      <c r="BZ80" s="4">
        <v>0</v>
      </c>
      <c r="CA80" s="4">
        <v>0</v>
      </c>
      <c r="CB80" s="4">
        <v>0</v>
      </c>
      <c r="CC80" s="4">
        <v>0</v>
      </c>
      <c r="CD80" s="4">
        <v>0</v>
      </c>
      <c r="CE80" s="4">
        <v>0</v>
      </c>
      <c r="CF80" s="4">
        <v>0</v>
      </c>
      <c r="CG80" s="4">
        <v>0</v>
      </c>
      <c r="CH80" s="53">
        <v>79200</v>
      </c>
      <c r="CJ80" s="4">
        <v>0</v>
      </c>
      <c r="CK80" s="4">
        <v>0</v>
      </c>
      <c r="CL80" s="4">
        <v>17240.09</v>
      </c>
      <c r="CM80" s="4">
        <v>0</v>
      </c>
      <c r="CN80" s="4">
        <v>17240.09</v>
      </c>
      <c r="CP80" s="4">
        <v>0</v>
      </c>
      <c r="CQ80" s="4">
        <v>0</v>
      </c>
      <c r="CR80" s="4">
        <v>0</v>
      </c>
      <c r="CT80" s="4">
        <v>17240.09</v>
      </c>
      <c r="CU80" s="4">
        <f t="shared" si="15"/>
        <v>61959.91</v>
      </c>
      <c r="CV80" s="37">
        <f t="shared" si="16"/>
        <v>0.21767790404040405</v>
      </c>
      <c r="CW80" s="37"/>
    </row>
    <row r="81" spans="1:101" s="4" customFormat="1" outlineLevel="1" x14ac:dyDescent="0.2">
      <c r="A81" s="4" t="s">
        <v>93</v>
      </c>
      <c r="B81" s="11" t="s">
        <v>253</v>
      </c>
      <c r="C81" s="4" t="s">
        <v>254</v>
      </c>
      <c r="D81" s="4">
        <v>0</v>
      </c>
      <c r="E81" s="4">
        <v>0</v>
      </c>
      <c r="F81" s="4">
        <v>567.31000000000006</v>
      </c>
      <c r="G81" s="4">
        <v>0</v>
      </c>
      <c r="H81" s="4">
        <v>567.31000000000006</v>
      </c>
      <c r="J81" s="4">
        <v>0</v>
      </c>
      <c r="K81" s="4">
        <v>0</v>
      </c>
      <c r="L81" s="4">
        <v>0</v>
      </c>
      <c r="N81" s="4">
        <v>567.31000000000006</v>
      </c>
      <c r="P81" s="53">
        <v>0</v>
      </c>
      <c r="Q81" s="53">
        <v>0</v>
      </c>
      <c r="S81" s="53"/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0</v>
      </c>
      <c r="AC81" s="4">
        <v>0</v>
      </c>
      <c r="AD81" s="4">
        <v>0</v>
      </c>
      <c r="AE81" s="4">
        <v>0</v>
      </c>
      <c r="AF81" s="4">
        <v>0</v>
      </c>
      <c r="AG81" s="4">
        <v>0</v>
      </c>
      <c r="AH81" s="4">
        <v>0</v>
      </c>
      <c r="AI81" s="4">
        <v>0</v>
      </c>
      <c r="AJ81" s="4">
        <v>0</v>
      </c>
      <c r="AK81" s="4">
        <v>0</v>
      </c>
      <c r="AL81" s="4">
        <v>0</v>
      </c>
      <c r="AM81" s="4">
        <v>0</v>
      </c>
      <c r="AN81" s="4">
        <v>0</v>
      </c>
      <c r="AO81" s="4">
        <v>0</v>
      </c>
      <c r="AP81" s="4">
        <v>0</v>
      </c>
      <c r="AQ81" s="4">
        <v>0</v>
      </c>
      <c r="AR81" s="4">
        <v>0</v>
      </c>
      <c r="AS81" s="4">
        <v>0</v>
      </c>
      <c r="AT81" s="4">
        <v>0</v>
      </c>
      <c r="AU81" s="4">
        <v>0</v>
      </c>
      <c r="AV81" s="4">
        <v>0</v>
      </c>
      <c r="AW81" s="4">
        <v>0</v>
      </c>
      <c r="AX81" s="4">
        <v>0</v>
      </c>
      <c r="AY81" s="4">
        <v>0</v>
      </c>
      <c r="AZ81" s="4">
        <v>0</v>
      </c>
      <c r="BA81" s="4">
        <v>0</v>
      </c>
      <c r="BB81" s="4">
        <v>0</v>
      </c>
      <c r="BC81" s="4">
        <v>500</v>
      </c>
      <c r="BD81" s="4">
        <v>0</v>
      </c>
      <c r="BE81" s="4">
        <v>0</v>
      </c>
      <c r="BF81" s="4">
        <v>0</v>
      </c>
      <c r="BG81" s="4">
        <v>0</v>
      </c>
      <c r="BH81" s="4">
        <v>0</v>
      </c>
      <c r="BI81" s="4">
        <v>0</v>
      </c>
      <c r="BJ81" s="4">
        <v>0</v>
      </c>
      <c r="BK81" s="4">
        <v>0</v>
      </c>
      <c r="BL81" s="4">
        <v>0</v>
      </c>
      <c r="BM81" s="4">
        <v>0</v>
      </c>
      <c r="BN81" s="4">
        <v>0</v>
      </c>
      <c r="BO81" s="4">
        <v>0</v>
      </c>
      <c r="BP81" s="4">
        <v>0</v>
      </c>
      <c r="BQ81" s="4">
        <v>0</v>
      </c>
      <c r="BR81" s="4">
        <v>0</v>
      </c>
      <c r="BS81" s="4">
        <v>0</v>
      </c>
      <c r="BT81" s="4">
        <v>0</v>
      </c>
      <c r="BU81" s="4">
        <v>0</v>
      </c>
      <c r="BV81" s="4">
        <v>0</v>
      </c>
      <c r="BW81" s="4">
        <v>0</v>
      </c>
      <c r="BX81" s="4">
        <v>0</v>
      </c>
      <c r="BY81" s="4">
        <v>0</v>
      </c>
      <c r="BZ81" s="4">
        <v>0</v>
      </c>
      <c r="CA81" s="4">
        <v>0</v>
      </c>
      <c r="CB81" s="4">
        <v>0</v>
      </c>
      <c r="CC81" s="4">
        <v>0</v>
      </c>
      <c r="CD81" s="4">
        <v>0</v>
      </c>
      <c r="CE81" s="4">
        <v>0</v>
      </c>
      <c r="CF81" s="4">
        <v>0</v>
      </c>
      <c r="CG81" s="4">
        <v>0</v>
      </c>
      <c r="CH81" s="53">
        <v>500</v>
      </c>
      <c r="CJ81" s="4">
        <v>0</v>
      </c>
      <c r="CK81" s="4">
        <v>0</v>
      </c>
      <c r="CL81" s="4">
        <v>0</v>
      </c>
      <c r="CM81" s="4">
        <v>0</v>
      </c>
      <c r="CN81" s="4">
        <v>0</v>
      </c>
      <c r="CP81" s="4">
        <v>0</v>
      </c>
      <c r="CQ81" s="4">
        <v>0</v>
      </c>
      <c r="CR81" s="4">
        <v>0</v>
      </c>
      <c r="CT81" s="4">
        <v>0</v>
      </c>
      <c r="CU81" s="4">
        <f t="shared" si="15"/>
        <v>500</v>
      </c>
      <c r="CV81" s="37">
        <f t="shared" si="16"/>
        <v>0</v>
      </c>
      <c r="CW81" s="37"/>
    </row>
    <row r="82" spans="1:101" s="4" customFormat="1" outlineLevel="1" x14ac:dyDescent="0.2">
      <c r="A82" s="4" t="s">
        <v>94</v>
      </c>
      <c r="B82" s="11" t="s">
        <v>255</v>
      </c>
      <c r="C82" s="4" t="s">
        <v>256</v>
      </c>
      <c r="D82" s="4">
        <v>0</v>
      </c>
      <c r="E82" s="4">
        <v>0</v>
      </c>
      <c r="F82" s="4">
        <v>16460.79</v>
      </c>
      <c r="G82" s="4">
        <v>0</v>
      </c>
      <c r="H82" s="4">
        <v>16460.79</v>
      </c>
      <c r="J82" s="4">
        <v>0</v>
      </c>
      <c r="K82" s="4">
        <v>0</v>
      </c>
      <c r="L82" s="4">
        <v>0</v>
      </c>
      <c r="N82" s="4">
        <v>16460.79</v>
      </c>
      <c r="P82" s="53">
        <v>0</v>
      </c>
      <c r="Q82" s="53">
        <v>0</v>
      </c>
      <c r="S82" s="53"/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0</v>
      </c>
      <c r="AC82" s="4">
        <v>0</v>
      </c>
      <c r="AD82" s="4">
        <v>0</v>
      </c>
      <c r="AE82" s="4">
        <v>0</v>
      </c>
      <c r="AF82" s="4">
        <v>0</v>
      </c>
      <c r="AG82" s="4">
        <v>0</v>
      </c>
      <c r="AH82" s="4">
        <v>0</v>
      </c>
      <c r="AI82" s="4">
        <v>0</v>
      </c>
      <c r="AJ82" s="4">
        <v>0</v>
      </c>
      <c r="AK82" s="4">
        <v>0</v>
      </c>
      <c r="AL82" s="4">
        <v>0</v>
      </c>
      <c r="AM82" s="4">
        <v>0</v>
      </c>
      <c r="AN82" s="4">
        <v>0</v>
      </c>
      <c r="AO82" s="4">
        <v>0</v>
      </c>
      <c r="AP82" s="4">
        <v>0</v>
      </c>
      <c r="AQ82" s="4">
        <v>0</v>
      </c>
      <c r="AR82" s="4">
        <v>0</v>
      </c>
      <c r="AS82" s="4">
        <v>0</v>
      </c>
      <c r="AT82" s="4">
        <v>0</v>
      </c>
      <c r="AU82" s="4">
        <v>0</v>
      </c>
      <c r="AV82" s="4">
        <v>0</v>
      </c>
      <c r="AW82" s="4">
        <v>0</v>
      </c>
      <c r="AX82" s="4">
        <v>0</v>
      </c>
      <c r="AY82" s="4">
        <v>0</v>
      </c>
      <c r="AZ82" s="4">
        <v>0</v>
      </c>
      <c r="BA82" s="4">
        <v>0</v>
      </c>
      <c r="BB82" s="4">
        <v>0</v>
      </c>
      <c r="BC82" s="4">
        <v>0</v>
      </c>
      <c r="BD82" s="4">
        <v>21125</v>
      </c>
      <c r="BE82" s="4">
        <v>0</v>
      </c>
      <c r="BF82" s="4">
        <v>0</v>
      </c>
      <c r="BG82" s="4">
        <v>0</v>
      </c>
      <c r="BH82" s="4">
        <v>0</v>
      </c>
      <c r="BI82" s="4">
        <v>0</v>
      </c>
      <c r="BJ82" s="4">
        <v>0</v>
      </c>
      <c r="BK82" s="4">
        <v>0</v>
      </c>
      <c r="BL82" s="4">
        <v>0</v>
      </c>
      <c r="BM82" s="4">
        <v>0</v>
      </c>
      <c r="BN82" s="4">
        <v>0</v>
      </c>
      <c r="BO82" s="4">
        <v>0</v>
      </c>
      <c r="BP82" s="4">
        <v>0</v>
      </c>
      <c r="BQ82" s="4">
        <v>0</v>
      </c>
      <c r="BR82" s="4">
        <v>0</v>
      </c>
      <c r="BS82" s="4">
        <v>0</v>
      </c>
      <c r="BT82" s="4">
        <v>0</v>
      </c>
      <c r="BU82" s="4">
        <v>0</v>
      </c>
      <c r="BV82" s="4">
        <v>0</v>
      </c>
      <c r="BW82" s="4">
        <v>0</v>
      </c>
      <c r="BX82" s="4">
        <v>0</v>
      </c>
      <c r="BY82" s="4">
        <v>0</v>
      </c>
      <c r="BZ82" s="4">
        <v>0</v>
      </c>
      <c r="CA82" s="4">
        <v>0</v>
      </c>
      <c r="CB82" s="4">
        <v>0</v>
      </c>
      <c r="CC82" s="4">
        <v>0</v>
      </c>
      <c r="CD82" s="4">
        <v>0</v>
      </c>
      <c r="CE82" s="4">
        <v>0</v>
      </c>
      <c r="CF82" s="4">
        <v>0</v>
      </c>
      <c r="CG82" s="4">
        <v>0</v>
      </c>
      <c r="CH82" s="53">
        <v>21125</v>
      </c>
      <c r="CJ82" s="4">
        <v>0</v>
      </c>
      <c r="CK82" s="4">
        <v>0</v>
      </c>
      <c r="CL82" s="4">
        <v>13415.65</v>
      </c>
      <c r="CM82" s="4">
        <v>0</v>
      </c>
      <c r="CN82" s="4">
        <v>13415.65</v>
      </c>
      <c r="CP82" s="4">
        <v>0</v>
      </c>
      <c r="CQ82" s="4">
        <v>0</v>
      </c>
      <c r="CR82" s="4">
        <v>0</v>
      </c>
      <c r="CT82" s="4">
        <v>13415.65</v>
      </c>
      <c r="CU82" s="4">
        <f t="shared" si="15"/>
        <v>7709.35</v>
      </c>
      <c r="CV82" s="37">
        <f t="shared" si="16"/>
        <v>0.6350603550295858</v>
      </c>
      <c r="CW82" s="37"/>
    </row>
    <row r="83" spans="1:101" s="4" customFormat="1" outlineLevel="1" x14ac:dyDescent="0.2">
      <c r="A83" s="4" t="s">
        <v>95</v>
      </c>
      <c r="B83" s="11" t="s">
        <v>257</v>
      </c>
      <c r="C83" s="4" t="s">
        <v>258</v>
      </c>
      <c r="D83" s="4">
        <v>0</v>
      </c>
      <c r="E83" s="4">
        <v>0</v>
      </c>
      <c r="F83" s="4">
        <v>50505.74</v>
      </c>
      <c r="G83" s="4">
        <v>0</v>
      </c>
      <c r="H83" s="4">
        <v>50505.74</v>
      </c>
      <c r="J83" s="4">
        <v>0</v>
      </c>
      <c r="K83" s="4">
        <v>0</v>
      </c>
      <c r="L83" s="4">
        <v>0</v>
      </c>
      <c r="N83" s="4">
        <v>50505.74</v>
      </c>
      <c r="P83" s="53">
        <v>0</v>
      </c>
      <c r="Q83" s="53">
        <v>0</v>
      </c>
      <c r="S83" s="53"/>
      <c r="T83" s="4">
        <v>0</v>
      </c>
      <c r="U83" s="4">
        <v>0</v>
      </c>
      <c r="V83" s="4">
        <v>0</v>
      </c>
      <c r="W83" s="4">
        <v>0</v>
      </c>
      <c r="X83" s="4">
        <v>0</v>
      </c>
      <c r="Y83" s="4">
        <v>0</v>
      </c>
      <c r="Z83" s="4">
        <v>0</v>
      </c>
      <c r="AA83" s="4">
        <v>0</v>
      </c>
      <c r="AB83" s="4">
        <v>0</v>
      </c>
      <c r="AC83" s="4">
        <v>0</v>
      </c>
      <c r="AD83" s="4">
        <v>0</v>
      </c>
      <c r="AE83" s="4">
        <v>0</v>
      </c>
      <c r="AF83" s="4">
        <v>0</v>
      </c>
      <c r="AG83" s="4">
        <v>0</v>
      </c>
      <c r="AH83" s="4">
        <v>0</v>
      </c>
      <c r="AI83" s="4">
        <v>0</v>
      </c>
      <c r="AJ83" s="4">
        <v>0</v>
      </c>
      <c r="AK83" s="4">
        <v>0</v>
      </c>
      <c r="AL83" s="4">
        <v>0</v>
      </c>
      <c r="AM83" s="4">
        <v>0</v>
      </c>
      <c r="AN83" s="4">
        <v>0</v>
      </c>
      <c r="AO83" s="4">
        <v>0</v>
      </c>
      <c r="AP83" s="4">
        <v>0</v>
      </c>
      <c r="AQ83" s="4">
        <v>0</v>
      </c>
      <c r="AR83" s="4">
        <v>0</v>
      </c>
      <c r="AS83" s="4">
        <v>0</v>
      </c>
      <c r="AT83" s="4">
        <v>0</v>
      </c>
      <c r="AU83" s="4">
        <v>0</v>
      </c>
      <c r="AV83" s="4">
        <v>0</v>
      </c>
      <c r="AW83" s="4">
        <v>0</v>
      </c>
      <c r="AX83" s="4">
        <v>0</v>
      </c>
      <c r="AY83" s="4">
        <v>0</v>
      </c>
      <c r="AZ83" s="4">
        <v>0</v>
      </c>
      <c r="BA83" s="4">
        <v>0</v>
      </c>
      <c r="BB83" s="4">
        <v>0</v>
      </c>
      <c r="BC83" s="4">
        <v>0</v>
      </c>
      <c r="BD83" s="4">
        <v>0</v>
      </c>
      <c r="BE83" s="4">
        <v>51400</v>
      </c>
      <c r="BF83" s="4">
        <v>0</v>
      </c>
      <c r="BG83" s="4">
        <v>0</v>
      </c>
      <c r="BH83" s="4">
        <v>0</v>
      </c>
      <c r="BI83" s="4">
        <v>0</v>
      </c>
      <c r="BJ83" s="4">
        <v>0</v>
      </c>
      <c r="BK83" s="4">
        <v>0</v>
      </c>
      <c r="BL83" s="4">
        <v>0</v>
      </c>
      <c r="BM83" s="4">
        <v>0</v>
      </c>
      <c r="BN83" s="4">
        <v>0</v>
      </c>
      <c r="BO83" s="4">
        <v>0</v>
      </c>
      <c r="BP83" s="4">
        <v>0</v>
      </c>
      <c r="BQ83" s="4">
        <v>0</v>
      </c>
      <c r="BR83" s="4">
        <v>0</v>
      </c>
      <c r="BS83" s="4">
        <v>0</v>
      </c>
      <c r="BT83" s="4">
        <v>0</v>
      </c>
      <c r="BU83" s="4">
        <v>0</v>
      </c>
      <c r="BV83" s="4">
        <v>0</v>
      </c>
      <c r="BW83" s="4">
        <v>0</v>
      </c>
      <c r="BX83" s="4">
        <v>0</v>
      </c>
      <c r="BY83" s="4">
        <v>0</v>
      </c>
      <c r="BZ83" s="4">
        <v>0</v>
      </c>
      <c r="CA83" s="4">
        <v>0</v>
      </c>
      <c r="CB83" s="4">
        <v>0</v>
      </c>
      <c r="CC83" s="4">
        <v>0</v>
      </c>
      <c r="CD83" s="4">
        <v>0</v>
      </c>
      <c r="CE83" s="4">
        <v>0</v>
      </c>
      <c r="CF83" s="4">
        <v>0</v>
      </c>
      <c r="CG83" s="4">
        <v>0</v>
      </c>
      <c r="CH83" s="53">
        <v>51400</v>
      </c>
      <c r="CJ83" s="4">
        <v>0</v>
      </c>
      <c r="CK83" s="4">
        <v>0</v>
      </c>
      <c r="CL83" s="4">
        <v>40556.68</v>
      </c>
      <c r="CM83" s="4">
        <v>0</v>
      </c>
      <c r="CN83" s="4">
        <v>40556.68</v>
      </c>
      <c r="CP83" s="4">
        <v>0</v>
      </c>
      <c r="CQ83" s="4">
        <v>0</v>
      </c>
      <c r="CR83" s="4">
        <v>0</v>
      </c>
      <c r="CT83" s="4">
        <v>40556.68</v>
      </c>
      <c r="CU83" s="4">
        <f t="shared" si="15"/>
        <v>10843.32</v>
      </c>
      <c r="CV83" s="37">
        <f t="shared" si="16"/>
        <v>0.78904046692606999</v>
      </c>
      <c r="CW83" s="37"/>
    </row>
    <row r="84" spans="1:101" s="4" customFormat="1" outlineLevel="1" x14ac:dyDescent="0.2">
      <c r="A84" s="4" t="s">
        <v>96</v>
      </c>
      <c r="B84" s="11" t="s">
        <v>259</v>
      </c>
      <c r="C84" s="4" t="s">
        <v>260</v>
      </c>
      <c r="D84" s="4">
        <v>0</v>
      </c>
      <c r="E84" s="4">
        <v>0</v>
      </c>
      <c r="F84" s="4">
        <v>13460.5</v>
      </c>
      <c r="G84" s="4">
        <v>0</v>
      </c>
      <c r="H84" s="4">
        <v>13460.5</v>
      </c>
      <c r="J84" s="4">
        <v>0</v>
      </c>
      <c r="K84" s="4">
        <v>0</v>
      </c>
      <c r="L84" s="4">
        <v>0</v>
      </c>
      <c r="N84" s="4">
        <v>13460.5</v>
      </c>
      <c r="P84" s="53">
        <v>0</v>
      </c>
      <c r="Q84" s="53">
        <v>0</v>
      </c>
      <c r="S84" s="53"/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0</v>
      </c>
      <c r="AB84" s="4">
        <v>0</v>
      </c>
      <c r="AC84" s="4">
        <v>0</v>
      </c>
      <c r="AD84" s="4">
        <v>0</v>
      </c>
      <c r="AE84" s="4">
        <v>0</v>
      </c>
      <c r="AF84" s="4">
        <v>0</v>
      </c>
      <c r="AG84" s="4">
        <v>0</v>
      </c>
      <c r="AH84" s="4">
        <v>0</v>
      </c>
      <c r="AI84" s="4">
        <v>0</v>
      </c>
      <c r="AJ84" s="4">
        <v>0</v>
      </c>
      <c r="AK84" s="4">
        <v>0</v>
      </c>
      <c r="AL84" s="4">
        <v>0</v>
      </c>
      <c r="AM84" s="4">
        <v>0</v>
      </c>
      <c r="AN84" s="4">
        <v>0</v>
      </c>
      <c r="AO84" s="4">
        <v>0</v>
      </c>
      <c r="AP84" s="4">
        <v>0</v>
      </c>
      <c r="AQ84" s="4">
        <v>0</v>
      </c>
      <c r="AR84" s="4">
        <v>0</v>
      </c>
      <c r="AS84" s="4">
        <v>0</v>
      </c>
      <c r="AT84" s="4">
        <v>0</v>
      </c>
      <c r="AU84" s="4">
        <v>0</v>
      </c>
      <c r="AV84" s="4">
        <v>0</v>
      </c>
      <c r="AW84" s="4">
        <v>0</v>
      </c>
      <c r="AX84" s="4">
        <v>0</v>
      </c>
      <c r="AY84" s="4">
        <v>0</v>
      </c>
      <c r="AZ84" s="4">
        <v>0</v>
      </c>
      <c r="BA84" s="4">
        <v>0</v>
      </c>
      <c r="BB84" s="4">
        <v>0</v>
      </c>
      <c r="BC84" s="4">
        <v>0</v>
      </c>
      <c r="BD84" s="4">
        <v>0</v>
      </c>
      <c r="BE84" s="4">
        <v>0</v>
      </c>
      <c r="BF84" s="4">
        <v>13770</v>
      </c>
      <c r="BG84" s="4">
        <v>0</v>
      </c>
      <c r="BH84" s="4">
        <v>0</v>
      </c>
      <c r="BI84" s="4">
        <v>0</v>
      </c>
      <c r="BJ84" s="4">
        <v>0</v>
      </c>
      <c r="BK84" s="4">
        <v>0</v>
      </c>
      <c r="BL84" s="4">
        <v>0</v>
      </c>
      <c r="BM84" s="4">
        <v>0</v>
      </c>
      <c r="BN84" s="4">
        <v>0</v>
      </c>
      <c r="BO84" s="4">
        <v>0</v>
      </c>
      <c r="BP84" s="4">
        <v>0</v>
      </c>
      <c r="BQ84" s="4">
        <v>0</v>
      </c>
      <c r="BR84" s="4">
        <v>0</v>
      </c>
      <c r="BS84" s="4">
        <v>0</v>
      </c>
      <c r="BT84" s="4">
        <v>0</v>
      </c>
      <c r="BU84" s="4">
        <v>0</v>
      </c>
      <c r="BV84" s="4">
        <v>0</v>
      </c>
      <c r="BW84" s="4">
        <v>0</v>
      </c>
      <c r="BX84" s="4">
        <v>0</v>
      </c>
      <c r="BY84" s="4">
        <v>0</v>
      </c>
      <c r="BZ84" s="4">
        <v>0</v>
      </c>
      <c r="CA84" s="4">
        <v>0</v>
      </c>
      <c r="CB84" s="4">
        <v>0</v>
      </c>
      <c r="CC84" s="4">
        <v>0</v>
      </c>
      <c r="CD84" s="4">
        <v>0</v>
      </c>
      <c r="CE84" s="4">
        <v>0</v>
      </c>
      <c r="CF84" s="4">
        <v>0</v>
      </c>
      <c r="CG84" s="4">
        <v>0</v>
      </c>
      <c r="CH84" s="53">
        <v>13770</v>
      </c>
      <c r="CJ84" s="4">
        <v>0</v>
      </c>
      <c r="CK84" s="4">
        <v>0</v>
      </c>
      <c r="CL84" s="4">
        <v>8427.31</v>
      </c>
      <c r="CM84" s="4">
        <v>0</v>
      </c>
      <c r="CN84" s="4">
        <v>8427.31</v>
      </c>
      <c r="CP84" s="4">
        <v>0</v>
      </c>
      <c r="CQ84" s="4">
        <v>0</v>
      </c>
      <c r="CR84" s="4">
        <v>0</v>
      </c>
      <c r="CT84" s="4">
        <v>8427.31</v>
      </c>
      <c r="CU84" s="4">
        <f t="shared" si="15"/>
        <v>5342.6900000000005</v>
      </c>
      <c r="CV84" s="37">
        <f t="shared" si="16"/>
        <v>0.61200508351488736</v>
      </c>
      <c r="CW84" s="37"/>
    </row>
    <row r="85" spans="1:101" s="4" customFormat="1" outlineLevel="1" x14ac:dyDescent="0.2">
      <c r="A85" s="4" t="s">
        <v>97</v>
      </c>
      <c r="B85" s="11" t="s">
        <v>261</v>
      </c>
      <c r="C85" s="4" t="s">
        <v>262</v>
      </c>
      <c r="D85" s="4">
        <v>0</v>
      </c>
      <c r="E85" s="4">
        <v>0</v>
      </c>
      <c r="F85" s="4">
        <v>16502.37</v>
      </c>
      <c r="G85" s="4">
        <v>0</v>
      </c>
      <c r="H85" s="4">
        <v>16502.37</v>
      </c>
      <c r="J85" s="4">
        <v>0</v>
      </c>
      <c r="K85" s="4">
        <v>0</v>
      </c>
      <c r="L85" s="4">
        <v>0</v>
      </c>
      <c r="N85" s="4">
        <v>16502.37</v>
      </c>
      <c r="P85" s="53">
        <v>0</v>
      </c>
      <c r="Q85" s="53">
        <v>0</v>
      </c>
      <c r="S85" s="53"/>
      <c r="T85" s="4">
        <v>0</v>
      </c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  <c r="AB85" s="4">
        <v>0</v>
      </c>
      <c r="AC85" s="4">
        <v>0</v>
      </c>
      <c r="AD85" s="4">
        <v>0</v>
      </c>
      <c r="AE85" s="4">
        <v>0</v>
      </c>
      <c r="AF85" s="4">
        <v>0</v>
      </c>
      <c r="AG85" s="4">
        <v>0</v>
      </c>
      <c r="AH85" s="4">
        <v>0</v>
      </c>
      <c r="AI85" s="4">
        <v>0</v>
      </c>
      <c r="AJ85" s="4">
        <v>0</v>
      </c>
      <c r="AK85" s="4">
        <v>0</v>
      </c>
      <c r="AL85" s="4">
        <v>0</v>
      </c>
      <c r="AM85" s="4">
        <v>0</v>
      </c>
      <c r="AN85" s="4">
        <v>0</v>
      </c>
      <c r="AO85" s="4">
        <v>0</v>
      </c>
      <c r="AP85" s="4">
        <v>0</v>
      </c>
      <c r="AQ85" s="4">
        <v>0</v>
      </c>
      <c r="AR85" s="4">
        <v>0</v>
      </c>
      <c r="AS85" s="4">
        <v>0</v>
      </c>
      <c r="AT85" s="4">
        <v>0</v>
      </c>
      <c r="AU85" s="4">
        <v>0</v>
      </c>
      <c r="AV85" s="4">
        <v>0</v>
      </c>
      <c r="AW85" s="4">
        <v>0</v>
      </c>
      <c r="AX85" s="4">
        <v>0</v>
      </c>
      <c r="AY85" s="4">
        <v>0</v>
      </c>
      <c r="AZ85" s="4">
        <v>0</v>
      </c>
      <c r="BA85" s="4">
        <v>0</v>
      </c>
      <c r="BB85" s="4">
        <v>0</v>
      </c>
      <c r="BC85" s="4">
        <v>0</v>
      </c>
      <c r="BD85" s="4">
        <v>0</v>
      </c>
      <c r="BE85" s="4">
        <v>0</v>
      </c>
      <c r="BF85" s="4">
        <v>0</v>
      </c>
      <c r="BG85" s="4">
        <v>17775</v>
      </c>
      <c r="BH85" s="4">
        <v>0</v>
      </c>
      <c r="BI85" s="4">
        <v>0</v>
      </c>
      <c r="BJ85" s="4">
        <v>0</v>
      </c>
      <c r="BK85" s="4">
        <v>0</v>
      </c>
      <c r="BL85" s="4">
        <v>0</v>
      </c>
      <c r="BM85" s="4">
        <v>0</v>
      </c>
      <c r="BN85" s="4">
        <v>0</v>
      </c>
      <c r="BO85" s="4">
        <v>0</v>
      </c>
      <c r="BP85" s="4">
        <v>0</v>
      </c>
      <c r="BQ85" s="4">
        <v>0</v>
      </c>
      <c r="BR85" s="4">
        <v>0</v>
      </c>
      <c r="BS85" s="4">
        <v>0</v>
      </c>
      <c r="BT85" s="4">
        <v>0</v>
      </c>
      <c r="BU85" s="4">
        <v>0</v>
      </c>
      <c r="BV85" s="4">
        <v>0</v>
      </c>
      <c r="BW85" s="4">
        <v>0</v>
      </c>
      <c r="BX85" s="4">
        <v>0</v>
      </c>
      <c r="BY85" s="4">
        <v>0</v>
      </c>
      <c r="BZ85" s="4">
        <v>0</v>
      </c>
      <c r="CA85" s="4">
        <v>0</v>
      </c>
      <c r="CB85" s="4">
        <v>0</v>
      </c>
      <c r="CC85" s="4">
        <v>0</v>
      </c>
      <c r="CD85" s="4">
        <v>0</v>
      </c>
      <c r="CE85" s="4">
        <v>0</v>
      </c>
      <c r="CF85" s="4">
        <v>0</v>
      </c>
      <c r="CG85" s="4">
        <v>0</v>
      </c>
      <c r="CH85" s="53">
        <v>17775</v>
      </c>
      <c r="CJ85" s="4">
        <v>0</v>
      </c>
      <c r="CK85" s="4">
        <v>0</v>
      </c>
      <c r="CL85" s="4">
        <v>11093.130000000001</v>
      </c>
      <c r="CM85" s="4">
        <v>0</v>
      </c>
      <c r="CN85" s="4">
        <v>11093.130000000001</v>
      </c>
      <c r="CP85" s="4">
        <v>0</v>
      </c>
      <c r="CQ85" s="4">
        <v>0</v>
      </c>
      <c r="CR85" s="4">
        <v>0</v>
      </c>
      <c r="CT85" s="4">
        <v>11093.130000000001</v>
      </c>
      <c r="CU85" s="4">
        <f t="shared" si="15"/>
        <v>6681.869999999999</v>
      </c>
      <c r="CV85" s="37">
        <f t="shared" si="16"/>
        <v>0.62408607594936716</v>
      </c>
      <c r="CW85" s="37"/>
    </row>
    <row r="86" spans="1:101" s="4" customFormat="1" outlineLevel="1" x14ac:dyDescent="0.2">
      <c r="A86" s="4" t="s">
        <v>98</v>
      </c>
      <c r="B86" s="11" t="s">
        <v>263</v>
      </c>
      <c r="C86" s="4" t="s">
        <v>264</v>
      </c>
      <c r="D86" s="4">
        <v>0</v>
      </c>
      <c r="E86" s="4">
        <v>0</v>
      </c>
      <c r="F86" s="4">
        <v>561.03</v>
      </c>
      <c r="G86" s="4">
        <v>0</v>
      </c>
      <c r="H86" s="4">
        <v>561.03</v>
      </c>
      <c r="J86" s="4">
        <v>0</v>
      </c>
      <c r="K86" s="4">
        <v>0</v>
      </c>
      <c r="L86" s="4">
        <v>0</v>
      </c>
      <c r="N86" s="4">
        <v>561.03</v>
      </c>
      <c r="P86" s="53">
        <v>0</v>
      </c>
      <c r="Q86" s="53">
        <v>0</v>
      </c>
      <c r="S86" s="53"/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  <c r="AA86" s="4">
        <v>0</v>
      </c>
      <c r="AB86" s="4">
        <v>0</v>
      </c>
      <c r="AC86" s="4">
        <v>0</v>
      </c>
      <c r="AD86" s="4">
        <v>0</v>
      </c>
      <c r="AE86" s="4">
        <v>0</v>
      </c>
      <c r="AF86" s="4">
        <v>0</v>
      </c>
      <c r="AG86" s="4">
        <v>0</v>
      </c>
      <c r="AH86" s="4">
        <v>0</v>
      </c>
      <c r="AI86" s="4">
        <v>0</v>
      </c>
      <c r="AJ86" s="4">
        <v>0</v>
      </c>
      <c r="AK86" s="4">
        <v>0</v>
      </c>
      <c r="AL86" s="4">
        <v>0</v>
      </c>
      <c r="AM86" s="4">
        <v>0</v>
      </c>
      <c r="AN86" s="4">
        <v>0</v>
      </c>
      <c r="AO86" s="4">
        <v>0</v>
      </c>
      <c r="AP86" s="4">
        <v>0</v>
      </c>
      <c r="AQ86" s="4">
        <v>0</v>
      </c>
      <c r="AR86" s="4">
        <v>0</v>
      </c>
      <c r="AS86" s="4">
        <v>0</v>
      </c>
      <c r="AT86" s="4">
        <v>0</v>
      </c>
      <c r="AU86" s="4">
        <v>0</v>
      </c>
      <c r="AV86" s="4">
        <v>0</v>
      </c>
      <c r="AW86" s="4">
        <v>0</v>
      </c>
      <c r="AX86" s="4">
        <v>0</v>
      </c>
      <c r="AY86" s="4">
        <v>0</v>
      </c>
      <c r="AZ86" s="4">
        <v>0</v>
      </c>
      <c r="BA86" s="4">
        <v>0</v>
      </c>
      <c r="BB86" s="4">
        <v>0</v>
      </c>
      <c r="BC86" s="4">
        <v>0</v>
      </c>
      <c r="BD86" s="4">
        <v>0</v>
      </c>
      <c r="BE86" s="4">
        <v>0</v>
      </c>
      <c r="BF86" s="4">
        <v>0</v>
      </c>
      <c r="BG86" s="4">
        <v>0</v>
      </c>
      <c r="BH86" s="4">
        <v>530</v>
      </c>
      <c r="BI86" s="4">
        <v>0</v>
      </c>
      <c r="BJ86" s="4">
        <v>0</v>
      </c>
      <c r="BK86" s="4">
        <v>0</v>
      </c>
      <c r="BL86" s="4">
        <v>0</v>
      </c>
      <c r="BM86" s="4">
        <v>0</v>
      </c>
      <c r="BN86" s="4">
        <v>0</v>
      </c>
      <c r="BO86" s="4">
        <v>0</v>
      </c>
      <c r="BP86" s="4">
        <v>0</v>
      </c>
      <c r="BQ86" s="4">
        <v>0</v>
      </c>
      <c r="BR86" s="4">
        <v>0</v>
      </c>
      <c r="BS86" s="4">
        <v>0</v>
      </c>
      <c r="BT86" s="4">
        <v>0</v>
      </c>
      <c r="BU86" s="4">
        <v>0</v>
      </c>
      <c r="BV86" s="4">
        <v>0</v>
      </c>
      <c r="BW86" s="4">
        <v>0</v>
      </c>
      <c r="BX86" s="4">
        <v>0</v>
      </c>
      <c r="BY86" s="4">
        <v>0</v>
      </c>
      <c r="BZ86" s="4">
        <v>0</v>
      </c>
      <c r="CA86" s="4">
        <v>0</v>
      </c>
      <c r="CB86" s="4">
        <v>0</v>
      </c>
      <c r="CC86" s="4">
        <v>0</v>
      </c>
      <c r="CD86" s="4">
        <v>0</v>
      </c>
      <c r="CE86" s="4">
        <v>0</v>
      </c>
      <c r="CF86" s="4">
        <v>0</v>
      </c>
      <c r="CG86" s="4">
        <v>0</v>
      </c>
      <c r="CH86" s="53">
        <v>530</v>
      </c>
      <c r="CJ86" s="4">
        <v>0</v>
      </c>
      <c r="CK86" s="4">
        <v>0</v>
      </c>
      <c r="CL86" s="4">
        <v>490.89</v>
      </c>
      <c r="CM86" s="4">
        <v>0</v>
      </c>
      <c r="CN86" s="4">
        <v>490.89</v>
      </c>
      <c r="CP86" s="4">
        <v>0</v>
      </c>
      <c r="CQ86" s="4">
        <v>0</v>
      </c>
      <c r="CR86" s="4">
        <v>0</v>
      </c>
      <c r="CT86" s="4">
        <v>490.89</v>
      </c>
      <c r="CU86" s="4">
        <f t="shared" si="15"/>
        <v>39.110000000000014</v>
      </c>
      <c r="CV86" s="37">
        <f t="shared" si="16"/>
        <v>0.92620754716981124</v>
      </c>
      <c r="CW86" s="37"/>
    </row>
    <row r="87" spans="1:101" s="4" customFormat="1" outlineLevel="1" x14ac:dyDescent="0.2">
      <c r="A87" s="4" t="s">
        <v>99</v>
      </c>
      <c r="B87" s="11" t="s">
        <v>265</v>
      </c>
      <c r="C87" s="4" t="s">
        <v>266</v>
      </c>
      <c r="D87" s="4">
        <v>1648.5</v>
      </c>
      <c r="E87" s="4">
        <v>332</v>
      </c>
      <c r="F87" s="4">
        <v>30876.240000000002</v>
      </c>
      <c r="G87" s="4">
        <v>0</v>
      </c>
      <c r="H87" s="4">
        <v>32856.740000000005</v>
      </c>
      <c r="J87" s="4">
        <v>0</v>
      </c>
      <c r="K87" s="4">
        <v>0</v>
      </c>
      <c r="L87" s="4">
        <v>0</v>
      </c>
      <c r="N87" s="4">
        <v>32856.74</v>
      </c>
      <c r="P87" s="53">
        <v>0</v>
      </c>
      <c r="Q87" s="53">
        <v>0</v>
      </c>
      <c r="S87" s="53"/>
      <c r="T87" s="4">
        <v>0</v>
      </c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0</v>
      </c>
      <c r="AB87" s="4">
        <v>0</v>
      </c>
      <c r="AC87" s="4">
        <v>0</v>
      </c>
      <c r="AD87" s="4">
        <v>0</v>
      </c>
      <c r="AE87" s="4">
        <v>0</v>
      </c>
      <c r="AF87" s="4">
        <v>0</v>
      </c>
      <c r="AG87" s="4">
        <v>0</v>
      </c>
      <c r="AH87" s="4">
        <v>0</v>
      </c>
      <c r="AI87" s="4">
        <v>0</v>
      </c>
      <c r="AJ87" s="4">
        <v>0</v>
      </c>
      <c r="AK87" s="4">
        <v>0</v>
      </c>
      <c r="AL87" s="4">
        <v>0</v>
      </c>
      <c r="AM87" s="4">
        <v>0</v>
      </c>
      <c r="AN87" s="4">
        <v>0</v>
      </c>
      <c r="AO87" s="4">
        <v>0</v>
      </c>
      <c r="AP87" s="4">
        <v>0</v>
      </c>
      <c r="AQ87" s="4">
        <v>0</v>
      </c>
      <c r="AR87" s="4">
        <v>0</v>
      </c>
      <c r="AS87" s="4">
        <v>0</v>
      </c>
      <c r="AT87" s="4">
        <v>0</v>
      </c>
      <c r="AU87" s="4">
        <v>0</v>
      </c>
      <c r="AV87" s="4">
        <v>0</v>
      </c>
      <c r="AW87" s="4">
        <v>0</v>
      </c>
      <c r="AX87" s="4">
        <v>0</v>
      </c>
      <c r="AY87" s="4">
        <v>0</v>
      </c>
      <c r="AZ87" s="4">
        <v>0</v>
      </c>
      <c r="BA87" s="4">
        <v>0</v>
      </c>
      <c r="BB87" s="4">
        <v>0</v>
      </c>
      <c r="BC87" s="4">
        <v>0</v>
      </c>
      <c r="BD87" s="4">
        <v>0</v>
      </c>
      <c r="BE87" s="4">
        <v>0</v>
      </c>
      <c r="BF87" s="4">
        <v>0</v>
      </c>
      <c r="BG87" s="4">
        <v>0</v>
      </c>
      <c r="BH87" s="4">
        <v>0</v>
      </c>
      <c r="BI87" s="4">
        <v>16650</v>
      </c>
      <c r="BJ87" s="4">
        <v>0</v>
      </c>
      <c r="BK87" s="4">
        <v>0</v>
      </c>
      <c r="BL87" s="4">
        <v>0</v>
      </c>
      <c r="BM87" s="4">
        <v>0</v>
      </c>
      <c r="BN87" s="4">
        <v>0</v>
      </c>
      <c r="BO87" s="4">
        <v>0</v>
      </c>
      <c r="BP87" s="4">
        <v>0</v>
      </c>
      <c r="BQ87" s="4">
        <v>0</v>
      </c>
      <c r="BR87" s="4">
        <v>0</v>
      </c>
      <c r="BS87" s="4">
        <v>0</v>
      </c>
      <c r="BT87" s="4">
        <v>0</v>
      </c>
      <c r="BU87" s="4">
        <v>0</v>
      </c>
      <c r="BV87" s="4">
        <v>0</v>
      </c>
      <c r="BW87" s="4">
        <v>0</v>
      </c>
      <c r="BX87" s="4">
        <v>0</v>
      </c>
      <c r="BY87" s="4">
        <v>0</v>
      </c>
      <c r="BZ87" s="4">
        <v>0</v>
      </c>
      <c r="CA87" s="4">
        <v>0</v>
      </c>
      <c r="CB87" s="4">
        <v>0</v>
      </c>
      <c r="CC87" s="4">
        <v>0</v>
      </c>
      <c r="CD87" s="4">
        <v>0</v>
      </c>
      <c r="CE87" s="4">
        <v>0</v>
      </c>
      <c r="CF87" s="4">
        <v>0</v>
      </c>
      <c r="CG87" s="4">
        <v>0</v>
      </c>
      <c r="CH87" s="53">
        <v>16650</v>
      </c>
      <c r="CJ87" s="4">
        <v>0</v>
      </c>
      <c r="CK87" s="4">
        <v>0</v>
      </c>
      <c r="CL87" s="4">
        <v>12763.5</v>
      </c>
      <c r="CM87" s="4">
        <v>0</v>
      </c>
      <c r="CN87" s="4">
        <v>12763.5</v>
      </c>
      <c r="CP87" s="4">
        <v>0</v>
      </c>
      <c r="CQ87" s="4">
        <v>0</v>
      </c>
      <c r="CR87" s="4">
        <v>0</v>
      </c>
      <c r="CT87" s="4">
        <v>12763.5</v>
      </c>
      <c r="CU87" s="4">
        <f t="shared" si="15"/>
        <v>3886.5</v>
      </c>
      <c r="CV87" s="37">
        <f t="shared" si="16"/>
        <v>0.76657657657657663</v>
      </c>
      <c r="CW87" s="37"/>
    </row>
    <row r="88" spans="1:101" s="4" customFormat="1" outlineLevel="1" x14ac:dyDescent="0.2">
      <c r="A88" s="4" t="s">
        <v>100</v>
      </c>
      <c r="B88" s="11" t="s">
        <v>267</v>
      </c>
      <c r="C88" s="4" t="s">
        <v>268</v>
      </c>
      <c r="D88" s="4">
        <v>0</v>
      </c>
      <c r="E88" s="4">
        <v>443.41</v>
      </c>
      <c r="F88" s="4">
        <v>36051.35</v>
      </c>
      <c r="G88" s="4">
        <v>0</v>
      </c>
      <c r="H88" s="4">
        <v>36494.76</v>
      </c>
      <c r="J88" s="4">
        <v>0</v>
      </c>
      <c r="K88" s="4">
        <v>0</v>
      </c>
      <c r="L88" s="4">
        <v>0</v>
      </c>
      <c r="N88" s="4">
        <v>36494.76</v>
      </c>
      <c r="P88" s="53">
        <v>0</v>
      </c>
      <c r="Q88" s="53">
        <v>0</v>
      </c>
      <c r="S88" s="53"/>
      <c r="T88" s="4">
        <v>0</v>
      </c>
      <c r="U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0</v>
      </c>
      <c r="AA88" s="4">
        <v>0</v>
      </c>
      <c r="AB88" s="4">
        <v>0</v>
      </c>
      <c r="AC88" s="4">
        <v>0</v>
      </c>
      <c r="AD88" s="4">
        <v>0</v>
      </c>
      <c r="AE88" s="4">
        <v>0</v>
      </c>
      <c r="AF88" s="4">
        <v>0</v>
      </c>
      <c r="AG88" s="4">
        <v>0</v>
      </c>
      <c r="AH88" s="4">
        <v>0</v>
      </c>
      <c r="AI88" s="4">
        <v>0</v>
      </c>
      <c r="AJ88" s="4">
        <v>0</v>
      </c>
      <c r="AK88" s="4">
        <v>0</v>
      </c>
      <c r="AL88" s="4">
        <v>0</v>
      </c>
      <c r="AM88" s="4">
        <v>0</v>
      </c>
      <c r="AN88" s="4">
        <v>0</v>
      </c>
      <c r="AO88" s="4">
        <v>0</v>
      </c>
      <c r="AP88" s="4">
        <v>0</v>
      </c>
      <c r="AQ88" s="4">
        <v>0</v>
      </c>
      <c r="AR88" s="4">
        <v>0</v>
      </c>
      <c r="AS88" s="4">
        <v>0</v>
      </c>
      <c r="AT88" s="4">
        <v>0</v>
      </c>
      <c r="AU88" s="4">
        <v>0</v>
      </c>
      <c r="AV88" s="4">
        <v>0</v>
      </c>
      <c r="AW88" s="4">
        <v>0</v>
      </c>
      <c r="AX88" s="4">
        <v>0</v>
      </c>
      <c r="AY88" s="4">
        <v>0</v>
      </c>
      <c r="AZ88" s="4">
        <v>0</v>
      </c>
      <c r="BA88" s="4">
        <v>0</v>
      </c>
      <c r="BB88" s="4">
        <v>0</v>
      </c>
      <c r="BC88" s="4">
        <v>0</v>
      </c>
      <c r="BD88" s="4">
        <v>0</v>
      </c>
      <c r="BE88" s="4">
        <v>0</v>
      </c>
      <c r="BF88" s="4">
        <v>0</v>
      </c>
      <c r="BG88" s="4">
        <v>0</v>
      </c>
      <c r="BH88" s="4">
        <v>0</v>
      </c>
      <c r="BI88" s="4">
        <v>0</v>
      </c>
      <c r="BJ88" s="4">
        <v>80500</v>
      </c>
      <c r="BK88" s="4">
        <v>0</v>
      </c>
      <c r="BL88" s="4">
        <v>0</v>
      </c>
      <c r="BM88" s="4">
        <v>0</v>
      </c>
      <c r="BN88" s="4">
        <v>0</v>
      </c>
      <c r="BO88" s="4">
        <v>0</v>
      </c>
      <c r="BP88" s="4">
        <v>0</v>
      </c>
      <c r="BQ88" s="4">
        <v>0</v>
      </c>
      <c r="BR88" s="4">
        <v>0</v>
      </c>
      <c r="BS88" s="4">
        <v>0</v>
      </c>
      <c r="BT88" s="4">
        <v>0</v>
      </c>
      <c r="BU88" s="4">
        <v>0</v>
      </c>
      <c r="BV88" s="4">
        <v>0</v>
      </c>
      <c r="BW88" s="4">
        <v>0</v>
      </c>
      <c r="BX88" s="4">
        <v>0</v>
      </c>
      <c r="BY88" s="4">
        <v>0</v>
      </c>
      <c r="BZ88" s="4">
        <v>0</v>
      </c>
      <c r="CA88" s="4">
        <v>0</v>
      </c>
      <c r="CB88" s="4">
        <v>0</v>
      </c>
      <c r="CC88" s="4">
        <v>0</v>
      </c>
      <c r="CD88" s="4">
        <v>0</v>
      </c>
      <c r="CE88" s="4">
        <v>0</v>
      </c>
      <c r="CF88" s="4">
        <v>0</v>
      </c>
      <c r="CG88" s="4">
        <v>0</v>
      </c>
      <c r="CH88" s="53">
        <v>80500</v>
      </c>
      <c r="CJ88" s="4">
        <v>0</v>
      </c>
      <c r="CK88" s="4">
        <v>607.49</v>
      </c>
      <c r="CL88" s="4">
        <v>53890.73</v>
      </c>
      <c r="CM88" s="4">
        <v>0</v>
      </c>
      <c r="CN88" s="4">
        <v>54498.22</v>
      </c>
      <c r="CP88" s="4">
        <v>0</v>
      </c>
      <c r="CQ88" s="4">
        <v>0</v>
      </c>
      <c r="CR88" s="4">
        <v>0</v>
      </c>
      <c r="CT88" s="4">
        <v>54498.22</v>
      </c>
      <c r="CU88" s="4">
        <f t="shared" si="15"/>
        <v>26001.78</v>
      </c>
      <c r="CV88" s="37">
        <f t="shared" si="16"/>
        <v>0.6769965217391305</v>
      </c>
      <c r="CW88" s="37"/>
    </row>
    <row r="89" spans="1:101" s="4" customFormat="1" outlineLevel="1" x14ac:dyDescent="0.2">
      <c r="A89" s="4" t="s">
        <v>101</v>
      </c>
      <c r="B89" s="11" t="s">
        <v>269</v>
      </c>
      <c r="C89" s="4" t="s">
        <v>270</v>
      </c>
      <c r="D89" s="4">
        <v>0</v>
      </c>
      <c r="E89" s="4">
        <v>199.04</v>
      </c>
      <c r="F89" s="4">
        <v>9968.59</v>
      </c>
      <c r="G89" s="4">
        <v>0</v>
      </c>
      <c r="H89" s="4">
        <v>10167.630000000001</v>
      </c>
      <c r="J89" s="4">
        <v>0</v>
      </c>
      <c r="K89" s="4">
        <v>0</v>
      </c>
      <c r="L89" s="4">
        <v>0</v>
      </c>
      <c r="N89" s="4">
        <v>10167.630000000001</v>
      </c>
      <c r="P89" s="53">
        <v>0</v>
      </c>
      <c r="Q89" s="53">
        <v>0</v>
      </c>
      <c r="S89" s="53"/>
      <c r="T89" s="4">
        <v>0</v>
      </c>
      <c r="U89" s="4">
        <v>0</v>
      </c>
      <c r="V89" s="4">
        <v>0</v>
      </c>
      <c r="W89" s="4">
        <v>0</v>
      </c>
      <c r="X89" s="4">
        <v>0</v>
      </c>
      <c r="Y89" s="4">
        <v>0</v>
      </c>
      <c r="Z89" s="4">
        <v>0</v>
      </c>
      <c r="AA89" s="4">
        <v>0</v>
      </c>
      <c r="AB89" s="4">
        <v>0</v>
      </c>
      <c r="AC89" s="4">
        <v>0</v>
      </c>
      <c r="AD89" s="4">
        <v>0</v>
      </c>
      <c r="AE89" s="4">
        <v>0</v>
      </c>
      <c r="AF89" s="4">
        <v>0</v>
      </c>
      <c r="AG89" s="4">
        <v>0</v>
      </c>
      <c r="AH89" s="4">
        <v>0</v>
      </c>
      <c r="AI89" s="4">
        <v>0</v>
      </c>
      <c r="AJ89" s="4">
        <v>0</v>
      </c>
      <c r="AK89" s="4">
        <v>0</v>
      </c>
      <c r="AL89" s="4">
        <v>0</v>
      </c>
      <c r="AM89" s="4">
        <v>0</v>
      </c>
      <c r="AN89" s="4">
        <v>0</v>
      </c>
      <c r="AO89" s="4">
        <v>0</v>
      </c>
      <c r="AP89" s="4">
        <v>0</v>
      </c>
      <c r="AQ89" s="4">
        <v>0</v>
      </c>
      <c r="AR89" s="4">
        <v>0</v>
      </c>
      <c r="AS89" s="4">
        <v>0</v>
      </c>
      <c r="AT89" s="4">
        <v>0</v>
      </c>
      <c r="AU89" s="4">
        <v>0</v>
      </c>
      <c r="AV89" s="4">
        <v>0</v>
      </c>
      <c r="AW89" s="4">
        <v>0</v>
      </c>
      <c r="AX89" s="4">
        <v>0</v>
      </c>
      <c r="AY89" s="4">
        <v>0</v>
      </c>
      <c r="AZ89" s="4">
        <v>0</v>
      </c>
      <c r="BA89" s="4">
        <v>0</v>
      </c>
      <c r="BB89" s="4">
        <v>0</v>
      </c>
      <c r="BC89" s="4">
        <v>0</v>
      </c>
      <c r="BD89" s="4">
        <v>0</v>
      </c>
      <c r="BE89" s="4">
        <v>0</v>
      </c>
      <c r="BF89" s="4">
        <v>0</v>
      </c>
      <c r="BG89" s="4">
        <v>0</v>
      </c>
      <c r="BH89" s="4">
        <v>0</v>
      </c>
      <c r="BI89" s="4">
        <v>0</v>
      </c>
      <c r="BJ89" s="4">
        <v>0</v>
      </c>
      <c r="BK89" s="4">
        <v>10400</v>
      </c>
      <c r="BL89" s="4">
        <v>0</v>
      </c>
      <c r="BM89" s="4">
        <v>0</v>
      </c>
      <c r="BN89" s="4">
        <v>0</v>
      </c>
      <c r="BO89" s="4">
        <v>0</v>
      </c>
      <c r="BP89" s="4">
        <v>0</v>
      </c>
      <c r="BQ89" s="4">
        <v>0</v>
      </c>
      <c r="BR89" s="4">
        <v>0</v>
      </c>
      <c r="BS89" s="4">
        <v>0</v>
      </c>
      <c r="BT89" s="4">
        <v>0</v>
      </c>
      <c r="BU89" s="4">
        <v>0</v>
      </c>
      <c r="BV89" s="4">
        <v>0</v>
      </c>
      <c r="BW89" s="4">
        <v>0</v>
      </c>
      <c r="BX89" s="4">
        <v>0</v>
      </c>
      <c r="BY89" s="4">
        <v>0</v>
      </c>
      <c r="BZ89" s="4">
        <v>0</v>
      </c>
      <c r="CA89" s="4">
        <v>0</v>
      </c>
      <c r="CB89" s="4">
        <v>0</v>
      </c>
      <c r="CC89" s="4">
        <v>0</v>
      </c>
      <c r="CD89" s="4">
        <v>0</v>
      </c>
      <c r="CE89" s="4">
        <v>0</v>
      </c>
      <c r="CF89" s="4">
        <v>0</v>
      </c>
      <c r="CG89" s="4">
        <v>0</v>
      </c>
      <c r="CH89" s="53">
        <v>10400</v>
      </c>
      <c r="CJ89" s="4">
        <v>0</v>
      </c>
      <c r="CK89" s="4">
        <v>145.45000000000002</v>
      </c>
      <c r="CL89" s="4">
        <v>5361.75</v>
      </c>
      <c r="CM89" s="4">
        <v>0</v>
      </c>
      <c r="CN89" s="4">
        <v>5507.2</v>
      </c>
      <c r="CP89" s="4">
        <v>0</v>
      </c>
      <c r="CQ89" s="4">
        <v>0</v>
      </c>
      <c r="CR89" s="4">
        <v>0</v>
      </c>
      <c r="CT89" s="4">
        <v>5507.2</v>
      </c>
      <c r="CU89" s="4">
        <f t="shared" si="15"/>
        <v>4892.8</v>
      </c>
      <c r="CV89" s="37">
        <f t="shared" si="16"/>
        <v>0.52953846153846151</v>
      </c>
      <c r="CW89" s="37"/>
    </row>
    <row r="90" spans="1:101" s="4" customFormat="1" hidden="1" outlineLevel="1" x14ac:dyDescent="0.2">
      <c r="A90" s="4" t="s">
        <v>271</v>
      </c>
      <c r="B90" s="11" t="s">
        <v>272</v>
      </c>
      <c r="C90" s="4" t="s">
        <v>273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J90" s="4">
        <v>0</v>
      </c>
      <c r="K90" s="4">
        <v>0</v>
      </c>
      <c r="L90" s="4">
        <v>0</v>
      </c>
      <c r="N90" s="4">
        <v>0</v>
      </c>
      <c r="P90" s="53">
        <v>0</v>
      </c>
      <c r="Q90" s="53">
        <v>0</v>
      </c>
      <c r="S90" s="53"/>
      <c r="T90" s="4">
        <v>0</v>
      </c>
      <c r="U90" s="4">
        <v>0</v>
      </c>
      <c r="V90" s="4">
        <v>0</v>
      </c>
      <c r="W90" s="4">
        <v>0</v>
      </c>
      <c r="X90" s="4">
        <v>0</v>
      </c>
      <c r="Y90" s="4">
        <v>0</v>
      </c>
      <c r="Z90" s="4">
        <v>0</v>
      </c>
      <c r="AA90" s="4">
        <v>0</v>
      </c>
      <c r="AB90" s="4">
        <v>0</v>
      </c>
      <c r="AC90" s="4">
        <v>0</v>
      </c>
      <c r="AD90" s="4">
        <v>0</v>
      </c>
      <c r="AE90" s="4">
        <v>0</v>
      </c>
      <c r="AF90" s="4">
        <v>0</v>
      </c>
      <c r="AG90" s="4">
        <v>0</v>
      </c>
      <c r="AH90" s="4">
        <v>0</v>
      </c>
      <c r="AI90" s="4">
        <v>0</v>
      </c>
      <c r="AJ90" s="4">
        <v>0</v>
      </c>
      <c r="AK90" s="4">
        <v>0</v>
      </c>
      <c r="AL90" s="4">
        <v>0</v>
      </c>
      <c r="AM90" s="4">
        <v>0</v>
      </c>
      <c r="AN90" s="4">
        <v>0</v>
      </c>
      <c r="AO90" s="4">
        <v>0</v>
      </c>
      <c r="AP90" s="4">
        <v>0</v>
      </c>
      <c r="AQ90" s="4">
        <v>0</v>
      </c>
      <c r="AR90" s="4">
        <v>0</v>
      </c>
      <c r="AS90" s="4">
        <v>0</v>
      </c>
      <c r="AT90" s="4">
        <v>0</v>
      </c>
      <c r="AU90" s="4">
        <v>0</v>
      </c>
      <c r="AV90" s="4">
        <v>0</v>
      </c>
      <c r="AW90" s="4">
        <v>0</v>
      </c>
      <c r="AX90" s="4">
        <v>0</v>
      </c>
      <c r="AY90" s="4">
        <v>0</v>
      </c>
      <c r="AZ90" s="4">
        <v>0</v>
      </c>
      <c r="BA90" s="4">
        <v>0</v>
      </c>
      <c r="BB90" s="4">
        <v>0</v>
      </c>
      <c r="BC90" s="4">
        <v>0</v>
      </c>
      <c r="BD90" s="4">
        <v>0</v>
      </c>
      <c r="BE90" s="4">
        <v>0</v>
      </c>
      <c r="BF90" s="4">
        <v>0</v>
      </c>
      <c r="BG90" s="4">
        <v>0</v>
      </c>
      <c r="BH90" s="4">
        <v>0</v>
      </c>
      <c r="BI90" s="4">
        <v>0</v>
      </c>
      <c r="BJ90" s="4">
        <v>0</v>
      </c>
      <c r="BK90" s="4">
        <v>0</v>
      </c>
      <c r="BL90" s="4">
        <v>0</v>
      </c>
      <c r="BM90" s="4">
        <v>0</v>
      </c>
      <c r="BN90" s="4">
        <v>0</v>
      </c>
      <c r="BO90" s="4">
        <v>0</v>
      </c>
      <c r="BP90" s="4">
        <v>0</v>
      </c>
      <c r="BQ90" s="4">
        <v>0</v>
      </c>
      <c r="BR90" s="4">
        <v>0</v>
      </c>
      <c r="BS90" s="4">
        <v>0</v>
      </c>
      <c r="BT90" s="4">
        <v>0</v>
      </c>
      <c r="BU90" s="4">
        <v>0</v>
      </c>
      <c r="BV90" s="4">
        <v>0</v>
      </c>
      <c r="BW90" s="4">
        <v>0</v>
      </c>
      <c r="BX90" s="4">
        <v>0</v>
      </c>
      <c r="BY90" s="4">
        <v>0</v>
      </c>
      <c r="BZ90" s="4">
        <v>0</v>
      </c>
      <c r="CA90" s="4">
        <v>0</v>
      </c>
      <c r="CB90" s="4">
        <v>0</v>
      </c>
      <c r="CC90" s="4">
        <v>0</v>
      </c>
      <c r="CD90" s="4">
        <v>0</v>
      </c>
      <c r="CE90" s="4">
        <v>0</v>
      </c>
      <c r="CF90" s="4">
        <v>0</v>
      </c>
      <c r="CG90" s="4">
        <v>0</v>
      </c>
      <c r="CH90" s="53">
        <v>0</v>
      </c>
      <c r="CJ90" s="4">
        <v>0</v>
      </c>
      <c r="CK90" s="4">
        <v>0</v>
      </c>
      <c r="CL90" s="4">
        <v>0</v>
      </c>
      <c r="CM90" s="4">
        <v>0</v>
      </c>
      <c r="CN90" s="4">
        <v>0</v>
      </c>
      <c r="CP90" s="4">
        <v>0</v>
      </c>
      <c r="CQ90" s="4">
        <v>0</v>
      </c>
      <c r="CR90" s="4">
        <v>0</v>
      </c>
      <c r="CT90" s="4">
        <v>0</v>
      </c>
      <c r="CU90" s="4">
        <f t="shared" si="15"/>
        <v>0</v>
      </c>
      <c r="CV90" s="37" t="str">
        <f t="shared" si="16"/>
        <v>n/a</v>
      </c>
      <c r="CW90" s="37"/>
    </row>
    <row r="91" spans="1:101" s="4" customFormat="1" outlineLevel="1" x14ac:dyDescent="0.2">
      <c r="A91" s="4" t="s">
        <v>102</v>
      </c>
      <c r="B91" s="11" t="s">
        <v>274</v>
      </c>
      <c r="C91" s="4" t="s">
        <v>344</v>
      </c>
      <c r="D91" s="4">
        <v>0</v>
      </c>
      <c r="E91" s="4">
        <v>0</v>
      </c>
      <c r="F91" s="4">
        <v>252735.94</v>
      </c>
      <c r="G91" s="4">
        <v>0</v>
      </c>
      <c r="H91" s="4">
        <v>252735.94</v>
      </c>
      <c r="J91" s="4">
        <v>0</v>
      </c>
      <c r="K91" s="4">
        <v>150000</v>
      </c>
      <c r="L91" s="4">
        <v>150000</v>
      </c>
      <c r="N91" s="4">
        <v>150000</v>
      </c>
      <c r="P91" s="53">
        <v>0</v>
      </c>
      <c r="Q91" s="53">
        <v>0</v>
      </c>
      <c r="S91" s="53"/>
      <c r="T91" s="4">
        <v>0</v>
      </c>
      <c r="U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0</v>
      </c>
      <c r="AB91" s="4">
        <v>0</v>
      </c>
      <c r="AC91" s="4">
        <v>0</v>
      </c>
      <c r="AD91" s="4">
        <v>0</v>
      </c>
      <c r="AE91" s="4">
        <v>0</v>
      </c>
      <c r="AF91" s="4">
        <v>0</v>
      </c>
      <c r="AG91" s="4">
        <v>0</v>
      </c>
      <c r="AH91" s="4">
        <v>0</v>
      </c>
      <c r="AI91" s="4">
        <v>0</v>
      </c>
      <c r="AJ91" s="4">
        <v>0</v>
      </c>
      <c r="AK91" s="4">
        <v>0</v>
      </c>
      <c r="AL91" s="4">
        <v>0</v>
      </c>
      <c r="AM91" s="4">
        <v>0</v>
      </c>
      <c r="AN91" s="4">
        <v>0</v>
      </c>
      <c r="AO91" s="4">
        <v>0</v>
      </c>
      <c r="AP91" s="4">
        <v>0</v>
      </c>
      <c r="AQ91" s="4">
        <v>0</v>
      </c>
      <c r="AR91" s="4">
        <v>0</v>
      </c>
      <c r="AS91" s="4">
        <v>0</v>
      </c>
      <c r="AT91" s="4">
        <v>0</v>
      </c>
      <c r="AU91" s="4">
        <v>0</v>
      </c>
      <c r="AV91" s="4">
        <v>0</v>
      </c>
      <c r="AW91" s="4">
        <v>0</v>
      </c>
      <c r="AX91" s="4">
        <v>0</v>
      </c>
      <c r="AY91" s="4">
        <v>0</v>
      </c>
      <c r="AZ91" s="4">
        <v>0</v>
      </c>
      <c r="BA91" s="4">
        <v>0</v>
      </c>
      <c r="BB91" s="4">
        <v>0</v>
      </c>
      <c r="BC91" s="4">
        <v>0</v>
      </c>
      <c r="BD91" s="4">
        <v>0</v>
      </c>
      <c r="BE91" s="4">
        <v>0</v>
      </c>
      <c r="BF91" s="4">
        <v>0</v>
      </c>
      <c r="BG91" s="4">
        <v>0</v>
      </c>
      <c r="BH91" s="4">
        <v>0</v>
      </c>
      <c r="BI91" s="4">
        <v>0</v>
      </c>
      <c r="BJ91" s="4">
        <v>0</v>
      </c>
      <c r="BK91" s="4">
        <v>0</v>
      </c>
      <c r="BL91" s="4">
        <v>433661</v>
      </c>
      <c r="BM91" s="4">
        <v>0</v>
      </c>
      <c r="BN91" s="4">
        <v>0</v>
      </c>
      <c r="BO91" s="4">
        <v>0</v>
      </c>
      <c r="BP91" s="4">
        <v>0</v>
      </c>
      <c r="BQ91" s="4">
        <v>0</v>
      </c>
      <c r="BR91" s="4">
        <v>0</v>
      </c>
      <c r="BS91" s="4">
        <v>0</v>
      </c>
      <c r="BT91" s="4">
        <v>0</v>
      </c>
      <c r="BU91" s="4">
        <v>0</v>
      </c>
      <c r="BV91" s="4">
        <v>0</v>
      </c>
      <c r="BW91" s="4">
        <v>0</v>
      </c>
      <c r="BX91" s="4">
        <v>0</v>
      </c>
      <c r="BY91" s="4">
        <v>0</v>
      </c>
      <c r="BZ91" s="4">
        <v>0</v>
      </c>
      <c r="CA91" s="4">
        <v>0</v>
      </c>
      <c r="CB91" s="4">
        <v>0</v>
      </c>
      <c r="CC91" s="4">
        <v>0</v>
      </c>
      <c r="CD91" s="4">
        <v>0</v>
      </c>
      <c r="CE91" s="4">
        <v>0</v>
      </c>
      <c r="CF91" s="4">
        <v>0</v>
      </c>
      <c r="CG91" s="4">
        <v>0</v>
      </c>
      <c r="CH91" s="53">
        <v>160000</v>
      </c>
      <c r="CJ91" s="4">
        <v>0</v>
      </c>
      <c r="CK91" s="4">
        <v>0</v>
      </c>
      <c r="CL91" s="4">
        <v>72944.3</v>
      </c>
      <c r="CM91" s="4">
        <v>0</v>
      </c>
      <c r="CN91" s="4">
        <v>0</v>
      </c>
      <c r="CP91" s="4">
        <v>0</v>
      </c>
      <c r="CQ91" s="4">
        <v>160000</v>
      </c>
      <c r="CR91" s="4">
        <v>160000</v>
      </c>
      <c r="CT91" s="4">
        <v>160000</v>
      </c>
      <c r="CU91" s="4">
        <f t="shared" si="15"/>
        <v>0</v>
      </c>
      <c r="CV91" s="37">
        <f t="shared" si="16"/>
        <v>1</v>
      </c>
      <c r="CW91" s="37"/>
    </row>
    <row r="92" spans="1:101" s="4" customFormat="1" outlineLevel="1" x14ac:dyDescent="0.2">
      <c r="B92" s="11" t="s">
        <v>274</v>
      </c>
      <c r="C92" s="4" t="s">
        <v>345</v>
      </c>
      <c r="N92" s="4">
        <v>252735.94</v>
      </c>
      <c r="P92" s="53"/>
      <c r="Q92" s="53"/>
      <c r="S92" s="53"/>
      <c r="CH92" s="53">
        <v>273661</v>
      </c>
      <c r="CN92" s="4">
        <v>72944.3</v>
      </c>
      <c r="CR92" s="4">
        <v>0</v>
      </c>
      <c r="CT92" s="4">
        <v>72944.3</v>
      </c>
      <c r="CU92" s="4">
        <f t="shared" si="15"/>
        <v>200716.7</v>
      </c>
      <c r="CV92" s="37">
        <f t="shared" si="16"/>
        <v>0.26654985547812804</v>
      </c>
      <c r="CW92" s="37"/>
    </row>
    <row r="93" spans="1:101" s="4" customFormat="1" outlineLevel="1" x14ac:dyDescent="0.2">
      <c r="A93" s="4" t="s">
        <v>103</v>
      </c>
      <c r="B93" s="11" t="s">
        <v>276</v>
      </c>
      <c r="C93" s="4" t="s">
        <v>346</v>
      </c>
      <c r="D93" s="4">
        <v>0</v>
      </c>
      <c r="E93" s="4">
        <v>0</v>
      </c>
      <c r="F93" s="4">
        <v>56773.5</v>
      </c>
      <c r="G93" s="4">
        <v>0</v>
      </c>
      <c r="H93" s="4">
        <v>56773.5</v>
      </c>
      <c r="J93" s="4">
        <v>0</v>
      </c>
      <c r="K93" s="4">
        <v>314740</v>
      </c>
      <c r="L93" s="4">
        <v>314740</v>
      </c>
      <c r="N93" s="4">
        <v>314740</v>
      </c>
      <c r="P93" s="53">
        <v>0</v>
      </c>
      <c r="Q93" s="53">
        <v>0</v>
      </c>
      <c r="S93" s="53"/>
      <c r="T93" s="4">
        <v>0</v>
      </c>
      <c r="U93" s="4">
        <v>0</v>
      </c>
      <c r="V93" s="4">
        <v>0</v>
      </c>
      <c r="W93" s="4">
        <v>0</v>
      </c>
      <c r="X93" s="4">
        <v>0</v>
      </c>
      <c r="Y93" s="4">
        <v>0</v>
      </c>
      <c r="Z93" s="4">
        <v>0</v>
      </c>
      <c r="AA93" s="4">
        <v>0</v>
      </c>
      <c r="AB93" s="4">
        <v>0</v>
      </c>
      <c r="AC93" s="4">
        <v>0</v>
      </c>
      <c r="AD93" s="4">
        <v>0</v>
      </c>
      <c r="AE93" s="4">
        <v>0</v>
      </c>
      <c r="AF93" s="4">
        <v>0</v>
      </c>
      <c r="AG93" s="4">
        <v>0</v>
      </c>
      <c r="AH93" s="4">
        <v>0</v>
      </c>
      <c r="AI93" s="4">
        <v>0</v>
      </c>
      <c r="AJ93" s="4">
        <v>0</v>
      </c>
      <c r="AK93" s="4">
        <v>0</v>
      </c>
      <c r="AL93" s="4">
        <v>0</v>
      </c>
      <c r="AM93" s="4">
        <v>0</v>
      </c>
      <c r="AN93" s="4">
        <v>0</v>
      </c>
      <c r="AO93" s="4">
        <v>0</v>
      </c>
      <c r="AP93" s="4">
        <v>0</v>
      </c>
      <c r="AQ93" s="4">
        <v>0</v>
      </c>
      <c r="AR93" s="4">
        <v>0</v>
      </c>
      <c r="AS93" s="4">
        <v>0</v>
      </c>
      <c r="AT93" s="4">
        <v>0</v>
      </c>
      <c r="AU93" s="4">
        <v>0</v>
      </c>
      <c r="AV93" s="4">
        <v>0</v>
      </c>
      <c r="AW93" s="4">
        <v>0</v>
      </c>
      <c r="AX93" s="4">
        <v>0</v>
      </c>
      <c r="AY93" s="4">
        <v>0</v>
      </c>
      <c r="AZ93" s="4">
        <v>0</v>
      </c>
      <c r="BA93" s="4">
        <v>0</v>
      </c>
      <c r="BB93" s="4">
        <v>0</v>
      </c>
      <c r="BC93" s="4">
        <v>0</v>
      </c>
      <c r="BD93" s="4">
        <v>0</v>
      </c>
      <c r="BE93" s="4">
        <v>0</v>
      </c>
      <c r="BF93" s="4">
        <v>0</v>
      </c>
      <c r="BG93" s="4">
        <v>0</v>
      </c>
      <c r="BH93" s="4">
        <v>0</v>
      </c>
      <c r="BI93" s="4">
        <v>0</v>
      </c>
      <c r="BJ93" s="4">
        <v>0</v>
      </c>
      <c r="BK93" s="4">
        <v>0</v>
      </c>
      <c r="BL93" s="4">
        <v>0</v>
      </c>
      <c r="BM93" s="4">
        <v>354722</v>
      </c>
      <c r="BN93" s="4">
        <v>0</v>
      </c>
      <c r="BO93" s="4">
        <v>0</v>
      </c>
      <c r="BP93" s="4">
        <v>0</v>
      </c>
      <c r="BQ93" s="4">
        <v>0</v>
      </c>
      <c r="BR93" s="4">
        <v>0</v>
      </c>
      <c r="BS93" s="4">
        <v>0</v>
      </c>
      <c r="BT93" s="4">
        <v>0</v>
      </c>
      <c r="BU93" s="4">
        <v>0</v>
      </c>
      <c r="BV93" s="4">
        <v>0</v>
      </c>
      <c r="BW93" s="4">
        <v>0</v>
      </c>
      <c r="BX93" s="4">
        <v>0</v>
      </c>
      <c r="BY93" s="4">
        <v>0</v>
      </c>
      <c r="BZ93" s="4">
        <v>0</v>
      </c>
      <c r="CA93" s="4">
        <v>0</v>
      </c>
      <c r="CB93" s="4">
        <v>0</v>
      </c>
      <c r="CC93" s="4">
        <v>0</v>
      </c>
      <c r="CD93" s="4">
        <v>0</v>
      </c>
      <c r="CE93" s="4">
        <v>0</v>
      </c>
      <c r="CF93" s="4">
        <v>0</v>
      </c>
      <c r="CG93" s="4">
        <v>0</v>
      </c>
      <c r="CH93" s="53">
        <v>307915</v>
      </c>
      <c r="CJ93" s="4">
        <v>0</v>
      </c>
      <c r="CK93" s="4">
        <v>0</v>
      </c>
      <c r="CL93" s="4">
        <v>36646.9</v>
      </c>
      <c r="CM93" s="4">
        <v>0</v>
      </c>
      <c r="CN93" s="4">
        <v>0</v>
      </c>
      <c r="CP93" s="4">
        <v>0</v>
      </c>
      <c r="CQ93" s="4">
        <v>307915</v>
      </c>
      <c r="CR93" s="4">
        <v>307915</v>
      </c>
      <c r="CT93" s="4">
        <v>307915</v>
      </c>
      <c r="CU93" s="4">
        <f t="shared" si="15"/>
        <v>0</v>
      </c>
      <c r="CV93" s="37">
        <f t="shared" si="16"/>
        <v>1</v>
      </c>
      <c r="CW93" s="37"/>
    </row>
    <row r="94" spans="1:101" s="4" customFormat="1" outlineLevel="1" x14ac:dyDescent="0.2">
      <c r="B94" s="11" t="s">
        <v>276</v>
      </c>
      <c r="C94" s="4" t="s">
        <v>347</v>
      </c>
      <c r="N94" s="4">
        <v>56773.5</v>
      </c>
      <c r="P94" s="53"/>
      <c r="Q94" s="53"/>
      <c r="S94" s="53"/>
      <c r="CH94" s="53">
        <v>46807</v>
      </c>
      <c r="CN94" s="4">
        <v>36646.9</v>
      </c>
      <c r="CR94" s="4">
        <v>0</v>
      </c>
      <c r="CT94" s="4">
        <v>36646.9</v>
      </c>
      <c r="CU94" s="4">
        <f t="shared" si="15"/>
        <v>10160.099999999999</v>
      </c>
      <c r="CV94" s="37">
        <f t="shared" si="16"/>
        <v>0.78293631294464505</v>
      </c>
      <c r="CW94" s="37"/>
    </row>
    <row r="95" spans="1:101" s="4" customFormat="1" outlineLevel="1" x14ac:dyDescent="0.2">
      <c r="A95" s="4" t="s">
        <v>123</v>
      </c>
      <c r="B95" s="11" t="s">
        <v>278</v>
      </c>
      <c r="C95" s="4" t="s">
        <v>348</v>
      </c>
      <c r="D95" s="4">
        <v>0</v>
      </c>
      <c r="E95" s="4">
        <v>0</v>
      </c>
      <c r="F95" s="4">
        <v>718174.69000000006</v>
      </c>
      <c r="G95" s="4">
        <v>0</v>
      </c>
      <c r="H95" s="4">
        <v>718174.69000000006</v>
      </c>
      <c r="J95" s="4">
        <v>0</v>
      </c>
      <c r="K95" s="4">
        <v>0</v>
      </c>
      <c r="L95" s="4">
        <v>0</v>
      </c>
      <c r="N95" s="4">
        <v>718174.69000000006</v>
      </c>
      <c r="P95" s="53">
        <v>0</v>
      </c>
      <c r="Q95" s="53">
        <v>0</v>
      </c>
      <c r="S95" s="53"/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  <c r="AB95" s="4">
        <v>0</v>
      </c>
      <c r="AC95" s="4">
        <v>0</v>
      </c>
      <c r="AD95" s="4">
        <v>0</v>
      </c>
      <c r="AE95" s="4">
        <v>0</v>
      </c>
      <c r="AF95" s="4">
        <v>0</v>
      </c>
      <c r="AG95" s="4">
        <v>0</v>
      </c>
      <c r="AH95" s="4">
        <v>0</v>
      </c>
      <c r="AI95" s="4">
        <v>0</v>
      </c>
      <c r="AJ95" s="4">
        <v>0</v>
      </c>
      <c r="AK95" s="4">
        <v>0</v>
      </c>
      <c r="AL95" s="4">
        <v>0</v>
      </c>
      <c r="AM95" s="4">
        <v>0</v>
      </c>
      <c r="AN95" s="4">
        <v>0</v>
      </c>
      <c r="AO95" s="4">
        <v>0</v>
      </c>
      <c r="AP95" s="4">
        <v>0</v>
      </c>
      <c r="AQ95" s="4">
        <v>0</v>
      </c>
      <c r="AR95" s="4">
        <v>0</v>
      </c>
      <c r="AS95" s="4">
        <v>0</v>
      </c>
      <c r="AT95" s="4">
        <v>0</v>
      </c>
      <c r="AU95" s="4">
        <v>0</v>
      </c>
      <c r="AV95" s="4">
        <v>0</v>
      </c>
      <c r="AW95" s="4">
        <v>0</v>
      </c>
      <c r="AX95" s="4">
        <v>0</v>
      </c>
      <c r="AY95" s="4">
        <v>0</v>
      </c>
      <c r="AZ95" s="4">
        <v>0</v>
      </c>
      <c r="BA95" s="4">
        <v>0</v>
      </c>
      <c r="BB95" s="4">
        <v>0</v>
      </c>
      <c r="BC95" s="4">
        <v>0</v>
      </c>
      <c r="BD95" s="4">
        <v>0</v>
      </c>
      <c r="BE95" s="4">
        <v>0</v>
      </c>
      <c r="BF95" s="4">
        <v>0</v>
      </c>
      <c r="BG95" s="4">
        <v>0</v>
      </c>
      <c r="BH95" s="4">
        <v>0</v>
      </c>
      <c r="BI95" s="4">
        <v>0</v>
      </c>
      <c r="BJ95" s="4">
        <v>0</v>
      </c>
      <c r="BK95" s="4">
        <v>0</v>
      </c>
      <c r="BL95" s="4">
        <v>0</v>
      </c>
      <c r="BM95" s="4">
        <v>0</v>
      </c>
      <c r="BN95" s="4">
        <v>0</v>
      </c>
      <c r="BO95" s="4">
        <v>0</v>
      </c>
      <c r="BP95" s="4">
        <v>0</v>
      </c>
      <c r="BQ95" s="4">
        <v>0</v>
      </c>
      <c r="BR95" s="4">
        <v>0</v>
      </c>
      <c r="BS95" s="4">
        <v>0</v>
      </c>
      <c r="BT95" s="4">
        <v>0</v>
      </c>
      <c r="BU95" s="4">
        <v>0</v>
      </c>
      <c r="BV95" s="4">
        <v>0</v>
      </c>
      <c r="BW95" s="4">
        <v>0</v>
      </c>
      <c r="BX95" s="4">
        <v>0</v>
      </c>
      <c r="BY95" s="4">
        <v>0</v>
      </c>
      <c r="BZ95" s="4">
        <v>0</v>
      </c>
      <c r="CA95" s="4">
        <v>0</v>
      </c>
      <c r="CB95" s="4">
        <v>0</v>
      </c>
      <c r="CC95" s="4">
        <v>0</v>
      </c>
      <c r="CD95" s="4">
        <v>0</v>
      </c>
      <c r="CE95" s="4">
        <v>0</v>
      </c>
      <c r="CF95" s="4">
        <v>0</v>
      </c>
      <c r="CG95" s="4">
        <v>704125</v>
      </c>
      <c r="CH95" s="53">
        <v>704125</v>
      </c>
      <c r="CJ95" s="4">
        <v>0</v>
      </c>
      <c r="CK95" s="4">
        <v>0</v>
      </c>
      <c r="CL95" s="4">
        <v>527862.25</v>
      </c>
      <c r="CM95" s="4">
        <v>0</v>
      </c>
      <c r="CN95" s="4">
        <v>527862.25</v>
      </c>
      <c r="CP95" s="4">
        <v>0</v>
      </c>
      <c r="CQ95" s="4">
        <v>0</v>
      </c>
      <c r="CR95" s="4">
        <v>0</v>
      </c>
      <c r="CT95" s="4">
        <v>527862.25</v>
      </c>
      <c r="CU95" s="4">
        <f t="shared" si="15"/>
        <v>176262.75</v>
      </c>
      <c r="CV95" s="37">
        <f t="shared" si="16"/>
        <v>0.74967122314929879</v>
      </c>
      <c r="CW95" s="37"/>
    </row>
    <row r="96" spans="1:101" s="4" customFormat="1" x14ac:dyDescent="0.2">
      <c r="A96" s="5" t="s">
        <v>20</v>
      </c>
      <c r="B96" s="11"/>
      <c r="C96" s="2" t="s">
        <v>13</v>
      </c>
      <c r="D96" s="5">
        <v>60121.599999999999</v>
      </c>
      <c r="E96" s="5">
        <v>1975.03</v>
      </c>
      <c r="F96" s="5">
        <v>1382071.46</v>
      </c>
      <c r="G96" s="5">
        <v>0</v>
      </c>
      <c r="H96" s="5">
        <v>1444168.0900000003</v>
      </c>
      <c r="I96" s="7"/>
      <c r="J96" s="5">
        <v>0</v>
      </c>
      <c r="K96" s="5">
        <v>464740</v>
      </c>
      <c r="L96" s="5">
        <v>464740</v>
      </c>
      <c r="M96" s="7"/>
      <c r="N96" s="5">
        <v>1908908.0900000003</v>
      </c>
      <c r="O96" s="5"/>
      <c r="P96" s="5">
        <v>0</v>
      </c>
      <c r="Q96" s="5">
        <v>0</v>
      </c>
      <c r="R96" s="5"/>
      <c r="S96" s="7"/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1100</v>
      </c>
      <c r="AQ96" s="5">
        <v>17470</v>
      </c>
      <c r="AR96" s="5">
        <v>825</v>
      </c>
      <c r="AS96" s="5">
        <v>7805</v>
      </c>
      <c r="AT96" s="5">
        <v>10384</v>
      </c>
      <c r="AU96" s="5">
        <v>48882</v>
      </c>
      <c r="AV96" s="5">
        <v>5000</v>
      </c>
      <c r="AW96" s="5">
        <v>1000</v>
      </c>
      <c r="AX96" s="5">
        <v>139128</v>
      </c>
      <c r="AY96" s="5">
        <v>1250</v>
      </c>
      <c r="AZ96" s="5">
        <v>11600</v>
      </c>
      <c r="BA96" s="5">
        <v>37275</v>
      </c>
      <c r="BB96" s="5">
        <v>79200</v>
      </c>
      <c r="BC96" s="5">
        <v>500</v>
      </c>
      <c r="BD96" s="5">
        <v>21125</v>
      </c>
      <c r="BE96" s="5">
        <v>51400</v>
      </c>
      <c r="BF96" s="5">
        <v>13770</v>
      </c>
      <c r="BG96" s="5">
        <v>17775</v>
      </c>
      <c r="BH96" s="5">
        <v>530</v>
      </c>
      <c r="BI96" s="5">
        <v>16650</v>
      </c>
      <c r="BJ96" s="5">
        <v>80500</v>
      </c>
      <c r="BK96" s="5">
        <v>10400</v>
      </c>
      <c r="BL96" s="5">
        <v>433661</v>
      </c>
      <c r="BM96" s="5">
        <v>354722</v>
      </c>
      <c r="BN96" s="5">
        <v>0</v>
      </c>
      <c r="BO96" s="5">
        <v>0</v>
      </c>
      <c r="BP96" s="5">
        <v>0</v>
      </c>
      <c r="BQ96" s="5">
        <v>0</v>
      </c>
      <c r="BR96" s="5">
        <v>0</v>
      </c>
      <c r="BS96" s="5">
        <v>0</v>
      </c>
      <c r="BT96" s="5">
        <v>0</v>
      </c>
      <c r="BU96" s="5">
        <v>0</v>
      </c>
      <c r="BV96" s="5">
        <v>0</v>
      </c>
      <c r="BW96" s="5">
        <v>0</v>
      </c>
      <c r="BX96" s="5">
        <v>0</v>
      </c>
      <c r="BY96" s="5">
        <v>0</v>
      </c>
      <c r="BZ96" s="5">
        <v>0</v>
      </c>
      <c r="CA96" s="5">
        <v>0</v>
      </c>
      <c r="CB96" s="5">
        <v>0</v>
      </c>
      <c r="CC96" s="5">
        <v>0</v>
      </c>
      <c r="CD96" s="5">
        <v>0</v>
      </c>
      <c r="CE96" s="5">
        <v>0</v>
      </c>
      <c r="CF96" s="5">
        <v>0</v>
      </c>
      <c r="CG96" s="5">
        <v>704125</v>
      </c>
      <c r="CH96" s="5">
        <v>2066077</v>
      </c>
      <c r="CI96" s="7"/>
      <c r="CJ96" s="5">
        <v>44263.020000000004</v>
      </c>
      <c r="CK96" s="5">
        <v>1246.6100000000001</v>
      </c>
      <c r="CL96" s="5">
        <v>924558.19</v>
      </c>
      <c r="CM96" s="5">
        <v>0</v>
      </c>
      <c r="CN96" s="5">
        <v>970067.82000000007</v>
      </c>
      <c r="CO96" s="2"/>
      <c r="CP96" s="5">
        <v>0</v>
      </c>
      <c r="CQ96" s="5">
        <v>467915</v>
      </c>
      <c r="CR96" s="5">
        <v>467915</v>
      </c>
      <c r="CT96" s="5">
        <v>1437982.8199999998</v>
      </c>
      <c r="CU96" s="5">
        <f>CH96-CT96</f>
        <v>628094.18000000017</v>
      </c>
      <c r="CV96" s="39">
        <f>IF(CH96=0,"n/a",CT96/(CH96))</f>
        <v>0.69599672229060183</v>
      </c>
      <c r="CW96" s="36"/>
    </row>
    <row r="97" spans="1:101" s="4" customFormat="1" x14ac:dyDescent="0.2">
      <c r="B97" s="11"/>
      <c r="H97" s="7"/>
      <c r="I97" s="7"/>
      <c r="L97" s="7"/>
      <c r="M97" s="7"/>
      <c r="N97" s="7"/>
      <c r="O97" s="7"/>
      <c r="P97" s="7"/>
      <c r="Q97" s="7"/>
      <c r="R97" s="7"/>
      <c r="S97" s="7"/>
      <c r="CH97" s="7"/>
      <c r="CI97" s="7"/>
      <c r="CN97" s="7"/>
      <c r="CR97" s="7"/>
      <c r="CV97" s="37"/>
      <c r="CW97" s="37"/>
    </row>
    <row r="98" spans="1:101" s="4" customFormat="1" outlineLevel="1" x14ac:dyDescent="0.2">
      <c r="A98" s="4" t="s">
        <v>104</v>
      </c>
      <c r="B98" s="11" t="s">
        <v>279</v>
      </c>
      <c r="C98" s="4" t="s">
        <v>280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J98" s="4">
        <v>0</v>
      </c>
      <c r="K98" s="4">
        <v>0</v>
      </c>
      <c r="L98" s="4">
        <v>0</v>
      </c>
      <c r="N98" s="4">
        <v>0</v>
      </c>
      <c r="P98" s="53">
        <v>0</v>
      </c>
      <c r="Q98" s="53">
        <v>0</v>
      </c>
      <c r="S98" s="53"/>
      <c r="T98" s="4">
        <v>0</v>
      </c>
      <c r="U98" s="4">
        <v>0</v>
      </c>
      <c r="V98" s="4">
        <v>0</v>
      </c>
      <c r="W98" s="4">
        <v>0</v>
      </c>
      <c r="X98" s="4">
        <v>0</v>
      </c>
      <c r="Y98" s="4">
        <v>0</v>
      </c>
      <c r="Z98" s="4">
        <v>0</v>
      </c>
      <c r="AA98" s="4">
        <v>0</v>
      </c>
      <c r="AB98" s="4">
        <v>0</v>
      </c>
      <c r="AC98" s="4">
        <v>0</v>
      </c>
      <c r="AD98" s="4">
        <v>0</v>
      </c>
      <c r="AE98" s="4">
        <v>0</v>
      </c>
      <c r="AF98" s="4">
        <v>0</v>
      </c>
      <c r="AG98" s="4">
        <v>0</v>
      </c>
      <c r="AH98" s="4">
        <v>0</v>
      </c>
      <c r="AI98" s="4">
        <v>0</v>
      </c>
      <c r="AJ98" s="4">
        <v>0</v>
      </c>
      <c r="AK98" s="4">
        <v>0</v>
      </c>
      <c r="AL98" s="4">
        <v>0</v>
      </c>
      <c r="AM98" s="4">
        <v>0</v>
      </c>
      <c r="AN98" s="4">
        <v>0</v>
      </c>
      <c r="AO98" s="4">
        <v>0</v>
      </c>
      <c r="AP98" s="4">
        <v>0</v>
      </c>
      <c r="AQ98" s="4">
        <v>0</v>
      </c>
      <c r="AR98" s="4">
        <v>0</v>
      </c>
      <c r="AS98" s="4">
        <v>0</v>
      </c>
      <c r="AT98" s="4">
        <v>0</v>
      </c>
      <c r="AU98" s="4">
        <v>0</v>
      </c>
      <c r="AV98" s="4">
        <v>0</v>
      </c>
      <c r="AW98" s="4">
        <v>0</v>
      </c>
      <c r="AX98" s="4">
        <v>0</v>
      </c>
      <c r="AY98" s="4">
        <v>0</v>
      </c>
      <c r="AZ98" s="4">
        <v>0</v>
      </c>
      <c r="BA98" s="4">
        <v>0</v>
      </c>
      <c r="BB98" s="4">
        <v>0</v>
      </c>
      <c r="BC98" s="4">
        <v>0</v>
      </c>
      <c r="BD98" s="4">
        <v>0</v>
      </c>
      <c r="BE98" s="4">
        <v>0</v>
      </c>
      <c r="BF98" s="4">
        <v>0</v>
      </c>
      <c r="BG98" s="4">
        <v>0</v>
      </c>
      <c r="BH98" s="4">
        <v>0</v>
      </c>
      <c r="BI98" s="4">
        <v>0</v>
      </c>
      <c r="BJ98" s="4">
        <v>0</v>
      </c>
      <c r="BK98" s="4">
        <v>0</v>
      </c>
      <c r="BL98" s="4">
        <v>0</v>
      </c>
      <c r="BM98" s="4">
        <v>0</v>
      </c>
      <c r="BN98" s="4">
        <v>263800</v>
      </c>
      <c r="BO98" s="4">
        <v>0</v>
      </c>
      <c r="BP98" s="4">
        <v>0</v>
      </c>
      <c r="BQ98" s="4">
        <v>0</v>
      </c>
      <c r="BR98" s="4">
        <v>0</v>
      </c>
      <c r="BS98" s="4">
        <v>0</v>
      </c>
      <c r="BT98" s="4">
        <v>0</v>
      </c>
      <c r="BU98" s="4">
        <v>0</v>
      </c>
      <c r="BV98" s="4">
        <v>0</v>
      </c>
      <c r="BW98" s="4">
        <v>0</v>
      </c>
      <c r="BX98" s="4">
        <v>0</v>
      </c>
      <c r="BY98" s="4">
        <v>0</v>
      </c>
      <c r="BZ98" s="4">
        <v>0</v>
      </c>
      <c r="CA98" s="4">
        <v>0</v>
      </c>
      <c r="CB98" s="4">
        <v>0</v>
      </c>
      <c r="CC98" s="4">
        <v>0</v>
      </c>
      <c r="CD98" s="4">
        <v>0</v>
      </c>
      <c r="CE98" s="4">
        <v>0</v>
      </c>
      <c r="CF98" s="4">
        <v>0</v>
      </c>
      <c r="CG98" s="4">
        <v>0</v>
      </c>
      <c r="CH98" s="53">
        <v>263800</v>
      </c>
      <c r="CJ98" s="4">
        <v>0</v>
      </c>
      <c r="CK98" s="4">
        <v>0</v>
      </c>
      <c r="CL98" s="4">
        <v>0</v>
      </c>
      <c r="CM98" s="4">
        <v>0</v>
      </c>
      <c r="CN98" s="4">
        <v>0</v>
      </c>
      <c r="CP98" s="4">
        <v>0</v>
      </c>
      <c r="CQ98" s="4">
        <v>0</v>
      </c>
      <c r="CR98" s="4">
        <v>0</v>
      </c>
      <c r="CT98" s="4">
        <v>0</v>
      </c>
      <c r="CU98" s="4">
        <f t="shared" ref="CU98:CU115" si="17">CH98-CT98</f>
        <v>263800</v>
      </c>
      <c r="CV98" s="37">
        <f t="shared" ref="CV98:CV115" si="18">IF(CH98=0,"n/a",CT98/(CH98))</f>
        <v>0</v>
      </c>
      <c r="CW98" s="37"/>
    </row>
    <row r="99" spans="1:101" s="4" customFormat="1" outlineLevel="1" x14ac:dyDescent="0.2">
      <c r="A99" s="4" t="s">
        <v>105</v>
      </c>
      <c r="B99" s="11" t="s">
        <v>281</v>
      </c>
      <c r="C99" s="4" t="s">
        <v>282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J99" s="4">
        <v>0</v>
      </c>
      <c r="K99" s="4">
        <v>0</v>
      </c>
      <c r="L99" s="4">
        <v>0</v>
      </c>
      <c r="N99" s="4">
        <v>0</v>
      </c>
      <c r="P99" s="53">
        <v>0</v>
      </c>
      <c r="Q99" s="53">
        <v>0</v>
      </c>
      <c r="S99" s="53"/>
      <c r="T99" s="4">
        <v>0</v>
      </c>
      <c r="U99" s="4">
        <v>0</v>
      </c>
      <c r="V99" s="4">
        <v>0</v>
      </c>
      <c r="W99" s="4">
        <v>0</v>
      </c>
      <c r="X99" s="4">
        <v>0</v>
      </c>
      <c r="Y99" s="4">
        <v>0</v>
      </c>
      <c r="Z99" s="4">
        <v>0</v>
      </c>
      <c r="AA99" s="4">
        <v>0</v>
      </c>
      <c r="AB99" s="4">
        <v>0</v>
      </c>
      <c r="AC99" s="4">
        <v>0</v>
      </c>
      <c r="AD99" s="4">
        <v>0</v>
      </c>
      <c r="AE99" s="4">
        <v>0</v>
      </c>
      <c r="AF99" s="4">
        <v>0</v>
      </c>
      <c r="AG99" s="4">
        <v>0</v>
      </c>
      <c r="AH99" s="4">
        <v>0</v>
      </c>
      <c r="AI99" s="4">
        <v>0</v>
      </c>
      <c r="AJ99" s="4">
        <v>0</v>
      </c>
      <c r="AK99" s="4">
        <v>0</v>
      </c>
      <c r="AL99" s="4">
        <v>0</v>
      </c>
      <c r="AM99" s="4">
        <v>0</v>
      </c>
      <c r="AN99" s="4">
        <v>0</v>
      </c>
      <c r="AO99" s="4">
        <v>0</v>
      </c>
      <c r="AP99" s="4">
        <v>0</v>
      </c>
      <c r="AQ99" s="4">
        <v>0</v>
      </c>
      <c r="AR99" s="4">
        <v>0</v>
      </c>
      <c r="AS99" s="4">
        <v>0</v>
      </c>
      <c r="AT99" s="4">
        <v>0</v>
      </c>
      <c r="AU99" s="4">
        <v>0</v>
      </c>
      <c r="AV99" s="4">
        <v>0</v>
      </c>
      <c r="AW99" s="4">
        <v>0</v>
      </c>
      <c r="AX99" s="4">
        <v>0</v>
      </c>
      <c r="AY99" s="4">
        <v>0</v>
      </c>
      <c r="AZ99" s="4">
        <v>0</v>
      </c>
      <c r="BA99" s="4">
        <v>0</v>
      </c>
      <c r="BB99" s="4">
        <v>0</v>
      </c>
      <c r="BC99" s="4">
        <v>0</v>
      </c>
      <c r="BD99" s="4">
        <v>0</v>
      </c>
      <c r="BE99" s="4">
        <v>0</v>
      </c>
      <c r="BF99" s="4">
        <v>0</v>
      </c>
      <c r="BG99" s="4">
        <v>0</v>
      </c>
      <c r="BH99" s="4">
        <v>0</v>
      </c>
      <c r="BI99" s="4">
        <v>0</v>
      </c>
      <c r="BJ99" s="4">
        <v>0</v>
      </c>
      <c r="BK99" s="4">
        <v>0</v>
      </c>
      <c r="BL99" s="4">
        <v>0</v>
      </c>
      <c r="BM99" s="4">
        <v>0</v>
      </c>
      <c r="BN99" s="4">
        <v>0</v>
      </c>
      <c r="BO99" s="4">
        <v>1561</v>
      </c>
      <c r="BP99" s="4">
        <v>0</v>
      </c>
      <c r="BQ99" s="4">
        <v>0</v>
      </c>
      <c r="BR99" s="4">
        <v>0</v>
      </c>
      <c r="BS99" s="4">
        <v>0</v>
      </c>
      <c r="BT99" s="4">
        <v>0</v>
      </c>
      <c r="BU99" s="4">
        <v>0</v>
      </c>
      <c r="BV99" s="4">
        <v>0</v>
      </c>
      <c r="BW99" s="4">
        <v>0</v>
      </c>
      <c r="BX99" s="4">
        <v>0</v>
      </c>
      <c r="BY99" s="4">
        <v>0</v>
      </c>
      <c r="BZ99" s="4">
        <v>0</v>
      </c>
      <c r="CA99" s="4">
        <v>0</v>
      </c>
      <c r="CB99" s="4">
        <v>0</v>
      </c>
      <c r="CC99" s="4">
        <v>0</v>
      </c>
      <c r="CD99" s="4">
        <v>0</v>
      </c>
      <c r="CE99" s="4">
        <v>0</v>
      </c>
      <c r="CF99" s="4">
        <v>0</v>
      </c>
      <c r="CG99" s="4">
        <v>0</v>
      </c>
      <c r="CH99" s="53">
        <v>1561</v>
      </c>
      <c r="CJ99" s="4">
        <v>0</v>
      </c>
      <c r="CK99" s="4">
        <v>0</v>
      </c>
      <c r="CL99" s="4">
        <v>0</v>
      </c>
      <c r="CM99" s="4">
        <v>0</v>
      </c>
      <c r="CN99" s="4">
        <v>0</v>
      </c>
      <c r="CP99" s="4">
        <v>0</v>
      </c>
      <c r="CQ99" s="4">
        <v>0</v>
      </c>
      <c r="CR99" s="4">
        <v>0</v>
      </c>
      <c r="CT99" s="4">
        <v>0</v>
      </c>
      <c r="CU99" s="4">
        <f t="shared" si="17"/>
        <v>1561</v>
      </c>
      <c r="CV99" s="37">
        <f t="shared" si="18"/>
        <v>0</v>
      </c>
      <c r="CW99" s="37"/>
    </row>
    <row r="100" spans="1:101" s="4" customFormat="1" outlineLevel="1" x14ac:dyDescent="0.2">
      <c r="A100" s="4" t="s">
        <v>106</v>
      </c>
      <c r="B100" s="11" t="s">
        <v>283</v>
      </c>
      <c r="C100" s="4" t="s">
        <v>284</v>
      </c>
      <c r="D100" s="4">
        <v>5297.28</v>
      </c>
      <c r="E100" s="4">
        <v>49.5</v>
      </c>
      <c r="F100" s="4">
        <v>7491.1100000000006</v>
      </c>
      <c r="G100" s="4">
        <v>0</v>
      </c>
      <c r="H100" s="4">
        <v>12837.89</v>
      </c>
      <c r="J100" s="4">
        <v>0</v>
      </c>
      <c r="K100" s="4">
        <v>0</v>
      </c>
      <c r="L100" s="4">
        <v>0</v>
      </c>
      <c r="N100" s="4">
        <v>12837.89</v>
      </c>
      <c r="P100" s="53">
        <v>0</v>
      </c>
      <c r="Q100" s="53">
        <v>0</v>
      </c>
      <c r="S100" s="53"/>
      <c r="T100" s="4">
        <v>0</v>
      </c>
      <c r="U100" s="4">
        <v>0</v>
      </c>
      <c r="V100" s="4">
        <v>0</v>
      </c>
      <c r="W100" s="4">
        <v>0</v>
      </c>
      <c r="X100" s="4">
        <v>0</v>
      </c>
      <c r="Y100" s="4">
        <v>0</v>
      </c>
      <c r="Z100" s="4">
        <v>0</v>
      </c>
      <c r="AA100" s="4">
        <v>0</v>
      </c>
      <c r="AB100" s="4">
        <v>0</v>
      </c>
      <c r="AC100" s="4">
        <v>0</v>
      </c>
      <c r="AD100" s="4">
        <v>0</v>
      </c>
      <c r="AE100" s="4">
        <v>0</v>
      </c>
      <c r="AF100" s="4">
        <v>0</v>
      </c>
      <c r="AG100" s="4">
        <v>0</v>
      </c>
      <c r="AH100" s="4">
        <v>0</v>
      </c>
      <c r="AI100" s="4">
        <v>0</v>
      </c>
      <c r="AJ100" s="4">
        <v>0</v>
      </c>
      <c r="AK100" s="4">
        <v>0</v>
      </c>
      <c r="AL100" s="4">
        <v>0</v>
      </c>
      <c r="AM100" s="4">
        <v>0</v>
      </c>
      <c r="AN100" s="4">
        <v>0</v>
      </c>
      <c r="AO100" s="4">
        <v>0</v>
      </c>
      <c r="AP100" s="4">
        <v>0</v>
      </c>
      <c r="AQ100" s="4">
        <v>0</v>
      </c>
      <c r="AR100" s="4">
        <v>0</v>
      </c>
      <c r="AS100" s="4">
        <v>0</v>
      </c>
      <c r="AT100" s="4">
        <v>0</v>
      </c>
      <c r="AU100" s="4">
        <v>0</v>
      </c>
      <c r="AV100" s="4">
        <v>0</v>
      </c>
      <c r="AW100" s="4">
        <v>0</v>
      </c>
      <c r="AX100" s="4">
        <v>0</v>
      </c>
      <c r="AY100" s="4">
        <v>0</v>
      </c>
      <c r="AZ100" s="4">
        <v>0</v>
      </c>
      <c r="BA100" s="4">
        <v>0</v>
      </c>
      <c r="BB100" s="4">
        <v>0</v>
      </c>
      <c r="BC100" s="4">
        <v>0</v>
      </c>
      <c r="BD100" s="4">
        <v>0</v>
      </c>
      <c r="BE100" s="4">
        <v>0</v>
      </c>
      <c r="BF100" s="4">
        <v>0</v>
      </c>
      <c r="BG100" s="4">
        <v>0</v>
      </c>
      <c r="BH100" s="4">
        <v>0</v>
      </c>
      <c r="BI100" s="4">
        <v>0</v>
      </c>
      <c r="BJ100" s="4">
        <v>0</v>
      </c>
      <c r="BK100" s="4">
        <v>0</v>
      </c>
      <c r="BL100" s="4">
        <v>0</v>
      </c>
      <c r="BM100" s="4">
        <v>0</v>
      </c>
      <c r="BN100" s="4">
        <v>0</v>
      </c>
      <c r="BO100" s="4">
        <v>0</v>
      </c>
      <c r="BP100" s="4">
        <v>15995</v>
      </c>
      <c r="BQ100" s="4">
        <v>0</v>
      </c>
      <c r="BR100" s="4">
        <v>0</v>
      </c>
      <c r="BS100" s="4">
        <v>0</v>
      </c>
      <c r="BT100" s="4">
        <v>0</v>
      </c>
      <c r="BU100" s="4">
        <v>0</v>
      </c>
      <c r="BV100" s="4">
        <v>0</v>
      </c>
      <c r="BW100" s="4">
        <v>0</v>
      </c>
      <c r="BX100" s="4">
        <v>0</v>
      </c>
      <c r="BY100" s="4">
        <v>0</v>
      </c>
      <c r="BZ100" s="4">
        <v>0</v>
      </c>
      <c r="CA100" s="4">
        <v>0</v>
      </c>
      <c r="CB100" s="4">
        <v>0</v>
      </c>
      <c r="CC100" s="4">
        <v>0</v>
      </c>
      <c r="CD100" s="4">
        <v>0</v>
      </c>
      <c r="CE100" s="4">
        <v>0</v>
      </c>
      <c r="CF100" s="4">
        <v>0</v>
      </c>
      <c r="CG100" s="4">
        <v>0</v>
      </c>
      <c r="CH100" s="53">
        <v>15995</v>
      </c>
      <c r="CJ100" s="4">
        <v>4200.47</v>
      </c>
      <c r="CK100" s="4">
        <v>0</v>
      </c>
      <c r="CL100" s="4">
        <v>6938.8600000000006</v>
      </c>
      <c r="CM100" s="4">
        <v>0</v>
      </c>
      <c r="CN100" s="4">
        <v>11139.330000000002</v>
      </c>
      <c r="CP100" s="4">
        <v>0</v>
      </c>
      <c r="CQ100" s="4">
        <v>0</v>
      </c>
      <c r="CR100" s="4">
        <v>0</v>
      </c>
      <c r="CT100" s="4">
        <v>11139.33</v>
      </c>
      <c r="CU100" s="4">
        <f t="shared" si="17"/>
        <v>4855.67</v>
      </c>
      <c r="CV100" s="37">
        <f t="shared" si="18"/>
        <v>0.69642575804939044</v>
      </c>
      <c r="CW100" s="37"/>
    </row>
    <row r="101" spans="1:101" s="4" customFormat="1" outlineLevel="1" x14ac:dyDescent="0.2">
      <c r="A101" s="4" t="s">
        <v>107</v>
      </c>
      <c r="B101" s="11" t="s">
        <v>285</v>
      </c>
      <c r="C101" s="4" t="s">
        <v>286</v>
      </c>
      <c r="D101" s="4">
        <v>17683.79</v>
      </c>
      <c r="E101" s="4">
        <v>0</v>
      </c>
      <c r="F101" s="4">
        <v>0</v>
      </c>
      <c r="G101" s="4">
        <v>0</v>
      </c>
      <c r="H101" s="4">
        <v>17683.79</v>
      </c>
      <c r="J101" s="4">
        <v>0</v>
      </c>
      <c r="K101" s="4">
        <v>0</v>
      </c>
      <c r="L101" s="4">
        <v>0</v>
      </c>
      <c r="N101" s="4">
        <v>17683.79</v>
      </c>
      <c r="P101" s="53">
        <v>0</v>
      </c>
      <c r="Q101" s="53">
        <v>0</v>
      </c>
      <c r="S101" s="53"/>
      <c r="T101" s="4">
        <v>0</v>
      </c>
      <c r="U101" s="4">
        <v>0</v>
      </c>
      <c r="V101" s="4">
        <v>0</v>
      </c>
      <c r="W101" s="4">
        <v>0</v>
      </c>
      <c r="X101" s="4">
        <v>0</v>
      </c>
      <c r="Y101" s="4">
        <v>0</v>
      </c>
      <c r="Z101" s="4">
        <v>0</v>
      </c>
      <c r="AA101" s="4">
        <v>0</v>
      </c>
      <c r="AB101" s="4">
        <v>0</v>
      </c>
      <c r="AC101" s="4">
        <v>0</v>
      </c>
      <c r="AD101" s="4">
        <v>0</v>
      </c>
      <c r="AE101" s="4">
        <v>0</v>
      </c>
      <c r="AF101" s="4">
        <v>0</v>
      </c>
      <c r="AG101" s="4">
        <v>0</v>
      </c>
      <c r="AH101" s="4">
        <v>0</v>
      </c>
      <c r="AI101" s="4">
        <v>0</v>
      </c>
      <c r="AJ101" s="4">
        <v>0</v>
      </c>
      <c r="AK101" s="4">
        <v>0</v>
      </c>
      <c r="AL101" s="4">
        <v>0</v>
      </c>
      <c r="AM101" s="4">
        <v>0</v>
      </c>
      <c r="AN101" s="4">
        <v>0</v>
      </c>
      <c r="AO101" s="4">
        <v>0</v>
      </c>
      <c r="AP101" s="4">
        <v>0</v>
      </c>
      <c r="AQ101" s="4">
        <v>0</v>
      </c>
      <c r="AR101" s="4">
        <v>0</v>
      </c>
      <c r="AS101" s="4">
        <v>0</v>
      </c>
      <c r="AT101" s="4">
        <v>0</v>
      </c>
      <c r="AU101" s="4">
        <v>0</v>
      </c>
      <c r="AV101" s="4">
        <v>0</v>
      </c>
      <c r="AW101" s="4">
        <v>0</v>
      </c>
      <c r="AX101" s="4">
        <v>0</v>
      </c>
      <c r="AY101" s="4">
        <v>0</v>
      </c>
      <c r="AZ101" s="4">
        <v>0</v>
      </c>
      <c r="BA101" s="4">
        <v>0</v>
      </c>
      <c r="BB101" s="4">
        <v>0</v>
      </c>
      <c r="BC101" s="4">
        <v>0</v>
      </c>
      <c r="BD101" s="4">
        <v>0</v>
      </c>
      <c r="BE101" s="4">
        <v>0</v>
      </c>
      <c r="BF101" s="4">
        <v>0</v>
      </c>
      <c r="BG101" s="4">
        <v>0</v>
      </c>
      <c r="BH101" s="4">
        <v>0</v>
      </c>
      <c r="BI101" s="4">
        <v>0</v>
      </c>
      <c r="BJ101" s="4">
        <v>0</v>
      </c>
      <c r="BK101" s="4">
        <v>0</v>
      </c>
      <c r="BL101" s="4">
        <v>0</v>
      </c>
      <c r="BM101" s="4">
        <v>0</v>
      </c>
      <c r="BN101" s="4">
        <v>0</v>
      </c>
      <c r="BO101" s="4">
        <v>0</v>
      </c>
      <c r="BP101" s="4">
        <v>0</v>
      </c>
      <c r="BQ101" s="4">
        <v>18800</v>
      </c>
      <c r="BR101" s="4">
        <v>0</v>
      </c>
      <c r="BS101" s="4">
        <v>0</v>
      </c>
      <c r="BT101" s="4">
        <v>0</v>
      </c>
      <c r="BU101" s="4">
        <v>0</v>
      </c>
      <c r="BV101" s="4">
        <v>0</v>
      </c>
      <c r="BW101" s="4">
        <v>0</v>
      </c>
      <c r="BX101" s="4">
        <v>0</v>
      </c>
      <c r="BY101" s="4">
        <v>0</v>
      </c>
      <c r="BZ101" s="4">
        <v>0</v>
      </c>
      <c r="CA101" s="4">
        <v>0</v>
      </c>
      <c r="CB101" s="4">
        <v>0</v>
      </c>
      <c r="CC101" s="4">
        <v>0</v>
      </c>
      <c r="CD101" s="4">
        <v>0</v>
      </c>
      <c r="CE101" s="4">
        <v>0</v>
      </c>
      <c r="CF101" s="4">
        <v>0</v>
      </c>
      <c r="CG101" s="4">
        <v>0</v>
      </c>
      <c r="CH101" s="53">
        <v>18800</v>
      </c>
      <c r="CJ101" s="4">
        <v>7112.5</v>
      </c>
      <c r="CK101" s="4">
        <v>0</v>
      </c>
      <c r="CL101" s="4">
        <v>1902.5</v>
      </c>
      <c r="CM101" s="4">
        <v>0</v>
      </c>
      <c r="CN101" s="4">
        <v>9015</v>
      </c>
      <c r="CP101" s="4">
        <v>0</v>
      </c>
      <c r="CQ101" s="4">
        <v>0</v>
      </c>
      <c r="CR101" s="4">
        <v>0</v>
      </c>
      <c r="CT101" s="4">
        <v>9015</v>
      </c>
      <c r="CU101" s="4">
        <f t="shared" si="17"/>
        <v>9785</v>
      </c>
      <c r="CV101" s="37">
        <f t="shared" si="18"/>
        <v>0.47952127659574467</v>
      </c>
      <c r="CW101" s="37"/>
    </row>
    <row r="102" spans="1:101" s="4" customFormat="1" outlineLevel="1" x14ac:dyDescent="0.2">
      <c r="A102" s="4" t="s">
        <v>108</v>
      </c>
      <c r="B102" s="11" t="s">
        <v>287</v>
      </c>
      <c r="C102" s="4" t="s">
        <v>288</v>
      </c>
      <c r="D102" s="4">
        <v>0</v>
      </c>
      <c r="E102" s="4">
        <v>0</v>
      </c>
      <c r="F102" s="4">
        <v>1564.39</v>
      </c>
      <c r="G102" s="4">
        <v>0</v>
      </c>
      <c r="H102" s="4">
        <v>1564.39</v>
      </c>
      <c r="J102" s="4">
        <v>0</v>
      </c>
      <c r="K102" s="4">
        <v>0</v>
      </c>
      <c r="L102" s="4">
        <v>0</v>
      </c>
      <c r="N102" s="4">
        <v>1564.39</v>
      </c>
      <c r="P102" s="53">
        <v>0</v>
      </c>
      <c r="Q102" s="53">
        <v>0</v>
      </c>
      <c r="S102" s="53"/>
      <c r="T102" s="4">
        <v>0</v>
      </c>
      <c r="U102" s="4">
        <v>0</v>
      </c>
      <c r="V102" s="4">
        <v>0</v>
      </c>
      <c r="W102" s="4">
        <v>0</v>
      </c>
      <c r="X102" s="4">
        <v>0</v>
      </c>
      <c r="Y102" s="4">
        <v>0</v>
      </c>
      <c r="Z102" s="4">
        <v>0</v>
      </c>
      <c r="AA102" s="4">
        <v>0</v>
      </c>
      <c r="AB102" s="4">
        <v>0</v>
      </c>
      <c r="AC102" s="4">
        <v>0</v>
      </c>
      <c r="AD102" s="4">
        <v>0</v>
      </c>
      <c r="AE102" s="4">
        <v>0</v>
      </c>
      <c r="AF102" s="4">
        <v>0</v>
      </c>
      <c r="AG102" s="4">
        <v>0</v>
      </c>
      <c r="AH102" s="4">
        <v>0</v>
      </c>
      <c r="AI102" s="4">
        <v>0</v>
      </c>
      <c r="AJ102" s="4">
        <v>0</v>
      </c>
      <c r="AK102" s="4">
        <v>0</v>
      </c>
      <c r="AL102" s="4">
        <v>0</v>
      </c>
      <c r="AM102" s="4">
        <v>0</v>
      </c>
      <c r="AN102" s="4">
        <v>0</v>
      </c>
      <c r="AO102" s="4">
        <v>0</v>
      </c>
      <c r="AP102" s="4">
        <v>0</v>
      </c>
      <c r="AQ102" s="4">
        <v>0</v>
      </c>
      <c r="AR102" s="4">
        <v>0</v>
      </c>
      <c r="AS102" s="4">
        <v>0</v>
      </c>
      <c r="AT102" s="4">
        <v>0</v>
      </c>
      <c r="AU102" s="4">
        <v>0</v>
      </c>
      <c r="AV102" s="4">
        <v>0</v>
      </c>
      <c r="AW102" s="4">
        <v>0</v>
      </c>
      <c r="AX102" s="4">
        <v>0</v>
      </c>
      <c r="AY102" s="4">
        <v>0</v>
      </c>
      <c r="AZ102" s="4">
        <v>0</v>
      </c>
      <c r="BA102" s="4">
        <v>0</v>
      </c>
      <c r="BB102" s="4">
        <v>0</v>
      </c>
      <c r="BC102" s="4">
        <v>0</v>
      </c>
      <c r="BD102" s="4">
        <v>0</v>
      </c>
      <c r="BE102" s="4">
        <v>0</v>
      </c>
      <c r="BF102" s="4">
        <v>0</v>
      </c>
      <c r="BG102" s="4">
        <v>0</v>
      </c>
      <c r="BH102" s="4">
        <v>0</v>
      </c>
      <c r="BI102" s="4">
        <v>0</v>
      </c>
      <c r="BJ102" s="4">
        <v>0</v>
      </c>
      <c r="BK102" s="4">
        <v>0</v>
      </c>
      <c r="BL102" s="4">
        <v>0</v>
      </c>
      <c r="BM102" s="4">
        <v>0</v>
      </c>
      <c r="BN102" s="4">
        <v>0</v>
      </c>
      <c r="BO102" s="4">
        <v>0</v>
      </c>
      <c r="BP102" s="4">
        <v>0</v>
      </c>
      <c r="BQ102" s="4">
        <v>0</v>
      </c>
      <c r="BR102" s="4">
        <v>3183</v>
      </c>
      <c r="BS102" s="4">
        <v>0</v>
      </c>
      <c r="BT102" s="4">
        <v>0</v>
      </c>
      <c r="BU102" s="4">
        <v>0</v>
      </c>
      <c r="BV102" s="4">
        <v>0</v>
      </c>
      <c r="BW102" s="4">
        <v>0</v>
      </c>
      <c r="BX102" s="4">
        <v>0</v>
      </c>
      <c r="BY102" s="4">
        <v>0</v>
      </c>
      <c r="BZ102" s="4">
        <v>0</v>
      </c>
      <c r="CA102" s="4">
        <v>0</v>
      </c>
      <c r="CB102" s="4">
        <v>0</v>
      </c>
      <c r="CC102" s="4">
        <v>0</v>
      </c>
      <c r="CD102" s="4">
        <v>0</v>
      </c>
      <c r="CE102" s="4">
        <v>0</v>
      </c>
      <c r="CF102" s="4">
        <v>0</v>
      </c>
      <c r="CG102" s="4">
        <v>0</v>
      </c>
      <c r="CH102" s="53">
        <v>3183</v>
      </c>
      <c r="CJ102" s="4">
        <v>0</v>
      </c>
      <c r="CK102" s="4">
        <v>0</v>
      </c>
      <c r="CL102" s="4">
        <v>1090.06</v>
      </c>
      <c r="CM102" s="4">
        <v>0</v>
      </c>
      <c r="CN102" s="4">
        <v>1090.06</v>
      </c>
      <c r="CP102" s="4">
        <v>0</v>
      </c>
      <c r="CQ102" s="4">
        <v>0</v>
      </c>
      <c r="CR102" s="4">
        <v>0</v>
      </c>
      <c r="CT102" s="4">
        <v>1090.06</v>
      </c>
      <c r="CU102" s="4">
        <f t="shared" si="17"/>
        <v>2092.94</v>
      </c>
      <c r="CV102" s="37">
        <f t="shared" si="18"/>
        <v>0.34246308513980522</v>
      </c>
      <c r="CW102" s="37"/>
    </row>
    <row r="103" spans="1:101" s="4" customFormat="1" outlineLevel="1" x14ac:dyDescent="0.2">
      <c r="A103" s="4" t="s">
        <v>109</v>
      </c>
      <c r="B103" s="11" t="s">
        <v>289</v>
      </c>
      <c r="C103" s="4" t="s">
        <v>290</v>
      </c>
      <c r="D103" s="4">
        <v>0</v>
      </c>
      <c r="E103" s="4">
        <v>0</v>
      </c>
      <c r="F103" s="4">
        <v>9757.1</v>
      </c>
      <c r="G103" s="4">
        <v>0</v>
      </c>
      <c r="H103" s="4">
        <v>9757.1</v>
      </c>
      <c r="J103" s="4">
        <v>0</v>
      </c>
      <c r="K103" s="4">
        <v>0</v>
      </c>
      <c r="L103" s="4">
        <v>0</v>
      </c>
      <c r="N103" s="4">
        <v>9757.1</v>
      </c>
      <c r="P103" s="53">
        <v>0</v>
      </c>
      <c r="Q103" s="53">
        <v>0</v>
      </c>
      <c r="S103" s="53"/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  <c r="AB103" s="4">
        <v>0</v>
      </c>
      <c r="AC103" s="4">
        <v>0</v>
      </c>
      <c r="AD103" s="4">
        <v>0</v>
      </c>
      <c r="AE103" s="4">
        <v>0</v>
      </c>
      <c r="AF103" s="4">
        <v>0</v>
      </c>
      <c r="AG103" s="4">
        <v>0</v>
      </c>
      <c r="AH103" s="4">
        <v>0</v>
      </c>
      <c r="AI103" s="4">
        <v>0</v>
      </c>
      <c r="AJ103" s="4">
        <v>0</v>
      </c>
      <c r="AK103" s="4">
        <v>0</v>
      </c>
      <c r="AL103" s="4">
        <v>0</v>
      </c>
      <c r="AM103" s="4">
        <v>0</v>
      </c>
      <c r="AN103" s="4">
        <v>0</v>
      </c>
      <c r="AO103" s="4">
        <v>0</v>
      </c>
      <c r="AP103" s="4">
        <v>0</v>
      </c>
      <c r="AQ103" s="4">
        <v>0</v>
      </c>
      <c r="AR103" s="4">
        <v>0</v>
      </c>
      <c r="AS103" s="4">
        <v>0</v>
      </c>
      <c r="AT103" s="4">
        <v>0</v>
      </c>
      <c r="AU103" s="4">
        <v>0</v>
      </c>
      <c r="AV103" s="4">
        <v>0</v>
      </c>
      <c r="AW103" s="4">
        <v>0</v>
      </c>
      <c r="AX103" s="4">
        <v>0</v>
      </c>
      <c r="AY103" s="4">
        <v>0</v>
      </c>
      <c r="AZ103" s="4">
        <v>0</v>
      </c>
      <c r="BA103" s="4">
        <v>0</v>
      </c>
      <c r="BB103" s="4">
        <v>0</v>
      </c>
      <c r="BC103" s="4">
        <v>0</v>
      </c>
      <c r="BD103" s="4">
        <v>0</v>
      </c>
      <c r="BE103" s="4">
        <v>0</v>
      </c>
      <c r="BF103" s="4">
        <v>0</v>
      </c>
      <c r="BG103" s="4">
        <v>0</v>
      </c>
      <c r="BH103" s="4">
        <v>0</v>
      </c>
      <c r="BI103" s="4">
        <v>0</v>
      </c>
      <c r="BJ103" s="4">
        <v>0</v>
      </c>
      <c r="BK103" s="4">
        <v>0</v>
      </c>
      <c r="BL103" s="4">
        <v>0</v>
      </c>
      <c r="BM103" s="4">
        <v>0</v>
      </c>
      <c r="BN103" s="4">
        <v>0</v>
      </c>
      <c r="BO103" s="4">
        <v>0</v>
      </c>
      <c r="BP103" s="4">
        <v>0</v>
      </c>
      <c r="BQ103" s="4">
        <v>0</v>
      </c>
      <c r="BR103" s="4">
        <v>0</v>
      </c>
      <c r="BS103" s="4">
        <v>8600</v>
      </c>
      <c r="BT103" s="4">
        <v>0</v>
      </c>
      <c r="BU103" s="4">
        <v>0</v>
      </c>
      <c r="BV103" s="4">
        <v>0</v>
      </c>
      <c r="BW103" s="4">
        <v>0</v>
      </c>
      <c r="BX103" s="4">
        <v>0</v>
      </c>
      <c r="BY103" s="4">
        <v>0</v>
      </c>
      <c r="BZ103" s="4">
        <v>0</v>
      </c>
      <c r="CA103" s="4">
        <v>0</v>
      </c>
      <c r="CB103" s="4">
        <v>0</v>
      </c>
      <c r="CC103" s="4">
        <v>0</v>
      </c>
      <c r="CD103" s="4">
        <v>0</v>
      </c>
      <c r="CE103" s="4">
        <v>0</v>
      </c>
      <c r="CF103" s="4">
        <v>0</v>
      </c>
      <c r="CG103" s="4">
        <v>0</v>
      </c>
      <c r="CH103" s="53">
        <v>8600</v>
      </c>
      <c r="CJ103" s="4">
        <v>0</v>
      </c>
      <c r="CK103" s="4">
        <v>0</v>
      </c>
      <c r="CL103" s="4">
        <v>2067.59</v>
      </c>
      <c r="CM103" s="4">
        <v>0</v>
      </c>
      <c r="CN103" s="4">
        <v>2067.59</v>
      </c>
      <c r="CP103" s="4">
        <v>0</v>
      </c>
      <c r="CQ103" s="4">
        <v>0</v>
      </c>
      <c r="CR103" s="4">
        <v>0</v>
      </c>
      <c r="CT103" s="4">
        <v>2067.59</v>
      </c>
      <c r="CU103" s="4">
        <f t="shared" si="17"/>
        <v>6532.41</v>
      </c>
      <c r="CV103" s="37">
        <f t="shared" si="18"/>
        <v>0.24041744186046513</v>
      </c>
      <c r="CW103" s="37"/>
    </row>
    <row r="104" spans="1:101" s="4" customFormat="1" outlineLevel="1" x14ac:dyDescent="0.2">
      <c r="A104" s="4" t="s">
        <v>110</v>
      </c>
      <c r="B104" s="11" t="s">
        <v>291</v>
      </c>
      <c r="C104" s="4" t="s">
        <v>292</v>
      </c>
      <c r="D104" s="4">
        <v>0</v>
      </c>
      <c r="E104" s="4">
        <v>21.42</v>
      </c>
      <c r="F104" s="4">
        <v>761.23</v>
      </c>
      <c r="G104" s="4">
        <v>0</v>
      </c>
      <c r="H104" s="4">
        <v>782.65</v>
      </c>
      <c r="J104" s="4">
        <v>0</v>
      </c>
      <c r="K104" s="4">
        <v>0</v>
      </c>
      <c r="L104" s="4">
        <v>0</v>
      </c>
      <c r="N104" s="4">
        <v>782.65</v>
      </c>
      <c r="P104" s="53">
        <v>0</v>
      </c>
      <c r="Q104" s="53">
        <v>0</v>
      </c>
      <c r="S104" s="53"/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  <c r="AB104" s="4">
        <v>0</v>
      </c>
      <c r="AC104" s="4">
        <v>0</v>
      </c>
      <c r="AD104" s="4">
        <v>0</v>
      </c>
      <c r="AE104" s="4">
        <v>0</v>
      </c>
      <c r="AF104" s="4">
        <v>0</v>
      </c>
      <c r="AG104" s="4">
        <v>0</v>
      </c>
      <c r="AH104" s="4">
        <v>0</v>
      </c>
      <c r="AI104" s="4">
        <v>0</v>
      </c>
      <c r="AJ104" s="4">
        <v>0</v>
      </c>
      <c r="AK104" s="4">
        <v>0</v>
      </c>
      <c r="AL104" s="4">
        <v>0</v>
      </c>
      <c r="AM104" s="4">
        <v>0</v>
      </c>
      <c r="AN104" s="4">
        <v>0</v>
      </c>
      <c r="AO104" s="4">
        <v>0</v>
      </c>
      <c r="AP104" s="4">
        <v>0</v>
      </c>
      <c r="AQ104" s="4">
        <v>0</v>
      </c>
      <c r="AR104" s="4">
        <v>0</v>
      </c>
      <c r="AS104" s="4">
        <v>0</v>
      </c>
      <c r="AT104" s="4">
        <v>0</v>
      </c>
      <c r="AU104" s="4">
        <v>0</v>
      </c>
      <c r="AV104" s="4">
        <v>0</v>
      </c>
      <c r="AW104" s="4">
        <v>0</v>
      </c>
      <c r="AX104" s="4">
        <v>0</v>
      </c>
      <c r="AY104" s="4">
        <v>0</v>
      </c>
      <c r="AZ104" s="4">
        <v>0</v>
      </c>
      <c r="BA104" s="4">
        <v>0</v>
      </c>
      <c r="BB104" s="4">
        <v>0</v>
      </c>
      <c r="BC104" s="4">
        <v>0</v>
      </c>
      <c r="BD104" s="4">
        <v>0</v>
      </c>
      <c r="BE104" s="4">
        <v>0</v>
      </c>
      <c r="BF104" s="4">
        <v>0</v>
      </c>
      <c r="BG104" s="4">
        <v>0</v>
      </c>
      <c r="BH104" s="4">
        <v>0</v>
      </c>
      <c r="BI104" s="4">
        <v>0</v>
      </c>
      <c r="BJ104" s="4">
        <v>0</v>
      </c>
      <c r="BK104" s="4">
        <v>0</v>
      </c>
      <c r="BL104" s="4">
        <v>0</v>
      </c>
      <c r="BM104" s="4">
        <v>0</v>
      </c>
      <c r="BN104" s="4">
        <v>0</v>
      </c>
      <c r="BO104" s="4">
        <v>0</v>
      </c>
      <c r="BP104" s="4">
        <v>0</v>
      </c>
      <c r="BQ104" s="4">
        <v>0</v>
      </c>
      <c r="BR104" s="4">
        <v>0</v>
      </c>
      <c r="BS104" s="4">
        <v>0</v>
      </c>
      <c r="BT104" s="4">
        <v>1171</v>
      </c>
      <c r="BU104" s="4">
        <v>0</v>
      </c>
      <c r="BV104" s="4">
        <v>0</v>
      </c>
      <c r="BW104" s="4">
        <v>0</v>
      </c>
      <c r="BX104" s="4">
        <v>0</v>
      </c>
      <c r="BY104" s="4">
        <v>0</v>
      </c>
      <c r="BZ104" s="4">
        <v>0</v>
      </c>
      <c r="CA104" s="4">
        <v>0</v>
      </c>
      <c r="CB104" s="4">
        <v>0</v>
      </c>
      <c r="CC104" s="4">
        <v>0</v>
      </c>
      <c r="CD104" s="4">
        <v>0</v>
      </c>
      <c r="CE104" s="4">
        <v>0</v>
      </c>
      <c r="CF104" s="4">
        <v>0</v>
      </c>
      <c r="CG104" s="4">
        <v>0</v>
      </c>
      <c r="CH104" s="53">
        <v>1171</v>
      </c>
      <c r="CJ104" s="4">
        <v>0</v>
      </c>
      <c r="CK104" s="4">
        <v>0</v>
      </c>
      <c r="CL104" s="4">
        <v>235.04</v>
      </c>
      <c r="CM104" s="4">
        <v>0</v>
      </c>
      <c r="CN104" s="4">
        <v>235.04</v>
      </c>
      <c r="CP104" s="4">
        <v>0</v>
      </c>
      <c r="CQ104" s="4">
        <v>0</v>
      </c>
      <c r="CR104" s="4">
        <v>0</v>
      </c>
      <c r="CT104" s="4">
        <v>235.04</v>
      </c>
      <c r="CU104" s="4">
        <f t="shared" si="17"/>
        <v>935.96</v>
      </c>
      <c r="CV104" s="37">
        <f t="shared" si="18"/>
        <v>0.20071733561058924</v>
      </c>
      <c r="CW104" s="37"/>
    </row>
    <row r="105" spans="1:101" s="4" customFormat="1" outlineLevel="1" x14ac:dyDescent="0.2">
      <c r="A105" s="4" t="s">
        <v>111</v>
      </c>
      <c r="B105" s="11" t="s">
        <v>293</v>
      </c>
      <c r="C105" s="4" t="s">
        <v>294</v>
      </c>
      <c r="D105" s="4">
        <v>0</v>
      </c>
      <c r="E105" s="4">
        <v>0</v>
      </c>
      <c r="F105" s="4">
        <v>15195.25</v>
      </c>
      <c r="G105" s="4">
        <v>0</v>
      </c>
      <c r="H105" s="4">
        <v>15195.25</v>
      </c>
      <c r="J105" s="4">
        <v>0</v>
      </c>
      <c r="K105" s="4">
        <v>0</v>
      </c>
      <c r="L105" s="4">
        <v>0</v>
      </c>
      <c r="N105" s="4">
        <v>15195.25</v>
      </c>
      <c r="P105" s="53">
        <v>0</v>
      </c>
      <c r="Q105" s="53">
        <v>0</v>
      </c>
      <c r="S105" s="53"/>
      <c r="T105" s="4">
        <v>0</v>
      </c>
      <c r="U105" s="4">
        <v>0</v>
      </c>
      <c r="V105" s="4">
        <v>0</v>
      </c>
      <c r="W105" s="4">
        <v>0</v>
      </c>
      <c r="X105" s="4">
        <v>0</v>
      </c>
      <c r="Y105" s="4">
        <v>0</v>
      </c>
      <c r="Z105" s="4">
        <v>0</v>
      </c>
      <c r="AA105" s="4">
        <v>0</v>
      </c>
      <c r="AB105" s="4">
        <v>0</v>
      </c>
      <c r="AC105" s="4">
        <v>0</v>
      </c>
      <c r="AD105" s="4">
        <v>0</v>
      </c>
      <c r="AE105" s="4">
        <v>0</v>
      </c>
      <c r="AF105" s="4">
        <v>0</v>
      </c>
      <c r="AG105" s="4">
        <v>0</v>
      </c>
      <c r="AH105" s="4">
        <v>0</v>
      </c>
      <c r="AI105" s="4">
        <v>0</v>
      </c>
      <c r="AJ105" s="4">
        <v>0</v>
      </c>
      <c r="AK105" s="4">
        <v>0</v>
      </c>
      <c r="AL105" s="4">
        <v>0</v>
      </c>
      <c r="AM105" s="4">
        <v>0</v>
      </c>
      <c r="AN105" s="4">
        <v>0</v>
      </c>
      <c r="AO105" s="4">
        <v>0</v>
      </c>
      <c r="AP105" s="4">
        <v>0</v>
      </c>
      <c r="AQ105" s="4">
        <v>0</v>
      </c>
      <c r="AR105" s="4">
        <v>0</v>
      </c>
      <c r="AS105" s="4">
        <v>0</v>
      </c>
      <c r="AT105" s="4">
        <v>0</v>
      </c>
      <c r="AU105" s="4">
        <v>0</v>
      </c>
      <c r="AV105" s="4">
        <v>0</v>
      </c>
      <c r="AW105" s="4">
        <v>0</v>
      </c>
      <c r="AX105" s="4">
        <v>0</v>
      </c>
      <c r="AY105" s="4">
        <v>0</v>
      </c>
      <c r="AZ105" s="4">
        <v>0</v>
      </c>
      <c r="BA105" s="4">
        <v>0</v>
      </c>
      <c r="BB105" s="4">
        <v>0</v>
      </c>
      <c r="BC105" s="4">
        <v>0</v>
      </c>
      <c r="BD105" s="4">
        <v>0</v>
      </c>
      <c r="BE105" s="4">
        <v>0</v>
      </c>
      <c r="BF105" s="4">
        <v>0</v>
      </c>
      <c r="BG105" s="4">
        <v>0</v>
      </c>
      <c r="BH105" s="4">
        <v>0</v>
      </c>
      <c r="BI105" s="4">
        <v>0</v>
      </c>
      <c r="BJ105" s="4">
        <v>0</v>
      </c>
      <c r="BK105" s="4">
        <v>0</v>
      </c>
      <c r="BL105" s="4">
        <v>0</v>
      </c>
      <c r="BM105" s="4">
        <v>0</v>
      </c>
      <c r="BN105" s="4">
        <v>0</v>
      </c>
      <c r="BO105" s="4">
        <v>0</v>
      </c>
      <c r="BP105" s="4">
        <v>0</v>
      </c>
      <c r="BQ105" s="4">
        <v>0</v>
      </c>
      <c r="BR105" s="4">
        <v>0</v>
      </c>
      <c r="BS105" s="4">
        <v>0</v>
      </c>
      <c r="BT105" s="4">
        <v>0</v>
      </c>
      <c r="BU105" s="4">
        <v>20808</v>
      </c>
      <c r="BV105" s="4">
        <v>0</v>
      </c>
      <c r="BW105" s="4">
        <v>0</v>
      </c>
      <c r="BX105" s="4">
        <v>0</v>
      </c>
      <c r="BY105" s="4">
        <v>0</v>
      </c>
      <c r="BZ105" s="4">
        <v>0</v>
      </c>
      <c r="CA105" s="4">
        <v>0</v>
      </c>
      <c r="CB105" s="4">
        <v>0</v>
      </c>
      <c r="CC105" s="4">
        <v>0</v>
      </c>
      <c r="CD105" s="4">
        <v>0</v>
      </c>
      <c r="CE105" s="4">
        <v>0</v>
      </c>
      <c r="CF105" s="4">
        <v>0</v>
      </c>
      <c r="CG105" s="4">
        <v>0</v>
      </c>
      <c r="CH105" s="53">
        <v>20808</v>
      </c>
      <c r="CJ105" s="4">
        <v>0</v>
      </c>
      <c r="CK105" s="4">
        <v>0</v>
      </c>
      <c r="CL105" s="4">
        <v>10021.620000000001</v>
      </c>
      <c r="CM105" s="4">
        <v>0</v>
      </c>
      <c r="CN105" s="4">
        <v>10021.620000000001</v>
      </c>
      <c r="CP105" s="4">
        <v>0</v>
      </c>
      <c r="CQ105" s="4">
        <v>0</v>
      </c>
      <c r="CR105" s="4">
        <v>0</v>
      </c>
      <c r="CT105" s="4">
        <v>10021.620000000001</v>
      </c>
      <c r="CU105" s="4">
        <f t="shared" si="17"/>
        <v>10786.38</v>
      </c>
      <c r="CV105" s="37">
        <f t="shared" si="18"/>
        <v>0.48162341407151099</v>
      </c>
      <c r="CW105" s="37"/>
    </row>
    <row r="106" spans="1:101" s="4" customFormat="1" outlineLevel="1" x14ac:dyDescent="0.2">
      <c r="A106" s="4" t="s">
        <v>112</v>
      </c>
      <c r="B106" s="11" t="s">
        <v>295</v>
      </c>
      <c r="C106" s="4" t="s">
        <v>296</v>
      </c>
      <c r="D106" s="4">
        <v>189.34</v>
      </c>
      <c r="E106" s="4">
        <v>1160.9100000000001</v>
      </c>
      <c r="F106" s="4">
        <v>91181.86</v>
      </c>
      <c r="G106" s="4">
        <v>176.4</v>
      </c>
      <c r="H106" s="4">
        <v>92708.51</v>
      </c>
      <c r="J106" s="4">
        <v>0</v>
      </c>
      <c r="K106" s="4">
        <v>0</v>
      </c>
      <c r="L106" s="4">
        <v>0</v>
      </c>
      <c r="N106" s="4">
        <v>92708.51</v>
      </c>
      <c r="P106" s="53">
        <v>0</v>
      </c>
      <c r="Q106" s="53">
        <v>0</v>
      </c>
      <c r="S106" s="53"/>
      <c r="T106" s="4">
        <v>0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0</v>
      </c>
      <c r="AB106" s="4">
        <v>0</v>
      </c>
      <c r="AC106" s="4">
        <v>0</v>
      </c>
      <c r="AD106" s="4">
        <v>0</v>
      </c>
      <c r="AE106" s="4">
        <v>0</v>
      </c>
      <c r="AF106" s="4">
        <v>0</v>
      </c>
      <c r="AG106" s="4">
        <v>0</v>
      </c>
      <c r="AH106" s="4">
        <v>0</v>
      </c>
      <c r="AI106" s="4">
        <v>0</v>
      </c>
      <c r="AJ106" s="4">
        <v>0</v>
      </c>
      <c r="AK106" s="4">
        <v>0</v>
      </c>
      <c r="AL106" s="4">
        <v>0</v>
      </c>
      <c r="AM106" s="4">
        <v>0</v>
      </c>
      <c r="AN106" s="4">
        <v>0</v>
      </c>
      <c r="AO106" s="4">
        <v>0</v>
      </c>
      <c r="AP106" s="4">
        <v>0</v>
      </c>
      <c r="AQ106" s="4">
        <v>0</v>
      </c>
      <c r="AR106" s="4">
        <v>0</v>
      </c>
      <c r="AS106" s="4">
        <v>0</v>
      </c>
      <c r="AT106" s="4">
        <v>0</v>
      </c>
      <c r="AU106" s="4">
        <v>0</v>
      </c>
      <c r="AV106" s="4">
        <v>0</v>
      </c>
      <c r="AW106" s="4">
        <v>0</v>
      </c>
      <c r="AX106" s="4">
        <v>0</v>
      </c>
      <c r="AY106" s="4">
        <v>0</v>
      </c>
      <c r="AZ106" s="4">
        <v>0</v>
      </c>
      <c r="BA106" s="4">
        <v>0</v>
      </c>
      <c r="BB106" s="4">
        <v>0</v>
      </c>
      <c r="BC106" s="4">
        <v>0</v>
      </c>
      <c r="BD106" s="4">
        <v>0</v>
      </c>
      <c r="BE106" s="4">
        <v>0</v>
      </c>
      <c r="BF106" s="4">
        <v>0</v>
      </c>
      <c r="BG106" s="4">
        <v>0</v>
      </c>
      <c r="BH106" s="4">
        <v>0</v>
      </c>
      <c r="BI106" s="4">
        <v>0</v>
      </c>
      <c r="BJ106" s="4">
        <v>0</v>
      </c>
      <c r="BK106" s="4">
        <v>0</v>
      </c>
      <c r="BL106" s="4">
        <v>0</v>
      </c>
      <c r="BM106" s="4">
        <v>0</v>
      </c>
      <c r="BN106" s="4">
        <v>0</v>
      </c>
      <c r="BO106" s="4">
        <v>0</v>
      </c>
      <c r="BP106" s="4">
        <v>0</v>
      </c>
      <c r="BQ106" s="4">
        <v>0</v>
      </c>
      <c r="BR106" s="4">
        <v>0</v>
      </c>
      <c r="BS106" s="4">
        <v>0</v>
      </c>
      <c r="BT106" s="4">
        <v>0</v>
      </c>
      <c r="BU106" s="4">
        <v>0</v>
      </c>
      <c r="BV106" s="4">
        <v>105850</v>
      </c>
      <c r="BW106" s="4">
        <v>0</v>
      </c>
      <c r="BX106" s="4">
        <v>0</v>
      </c>
      <c r="BY106" s="4">
        <v>0</v>
      </c>
      <c r="BZ106" s="4">
        <v>0</v>
      </c>
      <c r="CA106" s="4">
        <v>0</v>
      </c>
      <c r="CB106" s="4">
        <v>0</v>
      </c>
      <c r="CC106" s="4">
        <v>0</v>
      </c>
      <c r="CD106" s="4">
        <v>0</v>
      </c>
      <c r="CE106" s="4">
        <v>0</v>
      </c>
      <c r="CF106" s="4">
        <v>0</v>
      </c>
      <c r="CG106" s="4">
        <v>0</v>
      </c>
      <c r="CH106" s="53">
        <v>105850</v>
      </c>
      <c r="CJ106" s="4">
        <v>0</v>
      </c>
      <c r="CK106" s="4">
        <v>848.56000000000006</v>
      </c>
      <c r="CL106" s="4">
        <v>41431.21</v>
      </c>
      <c r="CM106" s="4">
        <v>474.91</v>
      </c>
      <c r="CN106" s="4">
        <v>42754.68</v>
      </c>
      <c r="CP106" s="4">
        <v>0</v>
      </c>
      <c r="CQ106" s="4">
        <v>0</v>
      </c>
      <c r="CR106" s="4">
        <v>0</v>
      </c>
      <c r="CT106" s="4">
        <v>42754.68</v>
      </c>
      <c r="CU106" s="4">
        <f t="shared" si="17"/>
        <v>63095.32</v>
      </c>
      <c r="CV106" s="37">
        <f t="shared" si="18"/>
        <v>0.40391761927255548</v>
      </c>
      <c r="CW106" s="37"/>
    </row>
    <row r="107" spans="1:101" s="4" customFormat="1" outlineLevel="1" x14ac:dyDescent="0.2">
      <c r="A107" s="4" t="s">
        <v>113</v>
      </c>
      <c r="B107" s="11" t="s">
        <v>297</v>
      </c>
      <c r="C107" s="4" t="s">
        <v>298</v>
      </c>
      <c r="D107" s="4">
        <v>0</v>
      </c>
      <c r="E107" s="4">
        <v>235.1</v>
      </c>
      <c r="F107" s="4">
        <v>46637.68</v>
      </c>
      <c r="G107" s="4">
        <v>0</v>
      </c>
      <c r="H107" s="4">
        <v>46872.78</v>
      </c>
      <c r="J107" s="4">
        <v>0</v>
      </c>
      <c r="K107" s="4">
        <v>0</v>
      </c>
      <c r="L107" s="4">
        <v>0</v>
      </c>
      <c r="N107" s="4">
        <v>46872.78</v>
      </c>
      <c r="P107" s="53">
        <v>0</v>
      </c>
      <c r="Q107" s="53">
        <v>0</v>
      </c>
      <c r="S107" s="53"/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  <c r="AB107" s="4">
        <v>0</v>
      </c>
      <c r="AC107" s="4">
        <v>0</v>
      </c>
      <c r="AD107" s="4">
        <v>0</v>
      </c>
      <c r="AE107" s="4">
        <v>0</v>
      </c>
      <c r="AF107" s="4">
        <v>0</v>
      </c>
      <c r="AG107" s="4">
        <v>0</v>
      </c>
      <c r="AH107" s="4">
        <v>0</v>
      </c>
      <c r="AI107" s="4">
        <v>0</v>
      </c>
      <c r="AJ107" s="4">
        <v>0</v>
      </c>
      <c r="AK107" s="4">
        <v>0</v>
      </c>
      <c r="AL107" s="4">
        <v>0</v>
      </c>
      <c r="AM107" s="4">
        <v>0</v>
      </c>
      <c r="AN107" s="4">
        <v>0</v>
      </c>
      <c r="AO107" s="4">
        <v>0</v>
      </c>
      <c r="AP107" s="4">
        <v>0</v>
      </c>
      <c r="AQ107" s="4">
        <v>0</v>
      </c>
      <c r="AR107" s="4">
        <v>0</v>
      </c>
      <c r="AS107" s="4">
        <v>0</v>
      </c>
      <c r="AT107" s="4">
        <v>0</v>
      </c>
      <c r="AU107" s="4">
        <v>0</v>
      </c>
      <c r="AV107" s="4">
        <v>0</v>
      </c>
      <c r="AW107" s="4">
        <v>0</v>
      </c>
      <c r="AX107" s="4">
        <v>0</v>
      </c>
      <c r="AY107" s="4">
        <v>0</v>
      </c>
      <c r="AZ107" s="4">
        <v>0</v>
      </c>
      <c r="BA107" s="4">
        <v>0</v>
      </c>
      <c r="BB107" s="4">
        <v>0</v>
      </c>
      <c r="BC107" s="4">
        <v>0</v>
      </c>
      <c r="BD107" s="4">
        <v>0</v>
      </c>
      <c r="BE107" s="4">
        <v>0</v>
      </c>
      <c r="BF107" s="4">
        <v>0</v>
      </c>
      <c r="BG107" s="4">
        <v>0</v>
      </c>
      <c r="BH107" s="4">
        <v>0</v>
      </c>
      <c r="BI107" s="4">
        <v>0</v>
      </c>
      <c r="BJ107" s="4">
        <v>0</v>
      </c>
      <c r="BK107" s="4">
        <v>0</v>
      </c>
      <c r="BL107" s="4">
        <v>0</v>
      </c>
      <c r="BM107" s="4">
        <v>0</v>
      </c>
      <c r="BN107" s="4">
        <v>0</v>
      </c>
      <c r="BO107" s="4">
        <v>0</v>
      </c>
      <c r="BP107" s="4">
        <v>0</v>
      </c>
      <c r="BQ107" s="4">
        <v>0</v>
      </c>
      <c r="BR107" s="4">
        <v>0</v>
      </c>
      <c r="BS107" s="4">
        <v>0</v>
      </c>
      <c r="BT107" s="4">
        <v>0</v>
      </c>
      <c r="BU107" s="4">
        <v>0</v>
      </c>
      <c r="BV107" s="4">
        <v>0</v>
      </c>
      <c r="BW107" s="4">
        <v>54000</v>
      </c>
      <c r="BX107" s="4">
        <v>0</v>
      </c>
      <c r="BY107" s="4">
        <v>0</v>
      </c>
      <c r="BZ107" s="4">
        <v>0</v>
      </c>
      <c r="CA107" s="4">
        <v>0</v>
      </c>
      <c r="CB107" s="4">
        <v>0</v>
      </c>
      <c r="CC107" s="4">
        <v>0</v>
      </c>
      <c r="CD107" s="4">
        <v>0</v>
      </c>
      <c r="CE107" s="4">
        <v>0</v>
      </c>
      <c r="CF107" s="4">
        <v>0</v>
      </c>
      <c r="CG107" s="4">
        <v>0</v>
      </c>
      <c r="CH107" s="53">
        <v>54000</v>
      </c>
      <c r="CJ107" s="4">
        <v>0</v>
      </c>
      <c r="CK107" s="4">
        <v>1371.53</v>
      </c>
      <c r="CL107" s="4">
        <v>29942.37</v>
      </c>
      <c r="CM107" s="4">
        <v>724.09</v>
      </c>
      <c r="CN107" s="4">
        <v>32037.989999999998</v>
      </c>
      <c r="CP107" s="4">
        <v>0</v>
      </c>
      <c r="CQ107" s="4">
        <v>0</v>
      </c>
      <c r="CR107" s="4">
        <v>0</v>
      </c>
      <c r="CT107" s="4">
        <v>32037.99</v>
      </c>
      <c r="CU107" s="4">
        <f t="shared" si="17"/>
        <v>21962.01</v>
      </c>
      <c r="CV107" s="37">
        <f t="shared" si="18"/>
        <v>0.59329611111111114</v>
      </c>
      <c r="CW107" s="37"/>
    </row>
    <row r="108" spans="1:101" s="4" customFormat="1" outlineLevel="1" x14ac:dyDescent="0.2">
      <c r="A108" s="4" t="s">
        <v>114</v>
      </c>
      <c r="B108" s="11" t="s">
        <v>299</v>
      </c>
      <c r="C108" s="4" t="s">
        <v>300</v>
      </c>
      <c r="D108" s="4">
        <v>0</v>
      </c>
      <c r="E108" s="4">
        <v>20.11</v>
      </c>
      <c r="F108" s="4">
        <v>22649.420000000002</v>
      </c>
      <c r="G108" s="4">
        <v>123.60000000000001</v>
      </c>
      <c r="H108" s="4">
        <v>22793.13</v>
      </c>
      <c r="J108" s="4">
        <v>0</v>
      </c>
      <c r="K108" s="4">
        <v>0</v>
      </c>
      <c r="L108" s="4">
        <v>0</v>
      </c>
      <c r="N108" s="4">
        <v>22793.13</v>
      </c>
      <c r="P108" s="53">
        <v>0</v>
      </c>
      <c r="Q108" s="53">
        <v>0</v>
      </c>
      <c r="S108" s="53"/>
      <c r="T108" s="4">
        <v>0</v>
      </c>
      <c r="U108" s="4">
        <v>0</v>
      </c>
      <c r="V108" s="4">
        <v>0</v>
      </c>
      <c r="W108" s="4">
        <v>0</v>
      </c>
      <c r="X108" s="4">
        <v>0</v>
      </c>
      <c r="Y108" s="4">
        <v>0</v>
      </c>
      <c r="Z108" s="4">
        <v>0</v>
      </c>
      <c r="AA108" s="4">
        <v>0</v>
      </c>
      <c r="AB108" s="4">
        <v>0</v>
      </c>
      <c r="AC108" s="4">
        <v>0</v>
      </c>
      <c r="AD108" s="4">
        <v>0</v>
      </c>
      <c r="AE108" s="4">
        <v>0</v>
      </c>
      <c r="AF108" s="4">
        <v>0</v>
      </c>
      <c r="AG108" s="4">
        <v>0</v>
      </c>
      <c r="AH108" s="4">
        <v>0</v>
      </c>
      <c r="AI108" s="4">
        <v>0</v>
      </c>
      <c r="AJ108" s="4">
        <v>0</v>
      </c>
      <c r="AK108" s="4">
        <v>0</v>
      </c>
      <c r="AL108" s="4">
        <v>0</v>
      </c>
      <c r="AM108" s="4">
        <v>0</v>
      </c>
      <c r="AN108" s="4">
        <v>0</v>
      </c>
      <c r="AO108" s="4">
        <v>0</v>
      </c>
      <c r="AP108" s="4">
        <v>0</v>
      </c>
      <c r="AQ108" s="4">
        <v>0</v>
      </c>
      <c r="AR108" s="4">
        <v>0</v>
      </c>
      <c r="AS108" s="4">
        <v>0</v>
      </c>
      <c r="AT108" s="4">
        <v>0</v>
      </c>
      <c r="AU108" s="4">
        <v>0</v>
      </c>
      <c r="AV108" s="4">
        <v>0</v>
      </c>
      <c r="AW108" s="4">
        <v>0</v>
      </c>
      <c r="AX108" s="4">
        <v>0</v>
      </c>
      <c r="AY108" s="4">
        <v>0</v>
      </c>
      <c r="AZ108" s="4">
        <v>0</v>
      </c>
      <c r="BA108" s="4">
        <v>0</v>
      </c>
      <c r="BB108" s="4">
        <v>0</v>
      </c>
      <c r="BC108" s="4">
        <v>0</v>
      </c>
      <c r="BD108" s="4">
        <v>0</v>
      </c>
      <c r="BE108" s="4">
        <v>0</v>
      </c>
      <c r="BF108" s="4">
        <v>0</v>
      </c>
      <c r="BG108" s="4">
        <v>0</v>
      </c>
      <c r="BH108" s="4">
        <v>0</v>
      </c>
      <c r="BI108" s="4">
        <v>0</v>
      </c>
      <c r="BJ108" s="4">
        <v>0</v>
      </c>
      <c r="BK108" s="4">
        <v>0</v>
      </c>
      <c r="BL108" s="4">
        <v>0</v>
      </c>
      <c r="BM108" s="4">
        <v>0</v>
      </c>
      <c r="BN108" s="4">
        <v>0</v>
      </c>
      <c r="BO108" s="4">
        <v>0</v>
      </c>
      <c r="BP108" s="4">
        <v>0</v>
      </c>
      <c r="BQ108" s="4">
        <v>0</v>
      </c>
      <c r="BR108" s="4">
        <v>0</v>
      </c>
      <c r="BS108" s="4">
        <v>0</v>
      </c>
      <c r="BT108" s="4">
        <v>0</v>
      </c>
      <c r="BU108" s="4">
        <v>0</v>
      </c>
      <c r="BV108" s="4">
        <v>0</v>
      </c>
      <c r="BW108" s="4">
        <v>0</v>
      </c>
      <c r="BX108" s="4">
        <v>26600</v>
      </c>
      <c r="BY108" s="4">
        <v>0</v>
      </c>
      <c r="BZ108" s="4">
        <v>0</v>
      </c>
      <c r="CA108" s="4">
        <v>0</v>
      </c>
      <c r="CB108" s="4">
        <v>0</v>
      </c>
      <c r="CC108" s="4">
        <v>0</v>
      </c>
      <c r="CD108" s="4">
        <v>0</v>
      </c>
      <c r="CE108" s="4">
        <v>0</v>
      </c>
      <c r="CF108" s="4">
        <v>0</v>
      </c>
      <c r="CG108" s="4">
        <v>0</v>
      </c>
      <c r="CH108" s="53">
        <v>26600</v>
      </c>
      <c r="CJ108" s="4">
        <v>0</v>
      </c>
      <c r="CK108" s="4">
        <v>42.910000000000004</v>
      </c>
      <c r="CL108" s="4">
        <v>20321.54</v>
      </c>
      <c r="CM108" s="4">
        <v>0</v>
      </c>
      <c r="CN108" s="4">
        <v>20364.45</v>
      </c>
      <c r="CP108" s="4">
        <v>0</v>
      </c>
      <c r="CQ108" s="4">
        <v>0</v>
      </c>
      <c r="CR108" s="4">
        <v>0</v>
      </c>
      <c r="CT108" s="4">
        <v>20364.45</v>
      </c>
      <c r="CU108" s="4">
        <f t="shared" si="17"/>
        <v>6235.5499999999993</v>
      </c>
      <c r="CV108" s="37">
        <f t="shared" si="18"/>
        <v>0.76558082706766917</v>
      </c>
      <c r="CW108" s="37"/>
    </row>
    <row r="109" spans="1:101" s="4" customFormat="1" outlineLevel="1" x14ac:dyDescent="0.2">
      <c r="A109" s="4" t="s">
        <v>115</v>
      </c>
      <c r="B109" s="11" t="s">
        <v>301</v>
      </c>
      <c r="C109" s="4" t="s">
        <v>302</v>
      </c>
      <c r="D109" s="4">
        <v>0</v>
      </c>
      <c r="E109" s="4">
        <v>0</v>
      </c>
      <c r="F109" s="4">
        <v>19977.28</v>
      </c>
      <c r="G109" s="4">
        <v>0</v>
      </c>
      <c r="H109" s="4">
        <v>19977.28</v>
      </c>
      <c r="J109" s="4">
        <v>0</v>
      </c>
      <c r="K109" s="4">
        <v>0</v>
      </c>
      <c r="L109" s="4">
        <v>0</v>
      </c>
      <c r="N109" s="4">
        <v>19977.28</v>
      </c>
      <c r="P109" s="53">
        <v>0</v>
      </c>
      <c r="Q109" s="53">
        <v>0</v>
      </c>
      <c r="S109" s="53"/>
      <c r="T109" s="4">
        <v>0</v>
      </c>
      <c r="U109" s="4">
        <v>0</v>
      </c>
      <c r="V109" s="4">
        <v>0</v>
      </c>
      <c r="W109" s="4">
        <v>0</v>
      </c>
      <c r="X109" s="4">
        <v>0</v>
      </c>
      <c r="Y109" s="4">
        <v>0</v>
      </c>
      <c r="Z109" s="4">
        <v>0</v>
      </c>
      <c r="AA109" s="4">
        <v>0</v>
      </c>
      <c r="AB109" s="4">
        <v>0</v>
      </c>
      <c r="AC109" s="4">
        <v>0</v>
      </c>
      <c r="AD109" s="4">
        <v>0</v>
      </c>
      <c r="AE109" s="4">
        <v>0</v>
      </c>
      <c r="AF109" s="4">
        <v>0</v>
      </c>
      <c r="AG109" s="4">
        <v>0</v>
      </c>
      <c r="AH109" s="4">
        <v>0</v>
      </c>
      <c r="AI109" s="4">
        <v>0</v>
      </c>
      <c r="AJ109" s="4">
        <v>0</v>
      </c>
      <c r="AK109" s="4">
        <v>0</v>
      </c>
      <c r="AL109" s="4">
        <v>0</v>
      </c>
      <c r="AM109" s="4">
        <v>0</v>
      </c>
      <c r="AN109" s="4">
        <v>0</v>
      </c>
      <c r="AO109" s="4">
        <v>0</v>
      </c>
      <c r="AP109" s="4">
        <v>0</v>
      </c>
      <c r="AQ109" s="4">
        <v>0</v>
      </c>
      <c r="AR109" s="4">
        <v>0</v>
      </c>
      <c r="AS109" s="4">
        <v>0</v>
      </c>
      <c r="AT109" s="4">
        <v>0</v>
      </c>
      <c r="AU109" s="4">
        <v>0</v>
      </c>
      <c r="AV109" s="4">
        <v>0</v>
      </c>
      <c r="AW109" s="4">
        <v>0</v>
      </c>
      <c r="AX109" s="4">
        <v>0</v>
      </c>
      <c r="AY109" s="4">
        <v>0</v>
      </c>
      <c r="AZ109" s="4">
        <v>0</v>
      </c>
      <c r="BA109" s="4">
        <v>0</v>
      </c>
      <c r="BB109" s="4">
        <v>0</v>
      </c>
      <c r="BC109" s="4">
        <v>0</v>
      </c>
      <c r="BD109" s="4">
        <v>0</v>
      </c>
      <c r="BE109" s="4">
        <v>0</v>
      </c>
      <c r="BF109" s="4">
        <v>0</v>
      </c>
      <c r="BG109" s="4">
        <v>0</v>
      </c>
      <c r="BH109" s="4">
        <v>0</v>
      </c>
      <c r="BI109" s="4">
        <v>0</v>
      </c>
      <c r="BJ109" s="4">
        <v>0</v>
      </c>
      <c r="BK109" s="4">
        <v>0</v>
      </c>
      <c r="BL109" s="4">
        <v>0</v>
      </c>
      <c r="BM109" s="4">
        <v>0</v>
      </c>
      <c r="BN109" s="4">
        <v>0</v>
      </c>
      <c r="BO109" s="4">
        <v>0</v>
      </c>
      <c r="BP109" s="4">
        <v>0</v>
      </c>
      <c r="BQ109" s="4">
        <v>0</v>
      </c>
      <c r="BR109" s="4">
        <v>0</v>
      </c>
      <c r="BS109" s="4">
        <v>0</v>
      </c>
      <c r="BT109" s="4">
        <v>0</v>
      </c>
      <c r="BU109" s="4">
        <v>0</v>
      </c>
      <c r="BV109" s="4">
        <v>0</v>
      </c>
      <c r="BW109" s="4">
        <v>0</v>
      </c>
      <c r="BX109" s="4">
        <v>0</v>
      </c>
      <c r="BY109" s="4">
        <v>23650</v>
      </c>
      <c r="BZ109" s="4">
        <v>0</v>
      </c>
      <c r="CA109" s="4">
        <v>0</v>
      </c>
      <c r="CB109" s="4">
        <v>0</v>
      </c>
      <c r="CC109" s="4">
        <v>0</v>
      </c>
      <c r="CD109" s="4">
        <v>0</v>
      </c>
      <c r="CE109" s="4">
        <v>0</v>
      </c>
      <c r="CF109" s="4">
        <v>0</v>
      </c>
      <c r="CG109" s="4">
        <v>0</v>
      </c>
      <c r="CH109" s="53">
        <v>23650</v>
      </c>
      <c r="CJ109" s="4">
        <v>0</v>
      </c>
      <c r="CK109" s="4">
        <v>0</v>
      </c>
      <c r="CL109" s="4">
        <v>14204.5</v>
      </c>
      <c r="CM109" s="4">
        <v>0</v>
      </c>
      <c r="CN109" s="4">
        <v>14204.5</v>
      </c>
      <c r="CP109" s="4">
        <v>0</v>
      </c>
      <c r="CQ109" s="4">
        <v>0</v>
      </c>
      <c r="CR109" s="4">
        <v>0</v>
      </c>
      <c r="CT109" s="4">
        <v>14204.5</v>
      </c>
      <c r="CU109" s="4">
        <f t="shared" si="17"/>
        <v>9445.5</v>
      </c>
      <c r="CV109" s="37">
        <f t="shared" si="18"/>
        <v>0.60061310782241017</v>
      </c>
      <c r="CW109" s="37"/>
    </row>
    <row r="110" spans="1:101" s="4" customFormat="1" outlineLevel="1" x14ac:dyDescent="0.2">
      <c r="A110" s="4" t="s">
        <v>116</v>
      </c>
      <c r="B110" s="11" t="s">
        <v>303</v>
      </c>
      <c r="C110" s="4" t="s">
        <v>304</v>
      </c>
      <c r="D110" s="4">
        <v>0</v>
      </c>
      <c r="E110" s="4">
        <v>0</v>
      </c>
      <c r="F110" s="4">
        <v>628.16</v>
      </c>
      <c r="G110" s="4">
        <v>0</v>
      </c>
      <c r="H110" s="4">
        <v>628.16</v>
      </c>
      <c r="J110" s="4">
        <v>0</v>
      </c>
      <c r="K110" s="4">
        <v>0</v>
      </c>
      <c r="L110" s="4">
        <v>0</v>
      </c>
      <c r="N110" s="4">
        <v>628.16</v>
      </c>
      <c r="P110" s="53">
        <v>0</v>
      </c>
      <c r="Q110" s="53">
        <v>0</v>
      </c>
      <c r="S110" s="53"/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  <c r="AA110" s="4">
        <v>0</v>
      </c>
      <c r="AB110" s="4">
        <v>0</v>
      </c>
      <c r="AC110" s="4">
        <v>0</v>
      </c>
      <c r="AD110" s="4">
        <v>0</v>
      </c>
      <c r="AE110" s="4">
        <v>0</v>
      </c>
      <c r="AF110" s="4">
        <v>0</v>
      </c>
      <c r="AG110" s="4">
        <v>0</v>
      </c>
      <c r="AH110" s="4">
        <v>0</v>
      </c>
      <c r="AI110" s="4">
        <v>0</v>
      </c>
      <c r="AJ110" s="4">
        <v>0</v>
      </c>
      <c r="AK110" s="4">
        <v>0</v>
      </c>
      <c r="AL110" s="4">
        <v>0</v>
      </c>
      <c r="AM110" s="4">
        <v>0</v>
      </c>
      <c r="AN110" s="4">
        <v>0</v>
      </c>
      <c r="AO110" s="4">
        <v>0</v>
      </c>
      <c r="AP110" s="4">
        <v>0</v>
      </c>
      <c r="AQ110" s="4">
        <v>0</v>
      </c>
      <c r="AR110" s="4">
        <v>0</v>
      </c>
      <c r="AS110" s="4">
        <v>0</v>
      </c>
      <c r="AT110" s="4">
        <v>0</v>
      </c>
      <c r="AU110" s="4">
        <v>0</v>
      </c>
      <c r="AV110" s="4">
        <v>0</v>
      </c>
      <c r="AW110" s="4">
        <v>0</v>
      </c>
      <c r="AX110" s="4">
        <v>0</v>
      </c>
      <c r="AY110" s="4">
        <v>0</v>
      </c>
      <c r="AZ110" s="4">
        <v>0</v>
      </c>
      <c r="BA110" s="4">
        <v>0</v>
      </c>
      <c r="BB110" s="4">
        <v>0</v>
      </c>
      <c r="BC110" s="4">
        <v>0</v>
      </c>
      <c r="BD110" s="4">
        <v>0</v>
      </c>
      <c r="BE110" s="4">
        <v>0</v>
      </c>
      <c r="BF110" s="4">
        <v>0</v>
      </c>
      <c r="BG110" s="4">
        <v>0</v>
      </c>
      <c r="BH110" s="4">
        <v>0</v>
      </c>
      <c r="BI110" s="4">
        <v>0</v>
      </c>
      <c r="BJ110" s="4">
        <v>0</v>
      </c>
      <c r="BK110" s="4">
        <v>0</v>
      </c>
      <c r="BL110" s="4">
        <v>0</v>
      </c>
      <c r="BM110" s="4">
        <v>0</v>
      </c>
      <c r="BN110" s="4">
        <v>0</v>
      </c>
      <c r="BO110" s="4">
        <v>0</v>
      </c>
      <c r="BP110" s="4">
        <v>0</v>
      </c>
      <c r="BQ110" s="4">
        <v>0</v>
      </c>
      <c r="BR110" s="4">
        <v>0</v>
      </c>
      <c r="BS110" s="4">
        <v>0</v>
      </c>
      <c r="BT110" s="4">
        <v>0</v>
      </c>
      <c r="BU110" s="4">
        <v>0</v>
      </c>
      <c r="BV110" s="4">
        <v>0</v>
      </c>
      <c r="BW110" s="4">
        <v>0</v>
      </c>
      <c r="BX110" s="4">
        <v>0</v>
      </c>
      <c r="BY110" s="4">
        <v>0</v>
      </c>
      <c r="BZ110" s="4">
        <v>3435</v>
      </c>
      <c r="CA110" s="4">
        <v>0</v>
      </c>
      <c r="CB110" s="4">
        <v>0</v>
      </c>
      <c r="CC110" s="4">
        <v>0</v>
      </c>
      <c r="CD110" s="4">
        <v>0</v>
      </c>
      <c r="CE110" s="4">
        <v>0</v>
      </c>
      <c r="CF110" s="4">
        <v>0</v>
      </c>
      <c r="CG110" s="4">
        <v>0</v>
      </c>
      <c r="CH110" s="53">
        <v>3435</v>
      </c>
      <c r="CJ110" s="4">
        <v>0</v>
      </c>
      <c r="CK110" s="4">
        <v>0</v>
      </c>
      <c r="CL110" s="4">
        <v>491.49</v>
      </c>
      <c r="CM110" s="4">
        <v>0</v>
      </c>
      <c r="CN110" s="4">
        <v>491.49</v>
      </c>
      <c r="CP110" s="4">
        <v>0</v>
      </c>
      <c r="CQ110" s="4">
        <v>0</v>
      </c>
      <c r="CR110" s="4">
        <v>0</v>
      </c>
      <c r="CT110" s="4">
        <v>491.49</v>
      </c>
      <c r="CU110" s="4">
        <f t="shared" si="17"/>
        <v>2943.51</v>
      </c>
      <c r="CV110" s="37">
        <f t="shared" si="18"/>
        <v>0.14308296943231441</v>
      </c>
      <c r="CW110" s="37"/>
    </row>
    <row r="111" spans="1:101" s="4" customFormat="1" outlineLevel="1" x14ac:dyDescent="0.2">
      <c r="A111" s="4" t="s">
        <v>117</v>
      </c>
      <c r="B111" s="11" t="s">
        <v>305</v>
      </c>
      <c r="C111" s="4" t="s">
        <v>306</v>
      </c>
      <c r="D111" s="4">
        <v>0</v>
      </c>
      <c r="E111" s="4">
        <v>0</v>
      </c>
      <c r="F111" s="4">
        <v>86.94</v>
      </c>
      <c r="G111" s="4">
        <v>0</v>
      </c>
      <c r="H111" s="4">
        <v>86.94</v>
      </c>
      <c r="J111" s="4">
        <v>0</v>
      </c>
      <c r="K111" s="4">
        <v>0</v>
      </c>
      <c r="L111" s="4">
        <v>0</v>
      </c>
      <c r="N111" s="4">
        <v>86.94</v>
      </c>
      <c r="P111" s="53">
        <v>0</v>
      </c>
      <c r="Q111" s="53">
        <v>0</v>
      </c>
      <c r="S111" s="53"/>
      <c r="T111" s="4">
        <v>0</v>
      </c>
      <c r="U111" s="4">
        <v>0</v>
      </c>
      <c r="V111" s="4">
        <v>0</v>
      </c>
      <c r="W111" s="4">
        <v>0</v>
      </c>
      <c r="X111" s="4">
        <v>0</v>
      </c>
      <c r="Y111" s="4">
        <v>0</v>
      </c>
      <c r="Z111" s="4">
        <v>0</v>
      </c>
      <c r="AA111" s="4">
        <v>0</v>
      </c>
      <c r="AB111" s="4">
        <v>0</v>
      </c>
      <c r="AC111" s="4">
        <v>0</v>
      </c>
      <c r="AD111" s="4">
        <v>0</v>
      </c>
      <c r="AE111" s="4">
        <v>0</v>
      </c>
      <c r="AF111" s="4">
        <v>0</v>
      </c>
      <c r="AG111" s="4">
        <v>0</v>
      </c>
      <c r="AH111" s="4">
        <v>0</v>
      </c>
      <c r="AI111" s="4">
        <v>0</v>
      </c>
      <c r="AJ111" s="4">
        <v>0</v>
      </c>
      <c r="AK111" s="4">
        <v>0</v>
      </c>
      <c r="AL111" s="4">
        <v>0</v>
      </c>
      <c r="AM111" s="4">
        <v>0</v>
      </c>
      <c r="AN111" s="4">
        <v>0</v>
      </c>
      <c r="AO111" s="4">
        <v>0</v>
      </c>
      <c r="AP111" s="4">
        <v>0</v>
      </c>
      <c r="AQ111" s="4">
        <v>0</v>
      </c>
      <c r="AR111" s="4">
        <v>0</v>
      </c>
      <c r="AS111" s="4">
        <v>0</v>
      </c>
      <c r="AT111" s="4">
        <v>0</v>
      </c>
      <c r="AU111" s="4">
        <v>0</v>
      </c>
      <c r="AV111" s="4">
        <v>0</v>
      </c>
      <c r="AW111" s="4">
        <v>0</v>
      </c>
      <c r="AX111" s="4">
        <v>0</v>
      </c>
      <c r="AY111" s="4">
        <v>0</v>
      </c>
      <c r="AZ111" s="4">
        <v>0</v>
      </c>
      <c r="BA111" s="4">
        <v>0</v>
      </c>
      <c r="BB111" s="4">
        <v>0</v>
      </c>
      <c r="BC111" s="4">
        <v>0</v>
      </c>
      <c r="BD111" s="4">
        <v>0</v>
      </c>
      <c r="BE111" s="4">
        <v>0</v>
      </c>
      <c r="BF111" s="4">
        <v>0</v>
      </c>
      <c r="BG111" s="4">
        <v>0</v>
      </c>
      <c r="BH111" s="4">
        <v>0</v>
      </c>
      <c r="BI111" s="4">
        <v>0</v>
      </c>
      <c r="BJ111" s="4">
        <v>0</v>
      </c>
      <c r="BK111" s="4">
        <v>0</v>
      </c>
      <c r="BL111" s="4">
        <v>0</v>
      </c>
      <c r="BM111" s="4">
        <v>0</v>
      </c>
      <c r="BN111" s="4">
        <v>0</v>
      </c>
      <c r="BO111" s="4">
        <v>0</v>
      </c>
      <c r="BP111" s="4">
        <v>0</v>
      </c>
      <c r="BQ111" s="4">
        <v>0</v>
      </c>
      <c r="BR111" s="4">
        <v>0</v>
      </c>
      <c r="BS111" s="4">
        <v>0</v>
      </c>
      <c r="BT111" s="4">
        <v>0</v>
      </c>
      <c r="BU111" s="4">
        <v>0</v>
      </c>
      <c r="BV111" s="4">
        <v>0</v>
      </c>
      <c r="BW111" s="4">
        <v>0</v>
      </c>
      <c r="BX111" s="4">
        <v>0</v>
      </c>
      <c r="BY111" s="4">
        <v>0</v>
      </c>
      <c r="BZ111" s="4">
        <v>0</v>
      </c>
      <c r="CA111" s="4">
        <v>500</v>
      </c>
      <c r="CB111" s="4">
        <v>0</v>
      </c>
      <c r="CC111" s="4">
        <v>0</v>
      </c>
      <c r="CD111" s="4">
        <v>0</v>
      </c>
      <c r="CE111" s="4">
        <v>0</v>
      </c>
      <c r="CF111" s="4">
        <v>0</v>
      </c>
      <c r="CG111" s="4">
        <v>0</v>
      </c>
      <c r="CH111" s="53">
        <v>500</v>
      </c>
      <c r="CJ111" s="4">
        <v>0</v>
      </c>
      <c r="CK111" s="4">
        <v>0</v>
      </c>
      <c r="CL111" s="4">
        <v>0</v>
      </c>
      <c r="CM111" s="4">
        <v>0</v>
      </c>
      <c r="CN111" s="4">
        <v>0</v>
      </c>
      <c r="CP111" s="4">
        <v>0</v>
      </c>
      <c r="CQ111" s="4">
        <v>0</v>
      </c>
      <c r="CR111" s="4">
        <v>0</v>
      </c>
      <c r="CT111" s="4">
        <v>0</v>
      </c>
      <c r="CU111" s="4">
        <f t="shared" si="17"/>
        <v>500</v>
      </c>
      <c r="CV111" s="37">
        <f t="shared" si="18"/>
        <v>0</v>
      </c>
      <c r="CW111" s="37"/>
    </row>
    <row r="112" spans="1:101" s="4" customFormat="1" outlineLevel="1" x14ac:dyDescent="0.2">
      <c r="A112" s="4" t="s">
        <v>118</v>
      </c>
      <c r="B112" s="11" t="s">
        <v>307</v>
      </c>
      <c r="C112" s="4" t="s">
        <v>308</v>
      </c>
      <c r="D112" s="4">
        <v>210.38</v>
      </c>
      <c r="E112" s="4">
        <v>789.97</v>
      </c>
      <c r="F112" s="4">
        <v>13558.67</v>
      </c>
      <c r="G112" s="4">
        <v>0</v>
      </c>
      <c r="H112" s="4">
        <v>14559.02</v>
      </c>
      <c r="J112" s="4">
        <v>0</v>
      </c>
      <c r="K112" s="4">
        <v>0</v>
      </c>
      <c r="L112" s="4">
        <v>0</v>
      </c>
      <c r="N112" s="4">
        <v>14559.02</v>
      </c>
      <c r="P112" s="53">
        <v>0</v>
      </c>
      <c r="Q112" s="53">
        <v>0</v>
      </c>
      <c r="S112" s="53"/>
      <c r="T112" s="4">
        <v>0</v>
      </c>
      <c r="U112" s="4">
        <v>0</v>
      </c>
      <c r="V112" s="4">
        <v>0</v>
      </c>
      <c r="W112" s="4">
        <v>0</v>
      </c>
      <c r="X112" s="4">
        <v>0</v>
      </c>
      <c r="Y112" s="4">
        <v>0</v>
      </c>
      <c r="Z112" s="4">
        <v>0</v>
      </c>
      <c r="AA112" s="4">
        <v>0</v>
      </c>
      <c r="AB112" s="4">
        <v>0</v>
      </c>
      <c r="AC112" s="4">
        <v>0</v>
      </c>
      <c r="AD112" s="4">
        <v>0</v>
      </c>
      <c r="AE112" s="4">
        <v>0</v>
      </c>
      <c r="AF112" s="4">
        <v>0</v>
      </c>
      <c r="AG112" s="4">
        <v>0</v>
      </c>
      <c r="AH112" s="4">
        <v>0</v>
      </c>
      <c r="AI112" s="4">
        <v>0</v>
      </c>
      <c r="AJ112" s="4">
        <v>0</v>
      </c>
      <c r="AK112" s="4">
        <v>0</v>
      </c>
      <c r="AL112" s="4">
        <v>0</v>
      </c>
      <c r="AM112" s="4">
        <v>0</v>
      </c>
      <c r="AN112" s="4">
        <v>0</v>
      </c>
      <c r="AO112" s="4">
        <v>0</v>
      </c>
      <c r="AP112" s="4">
        <v>0</v>
      </c>
      <c r="AQ112" s="4">
        <v>0</v>
      </c>
      <c r="AR112" s="4">
        <v>0</v>
      </c>
      <c r="AS112" s="4">
        <v>0</v>
      </c>
      <c r="AT112" s="4">
        <v>0</v>
      </c>
      <c r="AU112" s="4">
        <v>0</v>
      </c>
      <c r="AV112" s="4">
        <v>0</v>
      </c>
      <c r="AW112" s="4">
        <v>0</v>
      </c>
      <c r="AX112" s="4">
        <v>0</v>
      </c>
      <c r="AY112" s="4">
        <v>0</v>
      </c>
      <c r="AZ112" s="4">
        <v>0</v>
      </c>
      <c r="BA112" s="4">
        <v>0</v>
      </c>
      <c r="BB112" s="4">
        <v>0</v>
      </c>
      <c r="BC112" s="4">
        <v>0</v>
      </c>
      <c r="BD112" s="4">
        <v>0</v>
      </c>
      <c r="BE112" s="4">
        <v>0</v>
      </c>
      <c r="BF112" s="4">
        <v>0</v>
      </c>
      <c r="BG112" s="4">
        <v>0</v>
      </c>
      <c r="BH112" s="4">
        <v>0</v>
      </c>
      <c r="BI112" s="4">
        <v>0</v>
      </c>
      <c r="BJ112" s="4">
        <v>0</v>
      </c>
      <c r="BK112" s="4">
        <v>0</v>
      </c>
      <c r="BL112" s="4">
        <v>0</v>
      </c>
      <c r="BM112" s="4">
        <v>0</v>
      </c>
      <c r="BN112" s="4">
        <v>0</v>
      </c>
      <c r="BO112" s="4">
        <v>0</v>
      </c>
      <c r="BP112" s="4">
        <v>0</v>
      </c>
      <c r="BQ112" s="4">
        <v>0</v>
      </c>
      <c r="BR112" s="4">
        <v>0</v>
      </c>
      <c r="BS112" s="4">
        <v>0</v>
      </c>
      <c r="BT112" s="4">
        <v>0</v>
      </c>
      <c r="BU112" s="4">
        <v>0</v>
      </c>
      <c r="BV112" s="4">
        <v>0</v>
      </c>
      <c r="BW112" s="4">
        <v>0</v>
      </c>
      <c r="BX112" s="4">
        <v>0</v>
      </c>
      <c r="BY112" s="4">
        <v>0</v>
      </c>
      <c r="BZ112" s="4">
        <v>0</v>
      </c>
      <c r="CA112" s="4">
        <v>0</v>
      </c>
      <c r="CB112" s="4">
        <v>20130</v>
      </c>
      <c r="CC112" s="4">
        <v>0</v>
      </c>
      <c r="CD112" s="4">
        <v>0</v>
      </c>
      <c r="CE112" s="4">
        <v>0</v>
      </c>
      <c r="CF112" s="4">
        <v>0</v>
      </c>
      <c r="CG112" s="4">
        <v>0</v>
      </c>
      <c r="CH112" s="53">
        <v>20130</v>
      </c>
      <c r="CJ112" s="4">
        <v>120.75</v>
      </c>
      <c r="CK112" s="4">
        <v>1643.1000000000001</v>
      </c>
      <c r="CL112" s="4">
        <v>13327.61</v>
      </c>
      <c r="CM112" s="4">
        <v>0</v>
      </c>
      <c r="CN112" s="4">
        <v>15091.460000000001</v>
      </c>
      <c r="CP112" s="4">
        <v>0</v>
      </c>
      <c r="CQ112" s="4">
        <v>0</v>
      </c>
      <c r="CR112" s="4">
        <v>0</v>
      </c>
      <c r="CT112" s="4">
        <v>15091.460000000001</v>
      </c>
      <c r="CU112" s="4">
        <f t="shared" si="17"/>
        <v>5038.5399999999991</v>
      </c>
      <c r="CV112" s="37">
        <f t="shared" si="18"/>
        <v>0.74969995032290115</v>
      </c>
      <c r="CW112" s="37"/>
    </row>
    <row r="113" spans="1:101" s="4" customFormat="1" outlineLevel="1" x14ac:dyDescent="0.2">
      <c r="A113" s="4" t="s">
        <v>119</v>
      </c>
      <c r="B113" s="11" t="s">
        <v>309</v>
      </c>
      <c r="C113" s="4" t="s">
        <v>310</v>
      </c>
      <c r="D113" s="4">
        <v>0</v>
      </c>
      <c r="E113" s="4">
        <v>0</v>
      </c>
      <c r="F113" s="4">
        <v>3034.69</v>
      </c>
      <c r="G113" s="4">
        <v>0</v>
      </c>
      <c r="H113" s="4">
        <v>3034.69</v>
      </c>
      <c r="J113" s="4">
        <v>0</v>
      </c>
      <c r="K113" s="4">
        <v>0</v>
      </c>
      <c r="L113" s="4">
        <v>0</v>
      </c>
      <c r="N113" s="4">
        <v>3034.69</v>
      </c>
      <c r="P113" s="53">
        <v>0</v>
      </c>
      <c r="Q113" s="53">
        <v>0</v>
      </c>
      <c r="S113" s="53"/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>
        <v>0</v>
      </c>
      <c r="AD113" s="4">
        <v>0</v>
      </c>
      <c r="AE113" s="4">
        <v>0</v>
      </c>
      <c r="AF113" s="4">
        <v>0</v>
      </c>
      <c r="AG113" s="4">
        <v>0</v>
      </c>
      <c r="AH113" s="4">
        <v>0</v>
      </c>
      <c r="AI113" s="4">
        <v>0</v>
      </c>
      <c r="AJ113" s="4">
        <v>0</v>
      </c>
      <c r="AK113" s="4">
        <v>0</v>
      </c>
      <c r="AL113" s="4">
        <v>0</v>
      </c>
      <c r="AM113" s="4">
        <v>0</v>
      </c>
      <c r="AN113" s="4">
        <v>0</v>
      </c>
      <c r="AO113" s="4">
        <v>0</v>
      </c>
      <c r="AP113" s="4">
        <v>0</v>
      </c>
      <c r="AQ113" s="4">
        <v>0</v>
      </c>
      <c r="AR113" s="4">
        <v>0</v>
      </c>
      <c r="AS113" s="4">
        <v>0</v>
      </c>
      <c r="AT113" s="4">
        <v>0</v>
      </c>
      <c r="AU113" s="4">
        <v>0</v>
      </c>
      <c r="AV113" s="4">
        <v>0</v>
      </c>
      <c r="AW113" s="4">
        <v>0</v>
      </c>
      <c r="AX113" s="4">
        <v>0</v>
      </c>
      <c r="AY113" s="4">
        <v>0</v>
      </c>
      <c r="AZ113" s="4">
        <v>0</v>
      </c>
      <c r="BA113" s="4">
        <v>0</v>
      </c>
      <c r="BB113" s="4">
        <v>0</v>
      </c>
      <c r="BC113" s="4">
        <v>0</v>
      </c>
      <c r="BD113" s="4">
        <v>0</v>
      </c>
      <c r="BE113" s="4">
        <v>0</v>
      </c>
      <c r="BF113" s="4">
        <v>0</v>
      </c>
      <c r="BG113" s="4">
        <v>0</v>
      </c>
      <c r="BH113" s="4">
        <v>0</v>
      </c>
      <c r="BI113" s="4">
        <v>0</v>
      </c>
      <c r="BJ113" s="4">
        <v>0</v>
      </c>
      <c r="BK113" s="4">
        <v>0</v>
      </c>
      <c r="BL113" s="4">
        <v>0</v>
      </c>
      <c r="BM113" s="4">
        <v>0</v>
      </c>
      <c r="BN113" s="4">
        <v>0</v>
      </c>
      <c r="BO113" s="4">
        <v>0</v>
      </c>
      <c r="BP113" s="4">
        <v>0</v>
      </c>
      <c r="BQ113" s="4">
        <v>0</v>
      </c>
      <c r="BR113" s="4">
        <v>0</v>
      </c>
      <c r="BS113" s="4">
        <v>0</v>
      </c>
      <c r="BT113" s="4">
        <v>0</v>
      </c>
      <c r="BU113" s="4">
        <v>0</v>
      </c>
      <c r="BV113" s="4">
        <v>0</v>
      </c>
      <c r="BW113" s="4">
        <v>0</v>
      </c>
      <c r="BX113" s="4">
        <v>0</v>
      </c>
      <c r="BY113" s="4">
        <v>0</v>
      </c>
      <c r="BZ113" s="4">
        <v>0</v>
      </c>
      <c r="CA113" s="4">
        <v>0</v>
      </c>
      <c r="CB113" s="4">
        <v>0</v>
      </c>
      <c r="CC113" s="4">
        <v>3000</v>
      </c>
      <c r="CD113" s="4">
        <v>0</v>
      </c>
      <c r="CE113" s="4">
        <v>0</v>
      </c>
      <c r="CF113" s="4">
        <v>0</v>
      </c>
      <c r="CG113" s="4">
        <v>0</v>
      </c>
      <c r="CH113" s="53">
        <v>3000</v>
      </c>
      <c r="CJ113" s="4">
        <v>0</v>
      </c>
      <c r="CK113" s="4">
        <v>0</v>
      </c>
      <c r="CL113" s="4">
        <v>2293.7800000000002</v>
      </c>
      <c r="CM113" s="4">
        <v>0</v>
      </c>
      <c r="CN113" s="4">
        <v>2293.7800000000002</v>
      </c>
      <c r="CP113" s="4">
        <v>0</v>
      </c>
      <c r="CQ113" s="4">
        <v>0</v>
      </c>
      <c r="CR113" s="4">
        <v>0</v>
      </c>
      <c r="CT113" s="4">
        <v>2293.7800000000002</v>
      </c>
      <c r="CU113" s="4">
        <f t="shared" si="17"/>
        <v>706.2199999999998</v>
      </c>
      <c r="CV113" s="37">
        <f t="shared" si="18"/>
        <v>0.76459333333333335</v>
      </c>
      <c r="CW113" s="37"/>
    </row>
    <row r="114" spans="1:101" s="4" customFormat="1" outlineLevel="1" x14ac:dyDescent="0.2">
      <c r="A114" s="4" t="s">
        <v>120</v>
      </c>
      <c r="B114" s="11" t="s">
        <v>311</v>
      </c>
      <c r="C114" s="4" t="s">
        <v>312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J114" s="4">
        <v>0</v>
      </c>
      <c r="K114" s="4">
        <v>0</v>
      </c>
      <c r="L114" s="4">
        <v>0</v>
      </c>
      <c r="N114" s="4">
        <v>0</v>
      </c>
      <c r="P114" s="53">
        <v>0</v>
      </c>
      <c r="Q114" s="53">
        <v>0</v>
      </c>
      <c r="S114" s="53"/>
      <c r="T114" s="4">
        <v>0</v>
      </c>
      <c r="U114" s="4">
        <v>0</v>
      </c>
      <c r="V114" s="4">
        <v>0</v>
      </c>
      <c r="W114" s="4">
        <v>0</v>
      </c>
      <c r="X114" s="4">
        <v>0</v>
      </c>
      <c r="Y114" s="4">
        <v>0</v>
      </c>
      <c r="Z114" s="4">
        <v>0</v>
      </c>
      <c r="AA114" s="4">
        <v>0</v>
      </c>
      <c r="AB114" s="4">
        <v>0</v>
      </c>
      <c r="AC114" s="4">
        <v>0</v>
      </c>
      <c r="AD114" s="4">
        <v>0</v>
      </c>
      <c r="AE114" s="4">
        <v>0</v>
      </c>
      <c r="AF114" s="4">
        <v>0</v>
      </c>
      <c r="AG114" s="4">
        <v>0</v>
      </c>
      <c r="AH114" s="4">
        <v>0</v>
      </c>
      <c r="AI114" s="4">
        <v>0</v>
      </c>
      <c r="AJ114" s="4">
        <v>0</v>
      </c>
      <c r="AK114" s="4">
        <v>0</v>
      </c>
      <c r="AL114" s="4">
        <v>0</v>
      </c>
      <c r="AM114" s="4">
        <v>0</v>
      </c>
      <c r="AN114" s="4">
        <v>0</v>
      </c>
      <c r="AO114" s="4">
        <v>0</v>
      </c>
      <c r="AP114" s="4">
        <v>0</v>
      </c>
      <c r="AQ114" s="4">
        <v>0</v>
      </c>
      <c r="AR114" s="4">
        <v>0</v>
      </c>
      <c r="AS114" s="4">
        <v>0</v>
      </c>
      <c r="AT114" s="4">
        <v>0</v>
      </c>
      <c r="AU114" s="4">
        <v>0</v>
      </c>
      <c r="AV114" s="4">
        <v>0</v>
      </c>
      <c r="AW114" s="4">
        <v>0</v>
      </c>
      <c r="AX114" s="4">
        <v>0</v>
      </c>
      <c r="AY114" s="4">
        <v>0</v>
      </c>
      <c r="AZ114" s="4">
        <v>0</v>
      </c>
      <c r="BA114" s="4">
        <v>0</v>
      </c>
      <c r="BB114" s="4">
        <v>0</v>
      </c>
      <c r="BC114" s="4">
        <v>0</v>
      </c>
      <c r="BD114" s="4">
        <v>0</v>
      </c>
      <c r="BE114" s="4">
        <v>0</v>
      </c>
      <c r="BF114" s="4">
        <v>0</v>
      </c>
      <c r="BG114" s="4">
        <v>0</v>
      </c>
      <c r="BH114" s="4">
        <v>0</v>
      </c>
      <c r="BI114" s="4">
        <v>0</v>
      </c>
      <c r="BJ114" s="4">
        <v>0</v>
      </c>
      <c r="BK114" s="4">
        <v>0</v>
      </c>
      <c r="BL114" s="4">
        <v>0</v>
      </c>
      <c r="BM114" s="4">
        <v>0</v>
      </c>
      <c r="BN114" s="4">
        <v>0</v>
      </c>
      <c r="BO114" s="4">
        <v>0</v>
      </c>
      <c r="BP114" s="4">
        <v>0</v>
      </c>
      <c r="BQ114" s="4">
        <v>0</v>
      </c>
      <c r="BR114" s="4">
        <v>0</v>
      </c>
      <c r="BS114" s="4">
        <v>0</v>
      </c>
      <c r="BT114" s="4">
        <v>0</v>
      </c>
      <c r="BU114" s="4">
        <v>0</v>
      </c>
      <c r="BV114" s="4">
        <v>0</v>
      </c>
      <c r="BW114" s="4">
        <v>0</v>
      </c>
      <c r="BX114" s="4">
        <v>0</v>
      </c>
      <c r="BY114" s="4">
        <v>0</v>
      </c>
      <c r="BZ114" s="4">
        <v>0</v>
      </c>
      <c r="CA114" s="4">
        <v>0</v>
      </c>
      <c r="CB114" s="4">
        <v>0</v>
      </c>
      <c r="CC114" s="4">
        <v>0</v>
      </c>
      <c r="CD114" s="4">
        <v>500</v>
      </c>
      <c r="CE114" s="4">
        <v>0</v>
      </c>
      <c r="CF114" s="4">
        <v>0</v>
      </c>
      <c r="CG114" s="4">
        <v>0</v>
      </c>
      <c r="CH114" s="53">
        <v>500</v>
      </c>
      <c r="CJ114" s="4">
        <v>0</v>
      </c>
      <c r="CK114" s="4">
        <v>0</v>
      </c>
      <c r="CL114" s="4">
        <v>0</v>
      </c>
      <c r="CM114" s="4">
        <v>0</v>
      </c>
      <c r="CN114" s="4">
        <v>0</v>
      </c>
      <c r="CP114" s="4">
        <v>0</v>
      </c>
      <c r="CQ114" s="4">
        <v>0</v>
      </c>
      <c r="CR114" s="4">
        <v>0</v>
      </c>
      <c r="CT114" s="4">
        <v>0</v>
      </c>
      <c r="CU114" s="4">
        <f t="shared" si="17"/>
        <v>500</v>
      </c>
      <c r="CV114" s="37">
        <f t="shared" si="18"/>
        <v>0</v>
      </c>
      <c r="CW114" s="37"/>
    </row>
    <row r="115" spans="1:101" s="4" customFormat="1" outlineLevel="1" x14ac:dyDescent="0.2">
      <c r="A115" s="4" t="s">
        <v>121</v>
      </c>
      <c r="B115" s="11" t="s">
        <v>313</v>
      </c>
      <c r="C115" s="4" t="s">
        <v>314</v>
      </c>
      <c r="D115" s="4">
        <v>0</v>
      </c>
      <c r="E115" s="4">
        <v>7.28</v>
      </c>
      <c r="F115" s="4">
        <v>305.47000000000003</v>
      </c>
      <c r="G115" s="4">
        <v>0</v>
      </c>
      <c r="H115" s="4">
        <v>312.75</v>
      </c>
      <c r="J115" s="4">
        <v>0</v>
      </c>
      <c r="K115" s="4">
        <v>0</v>
      </c>
      <c r="L115" s="4">
        <v>0</v>
      </c>
      <c r="N115" s="4">
        <v>312.75</v>
      </c>
      <c r="P115" s="53">
        <v>0</v>
      </c>
      <c r="Q115" s="53">
        <v>0</v>
      </c>
      <c r="S115" s="53"/>
      <c r="T115" s="4">
        <v>0</v>
      </c>
      <c r="U115" s="4">
        <v>0</v>
      </c>
      <c r="V115" s="4">
        <v>0</v>
      </c>
      <c r="W115" s="4">
        <v>0</v>
      </c>
      <c r="X115" s="4">
        <v>0</v>
      </c>
      <c r="Y115" s="4">
        <v>0</v>
      </c>
      <c r="Z115" s="4">
        <v>0</v>
      </c>
      <c r="AA115" s="4">
        <v>0</v>
      </c>
      <c r="AB115" s="4">
        <v>0</v>
      </c>
      <c r="AC115" s="4">
        <v>0</v>
      </c>
      <c r="AD115" s="4">
        <v>0</v>
      </c>
      <c r="AE115" s="4">
        <v>0</v>
      </c>
      <c r="AF115" s="4">
        <v>0</v>
      </c>
      <c r="AG115" s="4">
        <v>0</v>
      </c>
      <c r="AH115" s="4">
        <v>0</v>
      </c>
      <c r="AI115" s="4">
        <v>0</v>
      </c>
      <c r="AJ115" s="4">
        <v>0</v>
      </c>
      <c r="AK115" s="4">
        <v>0</v>
      </c>
      <c r="AL115" s="4">
        <v>0</v>
      </c>
      <c r="AM115" s="4">
        <v>0</v>
      </c>
      <c r="AN115" s="4">
        <v>0</v>
      </c>
      <c r="AO115" s="4">
        <v>0</v>
      </c>
      <c r="AP115" s="4">
        <v>0</v>
      </c>
      <c r="AQ115" s="4">
        <v>0</v>
      </c>
      <c r="AR115" s="4">
        <v>0</v>
      </c>
      <c r="AS115" s="4">
        <v>0</v>
      </c>
      <c r="AT115" s="4">
        <v>0</v>
      </c>
      <c r="AU115" s="4">
        <v>0</v>
      </c>
      <c r="AV115" s="4">
        <v>0</v>
      </c>
      <c r="AW115" s="4">
        <v>0</v>
      </c>
      <c r="AX115" s="4">
        <v>0</v>
      </c>
      <c r="AY115" s="4">
        <v>0</v>
      </c>
      <c r="AZ115" s="4">
        <v>0</v>
      </c>
      <c r="BA115" s="4">
        <v>0</v>
      </c>
      <c r="BB115" s="4">
        <v>0</v>
      </c>
      <c r="BC115" s="4">
        <v>0</v>
      </c>
      <c r="BD115" s="4">
        <v>0</v>
      </c>
      <c r="BE115" s="4">
        <v>0</v>
      </c>
      <c r="BF115" s="4">
        <v>0</v>
      </c>
      <c r="BG115" s="4">
        <v>0</v>
      </c>
      <c r="BH115" s="4">
        <v>0</v>
      </c>
      <c r="BI115" s="4">
        <v>0</v>
      </c>
      <c r="BJ115" s="4">
        <v>0</v>
      </c>
      <c r="BK115" s="4">
        <v>0</v>
      </c>
      <c r="BL115" s="4">
        <v>0</v>
      </c>
      <c r="BM115" s="4">
        <v>0</v>
      </c>
      <c r="BN115" s="4">
        <v>0</v>
      </c>
      <c r="BO115" s="4">
        <v>0</v>
      </c>
      <c r="BP115" s="4">
        <v>0</v>
      </c>
      <c r="BQ115" s="4">
        <v>0</v>
      </c>
      <c r="BR115" s="4">
        <v>0</v>
      </c>
      <c r="BS115" s="4">
        <v>0</v>
      </c>
      <c r="BT115" s="4">
        <v>0</v>
      </c>
      <c r="BU115" s="4">
        <v>0</v>
      </c>
      <c r="BV115" s="4">
        <v>0</v>
      </c>
      <c r="BW115" s="4">
        <v>0</v>
      </c>
      <c r="BX115" s="4">
        <v>0</v>
      </c>
      <c r="BY115" s="4">
        <v>0</v>
      </c>
      <c r="BZ115" s="4">
        <v>0</v>
      </c>
      <c r="CA115" s="4">
        <v>0</v>
      </c>
      <c r="CB115" s="4">
        <v>0</v>
      </c>
      <c r="CC115" s="4">
        <v>0</v>
      </c>
      <c r="CD115" s="4">
        <v>0</v>
      </c>
      <c r="CE115" s="4">
        <v>510</v>
      </c>
      <c r="CF115" s="4">
        <v>0</v>
      </c>
      <c r="CG115" s="4">
        <v>0</v>
      </c>
      <c r="CH115" s="53">
        <v>510</v>
      </c>
      <c r="CJ115" s="4">
        <v>0</v>
      </c>
      <c r="CK115" s="4">
        <v>0</v>
      </c>
      <c r="CL115" s="4">
        <v>193.64000000000001</v>
      </c>
      <c r="CM115" s="4">
        <v>0</v>
      </c>
      <c r="CN115" s="4">
        <v>193.64000000000001</v>
      </c>
      <c r="CP115" s="4">
        <v>0</v>
      </c>
      <c r="CQ115" s="4">
        <v>0</v>
      </c>
      <c r="CR115" s="4">
        <v>0</v>
      </c>
      <c r="CT115" s="4">
        <v>193.64000000000001</v>
      </c>
      <c r="CU115" s="4">
        <f t="shared" si="17"/>
        <v>316.36</v>
      </c>
      <c r="CV115" s="37">
        <f t="shared" si="18"/>
        <v>0.37968627450980397</v>
      </c>
      <c r="CW115" s="37"/>
    </row>
    <row r="116" spans="1:101" s="4" customFormat="1" x14ac:dyDescent="0.2">
      <c r="A116" s="5" t="s">
        <v>24</v>
      </c>
      <c r="B116" s="11"/>
      <c r="C116" s="2" t="s">
        <v>14</v>
      </c>
      <c r="D116" s="5">
        <v>23380.79</v>
      </c>
      <c r="E116" s="5">
        <v>2284.2900000000004</v>
      </c>
      <c r="F116" s="5">
        <v>232829.25000000003</v>
      </c>
      <c r="G116" s="5">
        <v>300</v>
      </c>
      <c r="H116" s="5">
        <v>258794.33000000005</v>
      </c>
      <c r="I116" s="7"/>
      <c r="J116" s="5">
        <v>0</v>
      </c>
      <c r="K116" s="5">
        <v>0</v>
      </c>
      <c r="L116" s="5">
        <v>0</v>
      </c>
      <c r="M116" s="7"/>
      <c r="N116" s="5">
        <v>258794.33</v>
      </c>
      <c r="O116" s="5"/>
      <c r="P116" s="5">
        <v>0</v>
      </c>
      <c r="Q116" s="5">
        <v>0</v>
      </c>
      <c r="R116" s="5"/>
      <c r="S116" s="7"/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5">
        <v>0</v>
      </c>
      <c r="AH116" s="5">
        <v>0</v>
      </c>
      <c r="AI116" s="5">
        <v>0</v>
      </c>
      <c r="AJ116" s="5">
        <v>0</v>
      </c>
      <c r="AK116" s="5">
        <v>0</v>
      </c>
      <c r="AL116" s="5">
        <v>0</v>
      </c>
      <c r="AM116" s="5">
        <v>0</v>
      </c>
      <c r="AN116" s="5">
        <v>0</v>
      </c>
      <c r="AO116" s="5">
        <v>0</v>
      </c>
      <c r="AP116" s="5">
        <v>0</v>
      </c>
      <c r="AQ116" s="5">
        <v>0</v>
      </c>
      <c r="AR116" s="5">
        <v>0</v>
      </c>
      <c r="AS116" s="5">
        <v>0</v>
      </c>
      <c r="AT116" s="5">
        <v>0</v>
      </c>
      <c r="AU116" s="5">
        <v>0</v>
      </c>
      <c r="AV116" s="5">
        <v>0</v>
      </c>
      <c r="AW116" s="5">
        <v>0</v>
      </c>
      <c r="AX116" s="5">
        <v>0</v>
      </c>
      <c r="AY116" s="5">
        <v>0</v>
      </c>
      <c r="AZ116" s="5">
        <v>0</v>
      </c>
      <c r="BA116" s="5">
        <v>0</v>
      </c>
      <c r="BB116" s="5">
        <v>0</v>
      </c>
      <c r="BC116" s="5">
        <v>0</v>
      </c>
      <c r="BD116" s="5">
        <v>0</v>
      </c>
      <c r="BE116" s="5">
        <v>0</v>
      </c>
      <c r="BF116" s="5">
        <v>0</v>
      </c>
      <c r="BG116" s="5">
        <v>0</v>
      </c>
      <c r="BH116" s="5">
        <v>0</v>
      </c>
      <c r="BI116" s="5">
        <v>0</v>
      </c>
      <c r="BJ116" s="5">
        <v>0</v>
      </c>
      <c r="BK116" s="5">
        <v>0</v>
      </c>
      <c r="BL116" s="5">
        <v>0</v>
      </c>
      <c r="BM116" s="5">
        <v>0</v>
      </c>
      <c r="BN116" s="5">
        <v>263800</v>
      </c>
      <c r="BO116" s="5">
        <v>1561</v>
      </c>
      <c r="BP116" s="5">
        <v>15995</v>
      </c>
      <c r="BQ116" s="5">
        <v>18800</v>
      </c>
      <c r="BR116" s="5">
        <v>3183</v>
      </c>
      <c r="BS116" s="5">
        <v>8600</v>
      </c>
      <c r="BT116" s="5">
        <v>1171</v>
      </c>
      <c r="BU116" s="5">
        <v>20808</v>
      </c>
      <c r="BV116" s="5">
        <v>105850</v>
      </c>
      <c r="BW116" s="5">
        <v>54000</v>
      </c>
      <c r="BX116" s="5">
        <v>26600</v>
      </c>
      <c r="BY116" s="5">
        <v>23650</v>
      </c>
      <c r="BZ116" s="5">
        <v>3435</v>
      </c>
      <c r="CA116" s="5">
        <v>500</v>
      </c>
      <c r="CB116" s="5">
        <v>20130</v>
      </c>
      <c r="CC116" s="5">
        <v>3000</v>
      </c>
      <c r="CD116" s="5">
        <v>500</v>
      </c>
      <c r="CE116" s="5">
        <v>510</v>
      </c>
      <c r="CF116" s="5">
        <v>0</v>
      </c>
      <c r="CG116" s="5">
        <v>0</v>
      </c>
      <c r="CH116" s="5">
        <v>572093</v>
      </c>
      <c r="CI116" s="7"/>
      <c r="CJ116" s="5">
        <v>11433.720000000001</v>
      </c>
      <c r="CK116" s="5">
        <v>3906.1000000000004</v>
      </c>
      <c r="CL116" s="5">
        <v>144461.81000000003</v>
      </c>
      <c r="CM116" s="5">
        <v>1199</v>
      </c>
      <c r="CN116" s="5">
        <v>161000.63000000003</v>
      </c>
      <c r="CO116" s="2"/>
      <c r="CP116" s="5">
        <v>0</v>
      </c>
      <c r="CQ116" s="5">
        <v>0</v>
      </c>
      <c r="CR116" s="5">
        <v>0</v>
      </c>
      <c r="CT116" s="5">
        <v>161000.63</v>
      </c>
      <c r="CU116" s="5">
        <f>CH116-CT116</f>
        <v>411092.37</v>
      </c>
      <c r="CV116" s="39">
        <f>IF(CH116=0,"n/a",CT116/(CH116))</f>
        <v>0.28142387688714948</v>
      </c>
      <c r="CW116" s="36"/>
    </row>
    <row r="117" spans="1:101" s="4" customFormat="1" x14ac:dyDescent="0.2">
      <c r="B117" s="11"/>
      <c r="H117" s="7"/>
      <c r="I117" s="7"/>
      <c r="L117" s="7"/>
      <c r="M117" s="7"/>
      <c r="N117" s="7"/>
      <c r="O117" s="7"/>
      <c r="P117" s="7"/>
      <c r="Q117" s="7"/>
      <c r="R117" s="7"/>
      <c r="S117" s="7"/>
      <c r="CH117" s="7"/>
      <c r="CI117" s="7"/>
      <c r="CN117" s="7"/>
      <c r="CR117" s="7"/>
      <c r="CV117" s="37"/>
      <c r="CW117" s="37"/>
    </row>
    <row r="118" spans="1:101" s="4" customFormat="1" outlineLevel="1" x14ac:dyDescent="0.2">
      <c r="A118" s="4" t="s">
        <v>315</v>
      </c>
      <c r="B118" s="11" t="s">
        <v>316</v>
      </c>
      <c r="C118" s="4" t="s">
        <v>317</v>
      </c>
      <c r="D118" s="4">
        <v>0</v>
      </c>
      <c r="E118" s="4">
        <v>0</v>
      </c>
      <c r="F118" s="4">
        <v>12500</v>
      </c>
      <c r="G118" s="4">
        <v>0</v>
      </c>
      <c r="H118" s="4">
        <v>12500</v>
      </c>
      <c r="J118" s="4">
        <v>0</v>
      </c>
      <c r="K118" s="4">
        <v>0</v>
      </c>
      <c r="L118" s="4">
        <v>0</v>
      </c>
      <c r="N118" s="4">
        <v>12500</v>
      </c>
      <c r="P118" s="53">
        <v>0</v>
      </c>
      <c r="Q118" s="53">
        <v>0</v>
      </c>
      <c r="S118" s="53"/>
      <c r="T118" s="4">
        <v>0</v>
      </c>
      <c r="U118" s="4">
        <v>0</v>
      </c>
      <c r="V118" s="4">
        <v>0</v>
      </c>
      <c r="W118" s="4">
        <v>0</v>
      </c>
      <c r="X118" s="4">
        <v>0</v>
      </c>
      <c r="Y118" s="4">
        <v>0</v>
      </c>
      <c r="Z118" s="4">
        <v>0</v>
      </c>
      <c r="AA118" s="4">
        <v>0</v>
      </c>
      <c r="AB118" s="4">
        <v>0</v>
      </c>
      <c r="AC118" s="4">
        <v>0</v>
      </c>
      <c r="AD118" s="4">
        <v>0</v>
      </c>
      <c r="AE118" s="4">
        <v>0</v>
      </c>
      <c r="AF118" s="4">
        <v>0</v>
      </c>
      <c r="AG118" s="4">
        <v>0</v>
      </c>
      <c r="AH118" s="4">
        <v>0</v>
      </c>
      <c r="AI118" s="4">
        <v>0</v>
      </c>
      <c r="AJ118" s="4">
        <v>0</v>
      </c>
      <c r="AK118" s="4">
        <v>0</v>
      </c>
      <c r="AL118" s="4">
        <v>0</v>
      </c>
      <c r="AM118" s="4">
        <v>0</v>
      </c>
      <c r="AN118" s="4">
        <v>0</v>
      </c>
      <c r="AO118" s="4">
        <v>0</v>
      </c>
      <c r="AP118" s="4">
        <v>0</v>
      </c>
      <c r="AQ118" s="4">
        <v>0</v>
      </c>
      <c r="AR118" s="4">
        <v>0</v>
      </c>
      <c r="AS118" s="4">
        <v>0</v>
      </c>
      <c r="AT118" s="4">
        <v>0</v>
      </c>
      <c r="AU118" s="4">
        <v>0</v>
      </c>
      <c r="AV118" s="4">
        <v>0</v>
      </c>
      <c r="AW118" s="4">
        <v>0</v>
      </c>
      <c r="AX118" s="4">
        <v>0</v>
      </c>
      <c r="AY118" s="4">
        <v>0</v>
      </c>
      <c r="AZ118" s="4">
        <v>0</v>
      </c>
      <c r="BA118" s="4">
        <v>0</v>
      </c>
      <c r="BB118" s="4">
        <v>0</v>
      </c>
      <c r="BC118" s="4">
        <v>0</v>
      </c>
      <c r="BD118" s="4">
        <v>0</v>
      </c>
      <c r="BE118" s="4">
        <v>0</v>
      </c>
      <c r="BF118" s="4">
        <v>0</v>
      </c>
      <c r="BG118" s="4">
        <v>0</v>
      </c>
      <c r="BH118" s="4">
        <v>0</v>
      </c>
      <c r="BI118" s="4">
        <v>0</v>
      </c>
      <c r="BJ118" s="4">
        <v>0</v>
      </c>
      <c r="BK118" s="4">
        <v>0</v>
      </c>
      <c r="BL118" s="4">
        <v>0</v>
      </c>
      <c r="BM118" s="4">
        <v>0</v>
      </c>
      <c r="BN118" s="4">
        <v>0</v>
      </c>
      <c r="BO118" s="4">
        <v>0</v>
      </c>
      <c r="BP118" s="4">
        <v>0</v>
      </c>
      <c r="BQ118" s="4">
        <v>0</v>
      </c>
      <c r="BR118" s="4">
        <v>0</v>
      </c>
      <c r="BS118" s="4">
        <v>0</v>
      </c>
      <c r="BT118" s="4">
        <v>0</v>
      </c>
      <c r="BU118" s="4">
        <v>0</v>
      </c>
      <c r="BV118" s="4">
        <v>0</v>
      </c>
      <c r="BW118" s="4">
        <v>0</v>
      </c>
      <c r="BX118" s="4">
        <v>0</v>
      </c>
      <c r="BY118" s="4">
        <v>0</v>
      </c>
      <c r="BZ118" s="4">
        <v>0</v>
      </c>
      <c r="CA118" s="4">
        <v>0</v>
      </c>
      <c r="CB118" s="4">
        <v>0</v>
      </c>
      <c r="CC118" s="4">
        <v>0</v>
      </c>
      <c r="CD118" s="4">
        <v>0</v>
      </c>
      <c r="CE118" s="4">
        <v>0</v>
      </c>
      <c r="CF118" s="4">
        <v>0</v>
      </c>
      <c r="CG118" s="4">
        <v>0</v>
      </c>
      <c r="CH118" s="53">
        <v>0</v>
      </c>
      <c r="CJ118" s="4">
        <v>0</v>
      </c>
      <c r="CK118" s="4">
        <v>0</v>
      </c>
      <c r="CL118" s="4">
        <v>0</v>
      </c>
      <c r="CM118" s="4">
        <v>0</v>
      </c>
      <c r="CN118" s="4">
        <v>0</v>
      </c>
      <c r="CP118" s="4">
        <v>0</v>
      </c>
      <c r="CQ118" s="4">
        <v>0</v>
      </c>
      <c r="CR118" s="4">
        <v>0</v>
      </c>
      <c r="CT118" s="4">
        <v>0</v>
      </c>
      <c r="CU118" s="4">
        <f t="shared" ref="CU118:CU119" si="19">CH118-CT118</f>
        <v>0</v>
      </c>
      <c r="CV118" s="37" t="str">
        <f t="shared" ref="CV118:CV119" si="20">IF(CH118=0,"n/a",CT118/(CH118))</f>
        <v>n/a</v>
      </c>
      <c r="CW118" s="37"/>
    </row>
    <row r="119" spans="1:101" s="4" customFormat="1" outlineLevel="1" x14ac:dyDescent="0.2">
      <c r="A119" s="4" t="s">
        <v>122</v>
      </c>
      <c r="B119" s="11" t="s">
        <v>318</v>
      </c>
      <c r="C119" s="4" t="s">
        <v>319</v>
      </c>
      <c r="D119" s="4">
        <v>0</v>
      </c>
      <c r="E119" s="4">
        <v>0</v>
      </c>
      <c r="F119" s="4">
        <v>40355.5</v>
      </c>
      <c r="G119" s="4">
        <v>0</v>
      </c>
      <c r="H119" s="4">
        <v>40355.5</v>
      </c>
      <c r="J119" s="4">
        <v>0</v>
      </c>
      <c r="K119" s="4">
        <v>0</v>
      </c>
      <c r="L119" s="4">
        <v>0</v>
      </c>
      <c r="N119" s="4">
        <v>40355.5</v>
      </c>
      <c r="P119" s="53">
        <v>0</v>
      </c>
      <c r="Q119" s="53">
        <v>0</v>
      </c>
      <c r="S119" s="53"/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  <c r="AA119" s="4">
        <v>0</v>
      </c>
      <c r="AB119" s="4">
        <v>0</v>
      </c>
      <c r="AC119" s="4">
        <v>0</v>
      </c>
      <c r="AD119" s="4">
        <v>0</v>
      </c>
      <c r="AE119" s="4">
        <v>0</v>
      </c>
      <c r="AF119" s="4">
        <v>0</v>
      </c>
      <c r="AG119" s="4">
        <v>0</v>
      </c>
      <c r="AH119" s="4">
        <v>0</v>
      </c>
      <c r="AI119" s="4">
        <v>0</v>
      </c>
      <c r="AJ119" s="4">
        <v>0</v>
      </c>
      <c r="AK119" s="4">
        <v>0</v>
      </c>
      <c r="AL119" s="4">
        <v>0</v>
      </c>
      <c r="AM119" s="4">
        <v>0</v>
      </c>
      <c r="AN119" s="4">
        <v>0</v>
      </c>
      <c r="AO119" s="4">
        <v>0</v>
      </c>
      <c r="AP119" s="4">
        <v>0</v>
      </c>
      <c r="AQ119" s="4">
        <v>0</v>
      </c>
      <c r="AR119" s="4">
        <v>0</v>
      </c>
      <c r="AS119" s="4">
        <v>0</v>
      </c>
      <c r="AT119" s="4">
        <v>0</v>
      </c>
      <c r="AU119" s="4">
        <v>0</v>
      </c>
      <c r="AV119" s="4">
        <v>0</v>
      </c>
      <c r="AW119" s="4">
        <v>0</v>
      </c>
      <c r="AX119" s="4">
        <v>0</v>
      </c>
      <c r="AY119" s="4">
        <v>0</v>
      </c>
      <c r="AZ119" s="4">
        <v>0</v>
      </c>
      <c r="BA119" s="4">
        <v>0</v>
      </c>
      <c r="BB119" s="4">
        <v>0</v>
      </c>
      <c r="BC119" s="4">
        <v>0</v>
      </c>
      <c r="BD119" s="4">
        <v>0</v>
      </c>
      <c r="BE119" s="4">
        <v>0</v>
      </c>
      <c r="BF119" s="4">
        <v>0</v>
      </c>
      <c r="BG119" s="4">
        <v>0</v>
      </c>
      <c r="BH119" s="4">
        <v>0</v>
      </c>
      <c r="BI119" s="4">
        <v>0</v>
      </c>
      <c r="BJ119" s="4">
        <v>0</v>
      </c>
      <c r="BK119" s="4">
        <v>0</v>
      </c>
      <c r="BL119" s="4">
        <v>0</v>
      </c>
      <c r="BM119" s="4">
        <v>0</v>
      </c>
      <c r="BN119" s="4">
        <v>0</v>
      </c>
      <c r="BO119" s="4">
        <v>0</v>
      </c>
      <c r="BP119" s="4">
        <v>0</v>
      </c>
      <c r="BQ119" s="4">
        <v>0</v>
      </c>
      <c r="BR119" s="4">
        <v>0</v>
      </c>
      <c r="BS119" s="4">
        <v>0</v>
      </c>
      <c r="BT119" s="4">
        <v>0</v>
      </c>
      <c r="BU119" s="4">
        <v>0</v>
      </c>
      <c r="BV119" s="4">
        <v>0</v>
      </c>
      <c r="BW119" s="4">
        <v>0</v>
      </c>
      <c r="BX119" s="4">
        <v>0</v>
      </c>
      <c r="BY119" s="4">
        <v>0</v>
      </c>
      <c r="BZ119" s="4">
        <v>0</v>
      </c>
      <c r="CA119" s="4">
        <v>0</v>
      </c>
      <c r="CB119" s="4">
        <v>0</v>
      </c>
      <c r="CC119" s="4">
        <v>0</v>
      </c>
      <c r="CD119" s="4">
        <v>0</v>
      </c>
      <c r="CE119" s="4">
        <v>0</v>
      </c>
      <c r="CF119" s="4">
        <v>375000</v>
      </c>
      <c r="CG119" s="4">
        <v>0</v>
      </c>
      <c r="CH119" s="53">
        <v>375000</v>
      </c>
      <c r="CJ119" s="4">
        <v>0</v>
      </c>
      <c r="CK119" s="4">
        <v>0</v>
      </c>
      <c r="CL119" s="4">
        <v>155550.6</v>
      </c>
      <c r="CM119" s="4">
        <v>0</v>
      </c>
      <c r="CN119" s="4">
        <v>155550.6</v>
      </c>
      <c r="CP119" s="4">
        <v>0</v>
      </c>
      <c r="CQ119" s="4">
        <v>0</v>
      </c>
      <c r="CR119" s="4">
        <v>0</v>
      </c>
      <c r="CT119" s="4">
        <v>155550.6</v>
      </c>
      <c r="CU119" s="4">
        <f t="shared" si="19"/>
        <v>219449.4</v>
      </c>
      <c r="CV119" s="37">
        <f t="shared" si="20"/>
        <v>0.41480159999999999</v>
      </c>
      <c r="CW119" s="37"/>
    </row>
    <row r="120" spans="1:101" s="4" customFormat="1" x14ac:dyDescent="0.2">
      <c r="A120" s="5" t="s">
        <v>25</v>
      </c>
      <c r="B120" s="11"/>
      <c r="C120" s="2" t="s">
        <v>15</v>
      </c>
      <c r="D120" s="5">
        <v>0</v>
      </c>
      <c r="E120" s="5">
        <v>0</v>
      </c>
      <c r="F120" s="5">
        <v>52855.5</v>
      </c>
      <c r="G120" s="5">
        <v>0</v>
      </c>
      <c r="H120" s="5">
        <v>52855.5</v>
      </c>
      <c r="I120" s="7"/>
      <c r="J120" s="5">
        <v>0</v>
      </c>
      <c r="K120" s="5">
        <v>0</v>
      </c>
      <c r="L120" s="5">
        <v>0</v>
      </c>
      <c r="M120" s="7"/>
      <c r="N120" s="5">
        <v>52855.5</v>
      </c>
      <c r="O120" s="5"/>
      <c r="P120" s="5">
        <v>0</v>
      </c>
      <c r="Q120" s="5">
        <v>0</v>
      </c>
      <c r="R120" s="5"/>
      <c r="S120" s="7"/>
      <c r="T120" s="5">
        <v>0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0</v>
      </c>
      <c r="AG120" s="5">
        <v>0</v>
      </c>
      <c r="AH120" s="5">
        <v>0</v>
      </c>
      <c r="AI120" s="5">
        <v>0</v>
      </c>
      <c r="AJ120" s="5">
        <v>0</v>
      </c>
      <c r="AK120" s="5">
        <v>0</v>
      </c>
      <c r="AL120" s="5">
        <v>0</v>
      </c>
      <c r="AM120" s="5">
        <v>0</v>
      </c>
      <c r="AN120" s="5">
        <v>0</v>
      </c>
      <c r="AO120" s="5">
        <v>0</v>
      </c>
      <c r="AP120" s="5">
        <v>0</v>
      </c>
      <c r="AQ120" s="5">
        <v>0</v>
      </c>
      <c r="AR120" s="5">
        <v>0</v>
      </c>
      <c r="AS120" s="5">
        <v>0</v>
      </c>
      <c r="AT120" s="5">
        <v>0</v>
      </c>
      <c r="AU120" s="5">
        <v>0</v>
      </c>
      <c r="AV120" s="5">
        <v>0</v>
      </c>
      <c r="AW120" s="5">
        <v>0</v>
      </c>
      <c r="AX120" s="5">
        <v>0</v>
      </c>
      <c r="AY120" s="5">
        <v>0</v>
      </c>
      <c r="AZ120" s="5">
        <v>0</v>
      </c>
      <c r="BA120" s="5">
        <v>0</v>
      </c>
      <c r="BB120" s="5">
        <v>0</v>
      </c>
      <c r="BC120" s="5">
        <v>0</v>
      </c>
      <c r="BD120" s="5">
        <v>0</v>
      </c>
      <c r="BE120" s="5">
        <v>0</v>
      </c>
      <c r="BF120" s="5">
        <v>0</v>
      </c>
      <c r="BG120" s="5">
        <v>0</v>
      </c>
      <c r="BH120" s="5">
        <v>0</v>
      </c>
      <c r="BI120" s="5">
        <v>0</v>
      </c>
      <c r="BJ120" s="5">
        <v>0</v>
      </c>
      <c r="BK120" s="5">
        <v>0</v>
      </c>
      <c r="BL120" s="5">
        <v>0</v>
      </c>
      <c r="BM120" s="5">
        <v>0</v>
      </c>
      <c r="BN120" s="5">
        <v>0</v>
      </c>
      <c r="BO120" s="5">
        <v>0</v>
      </c>
      <c r="BP120" s="5">
        <v>0</v>
      </c>
      <c r="BQ120" s="5">
        <v>0</v>
      </c>
      <c r="BR120" s="5">
        <v>0</v>
      </c>
      <c r="BS120" s="5">
        <v>0</v>
      </c>
      <c r="BT120" s="5">
        <v>0</v>
      </c>
      <c r="BU120" s="5">
        <v>0</v>
      </c>
      <c r="BV120" s="5">
        <v>0</v>
      </c>
      <c r="BW120" s="5">
        <v>0</v>
      </c>
      <c r="BX120" s="5">
        <v>0</v>
      </c>
      <c r="BY120" s="5">
        <v>0</v>
      </c>
      <c r="BZ120" s="5">
        <v>0</v>
      </c>
      <c r="CA120" s="5">
        <v>0</v>
      </c>
      <c r="CB120" s="5">
        <v>0</v>
      </c>
      <c r="CC120" s="5">
        <v>0</v>
      </c>
      <c r="CD120" s="5">
        <v>0</v>
      </c>
      <c r="CE120" s="5">
        <v>0</v>
      </c>
      <c r="CF120" s="5">
        <v>375000</v>
      </c>
      <c r="CG120" s="5">
        <v>0</v>
      </c>
      <c r="CH120" s="5">
        <v>375000</v>
      </c>
      <c r="CI120" s="7"/>
      <c r="CJ120" s="5">
        <v>0</v>
      </c>
      <c r="CK120" s="5">
        <v>0</v>
      </c>
      <c r="CL120" s="5">
        <v>155550.6</v>
      </c>
      <c r="CM120" s="5">
        <v>0</v>
      </c>
      <c r="CN120" s="5">
        <v>155550.6</v>
      </c>
      <c r="CO120" s="2"/>
      <c r="CP120" s="5">
        <v>0</v>
      </c>
      <c r="CQ120" s="5">
        <v>0</v>
      </c>
      <c r="CR120" s="5">
        <v>0</v>
      </c>
      <c r="CT120" s="5">
        <v>155550.6</v>
      </c>
      <c r="CU120" s="5">
        <f>CH120-CT120</f>
        <v>219449.4</v>
      </c>
      <c r="CV120" s="39">
        <f>IF(CH120=0,"n/a",CT120/(CH120))</f>
        <v>0.41480159999999999</v>
      </c>
      <c r="CW120" s="36"/>
    </row>
    <row r="121" spans="1:101" s="4" customFormat="1" x14ac:dyDescent="0.2">
      <c r="B121" s="11"/>
      <c r="H121" s="9"/>
      <c r="I121" s="7"/>
      <c r="L121" s="9"/>
      <c r="M121" s="7"/>
      <c r="N121" s="7"/>
      <c r="O121" s="7"/>
      <c r="P121" s="7"/>
      <c r="Q121" s="7"/>
      <c r="R121" s="7"/>
      <c r="S121" s="7"/>
      <c r="CH121" s="7"/>
      <c r="CI121" s="7"/>
      <c r="CN121" s="9"/>
      <c r="CR121" s="9"/>
      <c r="CV121" s="37"/>
      <c r="CW121" s="37"/>
    </row>
    <row r="122" spans="1:101" s="4" customFormat="1" x14ac:dyDescent="0.2">
      <c r="A122" s="5" t="s">
        <v>2</v>
      </c>
      <c r="B122" s="11"/>
      <c r="C122" s="2" t="s">
        <v>16</v>
      </c>
      <c r="D122" s="5">
        <f t="shared" ref="D122:G122" si="21">D66+D96+D116+D120</f>
        <v>107988.67000000001</v>
      </c>
      <c r="E122" s="5">
        <f t="shared" si="21"/>
        <v>99559.079999999987</v>
      </c>
      <c r="F122" s="5">
        <f t="shared" si="21"/>
        <v>5970293.4699999997</v>
      </c>
      <c r="G122" s="5">
        <f t="shared" si="21"/>
        <v>300</v>
      </c>
      <c r="H122" s="5">
        <f>H66+H96+H116+H120</f>
        <v>6178141.2200000007</v>
      </c>
      <c r="I122" s="7"/>
      <c r="J122" s="5">
        <f t="shared" ref="J122:K122" si="22">J66+J96+J116+J120</f>
        <v>0</v>
      </c>
      <c r="K122" s="5">
        <f t="shared" si="22"/>
        <v>464740</v>
      </c>
      <c r="L122" s="5">
        <f>L66+L96+L116+L120</f>
        <v>464740</v>
      </c>
      <c r="M122" s="7"/>
      <c r="N122" s="5">
        <f>N66+N96+N116+N120</f>
        <v>6642881.2200000007</v>
      </c>
      <c r="O122" s="5"/>
      <c r="P122" s="5"/>
      <c r="Q122" s="5"/>
      <c r="R122" s="5"/>
      <c r="S122" s="7"/>
      <c r="T122" s="5">
        <f t="shared" ref="T122:AY122" si="23">T66+T96+T116+T120</f>
        <v>112200</v>
      </c>
      <c r="U122" s="5">
        <f t="shared" si="23"/>
        <v>159000</v>
      </c>
      <c r="V122" s="5">
        <f t="shared" si="23"/>
        <v>2058201</v>
      </c>
      <c r="W122" s="5">
        <f t="shared" si="23"/>
        <v>35000</v>
      </c>
      <c r="X122" s="5">
        <f t="shared" si="23"/>
        <v>24000</v>
      </c>
      <c r="Y122" s="5">
        <f t="shared" si="23"/>
        <v>50000</v>
      </c>
      <c r="Z122" s="5">
        <f t="shared" si="23"/>
        <v>47147</v>
      </c>
      <c r="AA122" s="5">
        <f t="shared" si="23"/>
        <v>76459</v>
      </c>
      <c r="AB122" s="5">
        <f t="shared" si="23"/>
        <v>34793</v>
      </c>
      <c r="AC122" s="5">
        <f t="shared" si="23"/>
        <v>28434</v>
      </c>
      <c r="AD122" s="5">
        <f t="shared" si="23"/>
        <v>31032</v>
      </c>
      <c r="AE122" s="5">
        <f t="shared" si="23"/>
        <v>52846</v>
      </c>
      <c r="AF122" s="5">
        <f t="shared" si="23"/>
        <v>52886</v>
      </c>
      <c r="AG122" s="5">
        <f t="shared" si="23"/>
        <v>143409</v>
      </c>
      <c r="AH122" s="5">
        <f t="shared" si="23"/>
        <v>549470</v>
      </c>
      <c r="AI122" s="5">
        <f t="shared" si="23"/>
        <v>20986</v>
      </c>
      <c r="AJ122" s="5">
        <f t="shared" si="23"/>
        <v>137674</v>
      </c>
      <c r="AK122" s="5">
        <f t="shared" si="23"/>
        <v>22000</v>
      </c>
      <c r="AL122" s="5">
        <f t="shared" si="23"/>
        <v>108670</v>
      </c>
      <c r="AM122" s="5">
        <f t="shared" si="23"/>
        <v>74810</v>
      </c>
      <c r="AN122" s="5">
        <f t="shared" si="23"/>
        <v>7750</v>
      </c>
      <c r="AO122" s="5">
        <f t="shared" si="23"/>
        <v>1067717</v>
      </c>
      <c r="AP122" s="5">
        <f t="shared" si="23"/>
        <v>1100</v>
      </c>
      <c r="AQ122" s="5">
        <f t="shared" si="23"/>
        <v>17470</v>
      </c>
      <c r="AR122" s="5">
        <f t="shared" si="23"/>
        <v>825</v>
      </c>
      <c r="AS122" s="5">
        <f t="shared" si="23"/>
        <v>7805</v>
      </c>
      <c r="AT122" s="5">
        <f t="shared" si="23"/>
        <v>10384</v>
      </c>
      <c r="AU122" s="5">
        <f t="shared" si="23"/>
        <v>48882</v>
      </c>
      <c r="AV122" s="5">
        <f t="shared" si="23"/>
        <v>5000</v>
      </c>
      <c r="AW122" s="5">
        <f t="shared" si="23"/>
        <v>1000</v>
      </c>
      <c r="AX122" s="5">
        <f t="shared" si="23"/>
        <v>139128</v>
      </c>
      <c r="AY122" s="5">
        <f t="shared" si="23"/>
        <v>1250</v>
      </c>
      <c r="AZ122" s="5">
        <f t="shared" ref="AZ122:CG122" si="24">AZ66+AZ96+AZ116+AZ120</f>
        <v>11600</v>
      </c>
      <c r="BA122" s="5">
        <f t="shared" si="24"/>
        <v>37275</v>
      </c>
      <c r="BB122" s="5">
        <f t="shared" si="24"/>
        <v>79200</v>
      </c>
      <c r="BC122" s="5">
        <f t="shared" si="24"/>
        <v>500</v>
      </c>
      <c r="BD122" s="5">
        <f t="shared" si="24"/>
        <v>21125</v>
      </c>
      <c r="BE122" s="5">
        <f t="shared" si="24"/>
        <v>51400</v>
      </c>
      <c r="BF122" s="5">
        <f t="shared" si="24"/>
        <v>13770</v>
      </c>
      <c r="BG122" s="5">
        <f t="shared" si="24"/>
        <v>17775</v>
      </c>
      <c r="BH122" s="5">
        <f t="shared" si="24"/>
        <v>530</v>
      </c>
      <c r="BI122" s="5">
        <f t="shared" si="24"/>
        <v>16650</v>
      </c>
      <c r="BJ122" s="5">
        <f t="shared" si="24"/>
        <v>80500</v>
      </c>
      <c r="BK122" s="5">
        <f t="shared" si="24"/>
        <v>10400</v>
      </c>
      <c r="BL122" s="5">
        <f t="shared" si="24"/>
        <v>433661</v>
      </c>
      <c r="BM122" s="5">
        <f t="shared" si="24"/>
        <v>354722</v>
      </c>
      <c r="BN122" s="5">
        <f t="shared" si="24"/>
        <v>263800</v>
      </c>
      <c r="BO122" s="5">
        <f t="shared" si="24"/>
        <v>1561</v>
      </c>
      <c r="BP122" s="5">
        <f t="shared" si="24"/>
        <v>15995</v>
      </c>
      <c r="BQ122" s="5">
        <f t="shared" si="24"/>
        <v>18800</v>
      </c>
      <c r="BR122" s="5">
        <f t="shared" si="24"/>
        <v>3183</v>
      </c>
      <c r="BS122" s="5">
        <f t="shared" si="24"/>
        <v>8600</v>
      </c>
      <c r="BT122" s="5">
        <f t="shared" si="24"/>
        <v>1171</v>
      </c>
      <c r="BU122" s="5">
        <f t="shared" si="24"/>
        <v>20808</v>
      </c>
      <c r="BV122" s="5">
        <f t="shared" si="24"/>
        <v>105850</v>
      </c>
      <c r="BW122" s="5">
        <f t="shared" si="24"/>
        <v>54000</v>
      </c>
      <c r="BX122" s="5">
        <f t="shared" si="24"/>
        <v>26600</v>
      </c>
      <c r="BY122" s="5">
        <f t="shared" si="24"/>
        <v>23650</v>
      </c>
      <c r="BZ122" s="5">
        <f t="shared" si="24"/>
        <v>3435</v>
      </c>
      <c r="CA122" s="5">
        <f t="shared" si="24"/>
        <v>500</v>
      </c>
      <c r="CB122" s="5">
        <f t="shared" si="24"/>
        <v>20130</v>
      </c>
      <c r="CC122" s="5">
        <f t="shared" si="24"/>
        <v>3000</v>
      </c>
      <c r="CD122" s="5">
        <f t="shared" si="24"/>
        <v>500</v>
      </c>
      <c r="CE122" s="5">
        <f t="shared" si="24"/>
        <v>510</v>
      </c>
      <c r="CF122" s="5">
        <f t="shared" si="24"/>
        <v>375000</v>
      </c>
      <c r="CG122" s="5">
        <f t="shared" si="24"/>
        <v>704125</v>
      </c>
      <c r="CH122" s="5">
        <f>CH66+CH96+CH116+CH120</f>
        <v>7907654</v>
      </c>
      <c r="CI122" s="7"/>
      <c r="CJ122" s="5">
        <f t="shared" ref="CJ122:CM122" si="25">CJ66+CJ96+CJ116+CJ120</f>
        <v>75551.91</v>
      </c>
      <c r="CK122" s="5">
        <f t="shared" si="25"/>
        <v>98083.340000000011</v>
      </c>
      <c r="CL122" s="5">
        <f t="shared" si="25"/>
        <v>4656163.0200000005</v>
      </c>
      <c r="CM122" s="5">
        <f t="shared" si="25"/>
        <v>1199</v>
      </c>
      <c r="CN122" s="5">
        <f>CN66+CN96+CN116+CN120</f>
        <v>4830997.2699999996</v>
      </c>
      <c r="CO122" s="2"/>
      <c r="CP122" s="5">
        <f t="shared" ref="CP122:CQ122" si="26">CP66+CP96+CP116+CP120</f>
        <v>0</v>
      </c>
      <c r="CQ122" s="5">
        <f t="shared" si="26"/>
        <v>467915</v>
      </c>
      <c r="CR122" s="5">
        <f>CR66+CR96+CR116+CR120</f>
        <v>467915</v>
      </c>
      <c r="CT122" s="5">
        <f>CT66+CT96+CT116+CT120</f>
        <v>5298912.2699999996</v>
      </c>
      <c r="CU122" s="5"/>
      <c r="CV122" s="39"/>
      <c r="CW122" s="36"/>
    </row>
    <row r="123" spans="1:101" s="4" customFormat="1" x14ac:dyDescent="0.2">
      <c r="B123" s="11"/>
      <c r="H123" s="6"/>
      <c r="I123" s="7"/>
      <c r="L123" s="6"/>
      <c r="M123" s="7"/>
      <c r="N123" s="7"/>
      <c r="O123" s="7"/>
      <c r="P123" s="7"/>
      <c r="Q123" s="7"/>
      <c r="R123" s="7"/>
      <c r="S123" s="7"/>
      <c r="CH123" s="7"/>
      <c r="CI123" s="7"/>
      <c r="CN123" s="6"/>
      <c r="CR123" s="6"/>
      <c r="CV123" s="37"/>
      <c r="CW123" s="37"/>
    </row>
    <row r="124" spans="1:101" s="4" customFormat="1" ht="13.5" thickBot="1" x14ac:dyDescent="0.25">
      <c r="A124" s="8" t="s">
        <v>2</v>
      </c>
      <c r="B124" s="11"/>
      <c r="C124" s="2" t="s">
        <v>46</v>
      </c>
      <c r="D124" s="8">
        <f t="shared" ref="D124:G124" si="27">D37-D122</f>
        <v>-4051.2700000000186</v>
      </c>
      <c r="E124" s="8">
        <f t="shared" si="27"/>
        <v>21990.670000000027</v>
      </c>
      <c r="F124" s="8">
        <f t="shared" si="27"/>
        <v>216940.23000000045</v>
      </c>
      <c r="G124" s="8">
        <f t="shared" si="27"/>
        <v>0</v>
      </c>
      <c r="H124" s="5">
        <f>H37-H122</f>
        <v>2880283.2899999991</v>
      </c>
      <c r="I124" s="7"/>
      <c r="J124" s="8">
        <f t="shared" ref="J124:K124" si="28">J37-J122</f>
        <v>0</v>
      </c>
      <c r="K124" s="8">
        <f t="shared" si="28"/>
        <v>6747.3500000000349</v>
      </c>
      <c r="L124" s="5">
        <f>L37-L122</f>
        <v>6747.3500000000349</v>
      </c>
      <c r="M124" s="7"/>
      <c r="N124" s="5">
        <f>N37-N122</f>
        <v>2887030.6399999987</v>
      </c>
      <c r="O124" s="54"/>
      <c r="P124" s="8"/>
      <c r="Q124" s="8"/>
      <c r="R124" s="5"/>
      <c r="S124" s="7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8"/>
      <c r="CH124" s="5"/>
      <c r="CI124" s="7"/>
      <c r="CJ124" s="8">
        <f t="shared" ref="CJ124:CM124" si="29">CJ37-CJ122</f>
        <v>-4793.3899999999994</v>
      </c>
      <c r="CK124" s="8">
        <f t="shared" si="29"/>
        <v>53735.460000000006</v>
      </c>
      <c r="CL124" s="8">
        <f t="shared" si="29"/>
        <v>353008</v>
      </c>
      <c r="CM124" s="8">
        <f t="shared" si="29"/>
        <v>0</v>
      </c>
      <c r="CN124" s="5">
        <f>CN37-CN122</f>
        <v>2500416.2600000016</v>
      </c>
      <c r="CO124" s="2"/>
      <c r="CP124" s="8">
        <f t="shared" ref="CP124:CQ124" si="30">CP37-CP122</f>
        <v>-15165.120000000024</v>
      </c>
      <c r="CQ124" s="8">
        <f t="shared" si="30"/>
        <v>-110534.00999999995</v>
      </c>
      <c r="CR124" s="5">
        <f>CR37-CR122</f>
        <v>662865.32000000007</v>
      </c>
      <c r="CT124" s="5">
        <f>CT37-CT122</f>
        <v>3163281.5800000019</v>
      </c>
      <c r="CU124" s="5"/>
      <c r="CV124" s="39"/>
      <c r="CW124" s="36"/>
    </row>
    <row r="125" spans="1:101" ht="13.5" thickTop="1" x14ac:dyDescent="0.2"/>
    <row r="126" spans="1:101" x14ac:dyDescent="0.2">
      <c r="A126" s="3" t="s">
        <v>48</v>
      </c>
      <c r="C126" s="1" t="s">
        <v>7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J126" s="3">
        <v>0</v>
      </c>
      <c r="K126" s="3">
        <v>0</v>
      </c>
      <c r="L126" s="3">
        <v>0</v>
      </c>
      <c r="N126" s="3">
        <v>0</v>
      </c>
      <c r="P126" s="3">
        <v>0</v>
      </c>
      <c r="Q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J126" s="3">
        <v>0</v>
      </c>
      <c r="CK126" s="3">
        <v>0</v>
      </c>
      <c r="CL126" s="3">
        <v>0</v>
      </c>
      <c r="CM126" s="3">
        <v>0</v>
      </c>
      <c r="CN126" s="3">
        <v>0</v>
      </c>
      <c r="CO126" s="1"/>
      <c r="CP126" s="3">
        <v>0</v>
      </c>
      <c r="CQ126" s="3">
        <v>0</v>
      </c>
      <c r="CR126" s="3">
        <v>0</v>
      </c>
      <c r="CT126" s="3">
        <v>0</v>
      </c>
    </row>
    <row r="128" spans="1:101" x14ac:dyDescent="0.2">
      <c r="A128" s="3" t="s">
        <v>49</v>
      </c>
      <c r="C128" s="1" t="s">
        <v>8</v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J128" s="3">
        <v>0</v>
      </c>
      <c r="K128" s="3">
        <v>0</v>
      </c>
      <c r="L128" s="3">
        <v>0</v>
      </c>
      <c r="N128" s="3">
        <v>0</v>
      </c>
      <c r="P128" s="3">
        <v>0</v>
      </c>
      <c r="Q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J128" s="3">
        <v>0</v>
      </c>
      <c r="CK128" s="3">
        <v>0</v>
      </c>
      <c r="CL128" s="3">
        <v>0</v>
      </c>
      <c r="CM128" s="3">
        <v>0</v>
      </c>
      <c r="CN128" s="3">
        <v>0</v>
      </c>
      <c r="CO128" s="1"/>
      <c r="CP128" s="3">
        <v>0</v>
      </c>
      <c r="CQ128" s="3">
        <v>0</v>
      </c>
      <c r="CR128" s="3">
        <v>0</v>
      </c>
      <c r="CT128" s="3">
        <v>0</v>
      </c>
    </row>
    <row r="130" spans="2:100" x14ac:dyDescent="0.2">
      <c r="B130" s="42"/>
      <c r="C130" s="43" t="s">
        <v>51</v>
      </c>
      <c r="H130" s="44"/>
      <c r="I130" s="44"/>
      <c r="L130" s="44"/>
      <c r="M130" s="44"/>
      <c r="N130" s="44"/>
      <c r="O130" s="44"/>
      <c r="P130" s="44"/>
      <c r="Q130" s="44"/>
      <c r="R130" s="44"/>
      <c r="S130" s="44"/>
      <c r="CH130" s="44">
        <v>190910.11</v>
      </c>
      <c r="CI130" s="44"/>
      <c r="CN130" s="44"/>
      <c r="CO130" s="44"/>
      <c r="CR130" s="44"/>
      <c r="CS130" s="44"/>
      <c r="CT130" s="44"/>
      <c r="CU130" s="44"/>
      <c r="CV130" s="45"/>
    </row>
    <row r="132" spans="2:100" ht="13.5" thickBot="1" x14ac:dyDescent="0.25">
      <c r="C132" s="1" t="s">
        <v>47</v>
      </c>
      <c r="H132" s="40">
        <f>H124-H126-H128-H130</f>
        <v>2880283.2899999991</v>
      </c>
      <c r="L132" s="40">
        <f>L124-L126-L128-L130</f>
        <v>6747.3500000000349</v>
      </c>
      <c r="N132" s="40">
        <f>N124-N126-N128-N130</f>
        <v>2887030.6399999987</v>
      </c>
      <c r="R132"/>
      <c r="S132"/>
      <c r="CH132"/>
      <c r="CN132" s="40">
        <f>CN124-CN126-CN128-CN130</f>
        <v>2500416.2600000016</v>
      </c>
      <c r="CR132" s="40">
        <f>CR124-CR126-CR128-CR130</f>
        <v>662865.32000000007</v>
      </c>
      <c r="CT132" s="40">
        <f>CT124-CT126-CT128-CT130</f>
        <v>3163281.5800000019</v>
      </c>
    </row>
    <row r="133" spans="2:100" ht="13.5" thickTop="1" x14ac:dyDescent="0.2">
      <c r="R133" s="68" t="s">
        <v>365</v>
      </c>
      <c r="S133" s="67"/>
      <c r="T133" s="67"/>
      <c r="U133" s="67"/>
      <c r="V133" s="67"/>
      <c r="W133" s="67"/>
      <c r="X133" s="67"/>
      <c r="Y133" s="67"/>
      <c r="Z133" s="67"/>
      <c r="AA133" s="67"/>
      <c r="AB133" s="67"/>
      <c r="AC133" s="67"/>
      <c r="AD133" s="67"/>
      <c r="AE133" s="67"/>
      <c r="AF133" s="67"/>
      <c r="AG133" s="67"/>
      <c r="AH133" s="67"/>
      <c r="AI133" s="67"/>
      <c r="AJ133" s="67"/>
      <c r="AK133" s="67"/>
      <c r="AL133" s="67"/>
      <c r="AM133" s="67"/>
      <c r="AN133" s="67"/>
      <c r="AO133" s="67"/>
      <c r="AP133" s="67"/>
      <c r="AQ133" s="67"/>
      <c r="AR133" s="67"/>
      <c r="AS133" s="67"/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/>
      <c r="BH133" s="67"/>
      <c r="BI133" s="67"/>
      <c r="BJ133" s="67"/>
      <c r="BK133" s="67"/>
      <c r="BL133" s="67"/>
      <c r="BM133" s="67"/>
      <c r="BN133" s="67"/>
      <c r="BO133" s="67"/>
      <c r="BP133" s="67"/>
      <c r="BQ133" s="67"/>
      <c r="BR133" s="67"/>
      <c r="BS133" s="67"/>
      <c r="BT133" s="67"/>
      <c r="BU133" s="67"/>
      <c r="BV133" s="67"/>
      <c r="BW133" s="67"/>
      <c r="BX133" s="67"/>
      <c r="BY133" s="67"/>
      <c r="BZ133" s="67"/>
      <c r="CA133" s="67"/>
      <c r="CB133" s="67"/>
      <c r="CC133" s="67"/>
      <c r="CD133" s="67"/>
      <c r="CE133" s="67"/>
      <c r="CF133" s="67"/>
      <c r="CG133" s="67"/>
      <c r="CH133" s="67"/>
    </row>
    <row r="135" spans="2:100" x14ac:dyDescent="0.2">
      <c r="R135" s="1" t="s">
        <v>366</v>
      </c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N135" s="3">
        <f>-CN11</f>
        <v>-2098466.19</v>
      </c>
    </row>
    <row r="136" spans="2:100" x14ac:dyDescent="0.2">
      <c r="R136" s="1" t="s">
        <v>367</v>
      </c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N136" s="3">
        <f>-CN27</f>
        <v>-17855</v>
      </c>
    </row>
    <row r="137" spans="2:100" x14ac:dyDescent="0.2">
      <c r="R137" s="1" t="s">
        <v>368</v>
      </c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N137" s="3">
        <f>projections!CU35</f>
        <v>1907144.4100000004</v>
      </c>
    </row>
    <row r="138" spans="2:100" x14ac:dyDescent="0.2">
      <c r="R138" s="1" t="s">
        <v>369</v>
      </c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N138" s="3">
        <f>-projections!CU66</f>
        <v>-1264629.3499999999</v>
      </c>
    </row>
    <row r="139" spans="2:100" x14ac:dyDescent="0.2">
      <c r="R139" s="1" t="s">
        <v>370</v>
      </c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N139" s="3">
        <f>-CU96</f>
        <v>-628094.18000000017</v>
      </c>
    </row>
    <row r="140" spans="2:100" x14ac:dyDescent="0.2">
      <c r="R140" s="1" t="s">
        <v>371</v>
      </c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N140" s="3">
        <f>-CU116</f>
        <v>-411092.37</v>
      </c>
    </row>
    <row r="141" spans="2:100" x14ac:dyDescent="0.2">
      <c r="R141" s="1" t="s">
        <v>372</v>
      </c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N141" s="3">
        <f>-CU119</f>
        <v>-219449.4</v>
      </c>
    </row>
    <row r="142" spans="2:100" x14ac:dyDescent="0.2"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</row>
    <row r="143" spans="2:100" x14ac:dyDescent="0.2">
      <c r="R143" s="1" t="s">
        <v>373</v>
      </c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N143" s="3">
        <f>SUM(CN132:CN142)</f>
        <v>-232025.81999999771</v>
      </c>
    </row>
  </sheetData>
  <mergeCells count="4">
    <mergeCell ref="CR2:CU2"/>
    <mergeCell ref="CR4:CU4"/>
    <mergeCell ref="CR6:CU6"/>
    <mergeCell ref="R133:CH133"/>
  </mergeCells>
  <phoneticPr fontId="0" type="noConversion"/>
  <printOptions horizontalCentered="1" gridLines="1"/>
  <pageMargins left="0" right="0" top="0.25" bottom="0.25" header="0.3" footer="0.3"/>
  <pageSetup paperSize="5" scale="60" fitToHeight="2" orientation="landscape" r:id="rId1"/>
  <headerFooter alignWithMargins="0">
    <oddFooter>&amp;L&amp;8&amp;D  &amp;T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E133"/>
  <sheetViews>
    <sheetView topLeftCell="B2" workbookViewId="0">
      <pane xSplit="12" ySplit="10" topLeftCell="CO116" activePane="bottomRight" state="frozen"/>
      <selection activeCell="B2" sqref="B2"/>
      <selection pane="topRight" activeCell="N2" sqref="N2"/>
      <selection pane="bottomLeft" activeCell="B12" sqref="B12"/>
      <selection pane="bottomRight" activeCell="DC64" sqref="DC64"/>
    </sheetView>
  </sheetViews>
  <sheetFormatPr defaultRowHeight="12.75" outlineLevelRow="1" outlineLevelCol="1" x14ac:dyDescent="0.2"/>
  <cols>
    <col min="1" max="1" width="9.140625" style="3" hidden="1" customWidth="1"/>
    <col min="2" max="2" width="18.28515625" style="10" customWidth="1"/>
    <col min="3" max="3" width="36.5703125" style="3" customWidth="1"/>
    <col min="4" max="7" width="19.5703125" style="3" hidden="1" customWidth="1" outlineLevel="1"/>
    <col min="8" max="8" width="19.5703125" style="3" hidden="1" customWidth="1" collapsed="1"/>
    <col min="9" max="9" width="0.85546875" style="3" hidden="1" customWidth="1"/>
    <col min="10" max="11" width="19.5703125" style="3" hidden="1" customWidth="1" outlineLevel="1"/>
    <col min="12" max="12" width="19.5703125" style="3" hidden="1" customWidth="1" collapsed="1"/>
    <col min="13" max="13" width="0.85546875" style="3" customWidth="1"/>
    <col min="14" max="14" width="19.5703125" style="3" customWidth="1"/>
    <col min="15" max="15" width="0.85546875" style="3" customWidth="1"/>
    <col min="16" max="17" width="0.140625" style="3" customWidth="1"/>
    <col min="18" max="18" width="19.5703125" style="3" customWidth="1"/>
    <col min="19" max="19" width="0.85546875" style="3" customWidth="1"/>
    <col min="20" max="85" width="19.5703125" style="3" hidden="1" customWidth="1" outlineLevel="1"/>
    <col min="86" max="86" width="19.5703125" style="3" customWidth="1" collapsed="1"/>
    <col min="87" max="87" width="0.85546875" style="3" customWidth="1"/>
    <col min="88" max="91" width="19.5703125" style="3" hidden="1" customWidth="1" outlineLevel="1"/>
    <col min="92" max="92" width="19.5703125" style="3" customWidth="1" collapsed="1"/>
    <col min="93" max="93" width="0.85546875" style="3" customWidth="1"/>
    <col min="94" max="95" width="19.5703125" style="3" hidden="1" customWidth="1" outlineLevel="1"/>
    <col min="96" max="96" width="19.5703125" style="3" customWidth="1" collapsed="1"/>
    <col min="97" max="97" width="0.85546875" style="3" customWidth="1"/>
    <col min="98" max="99" width="19.5703125" style="3" customWidth="1"/>
    <col min="100" max="100" width="19.5703125" style="33" customWidth="1"/>
    <col min="101" max="101" width="19.5703125" style="33" hidden="1" customWidth="1"/>
    <col min="102" max="105" width="0" style="3" hidden="1" customWidth="1"/>
    <col min="106" max="16384" width="9.140625" style="3"/>
  </cols>
  <sheetData>
    <row r="1" spans="1:107" hidden="1" x14ac:dyDescent="0.2">
      <c r="A1" s="3" t="s">
        <v>0</v>
      </c>
      <c r="B1" s="10" t="s">
        <v>10</v>
      </c>
      <c r="C1" s="3" t="s">
        <v>1</v>
      </c>
      <c r="D1" s="3" t="s">
        <v>52</v>
      </c>
      <c r="E1" s="3" t="s">
        <v>53</v>
      </c>
      <c r="F1" s="3" t="s">
        <v>54</v>
      </c>
      <c r="G1" s="3" t="s">
        <v>55</v>
      </c>
      <c r="H1" s="3" t="s">
        <v>41</v>
      </c>
      <c r="J1" s="3" t="s">
        <v>56</v>
      </c>
      <c r="K1" s="3" t="s">
        <v>57</v>
      </c>
      <c r="L1" s="3" t="s">
        <v>30</v>
      </c>
      <c r="N1" s="3" t="s">
        <v>36</v>
      </c>
      <c r="P1" s="28" t="s">
        <v>43</v>
      </c>
      <c r="Q1" s="28" t="s">
        <v>44</v>
      </c>
      <c r="R1" s="29" t="s">
        <v>2</v>
      </c>
      <c r="S1" s="28"/>
      <c r="T1" s="3" t="s">
        <v>58</v>
      </c>
      <c r="U1" s="3" t="s">
        <v>59</v>
      </c>
      <c r="V1" s="3" t="s">
        <v>60</v>
      </c>
      <c r="W1" s="3" t="s">
        <v>61</v>
      </c>
      <c r="X1" s="3" t="s">
        <v>62</v>
      </c>
      <c r="Y1" s="3" t="s">
        <v>63</v>
      </c>
      <c r="Z1" s="3" t="s">
        <v>64</v>
      </c>
      <c r="AA1" s="3" t="s">
        <v>65</v>
      </c>
      <c r="AB1" s="3" t="s">
        <v>66</v>
      </c>
      <c r="AC1" s="3" t="s">
        <v>67</v>
      </c>
      <c r="AD1" s="3" t="s">
        <v>68</v>
      </c>
      <c r="AE1" s="3" t="s">
        <v>69</v>
      </c>
      <c r="AF1" s="3" t="s">
        <v>70</v>
      </c>
      <c r="AG1" s="3" t="s">
        <v>71</v>
      </c>
      <c r="AH1" s="3" t="s">
        <v>72</v>
      </c>
      <c r="AI1" s="3" t="s">
        <v>73</v>
      </c>
      <c r="AJ1" s="3" t="s">
        <v>74</v>
      </c>
      <c r="AK1" s="3" t="s">
        <v>75</v>
      </c>
      <c r="AL1" s="3" t="s">
        <v>76</v>
      </c>
      <c r="AM1" s="3" t="s">
        <v>77</v>
      </c>
      <c r="AN1" s="3" t="s">
        <v>78</v>
      </c>
      <c r="AO1" s="3" t="s">
        <v>79</v>
      </c>
      <c r="AP1" s="3" t="s">
        <v>80</v>
      </c>
      <c r="AQ1" s="3" t="s">
        <v>81</v>
      </c>
      <c r="AR1" s="3" t="s">
        <v>82</v>
      </c>
      <c r="AS1" s="3" t="s">
        <v>83</v>
      </c>
      <c r="AT1" s="3" t="s">
        <v>84</v>
      </c>
      <c r="AU1" s="3" t="s">
        <v>85</v>
      </c>
      <c r="AV1" s="3" t="s">
        <v>86</v>
      </c>
      <c r="AW1" s="3" t="s">
        <v>87</v>
      </c>
      <c r="AX1" s="3" t="s">
        <v>88</v>
      </c>
      <c r="AY1" s="3" t="s">
        <v>89</v>
      </c>
      <c r="AZ1" s="3" t="s">
        <v>90</v>
      </c>
      <c r="BA1" s="3" t="s">
        <v>91</v>
      </c>
      <c r="BB1" s="3" t="s">
        <v>92</v>
      </c>
      <c r="BC1" s="3" t="s">
        <v>93</v>
      </c>
      <c r="BD1" s="3" t="s">
        <v>94</v>
      </c>
      <c r="BE1" s="3" t="s">
        <v>95</v>
      </c>
      <c r="BF1" s="3" t="s">
        <v>96</v>
      </c>
      <c r="BG1" s="3" t="s">
        <v>97</v>
      </c>
      <c r="BH1" s="3" t="s">
        <v>98</v>
      </c>
      <c r="BI1" s="3" t="s">
        <v>99</v>
      </c>
      <c r="BJ1" s="3" t="s">
        <v>100</v>
      </c>
      <c r="BK1" s="3" t="s">
        <v>101</v>
      </c>
      <c r="BL1" s="3" t="s">
        <v>102</v>
      </c>
      <c r="BM1" s="3" t="s">
        <v>103</v>
      </c>
      <c r="BN1" s="3" t="s">
        <v>104</v>
      </c>
      <c r="BO1" s="3" t="s">
        <v>105</v>
      </c>
      <c r="BP1" s="3" t="s">
        <v>106</v>
      </c>
      <c r="BQ1" s="3" t="s">
        <v>107</v>
      </c>
      <c r="BR1" s="3" t="s">
        <v>108</v>
      </c>
      <c r="BS1" s="3" t="s">
        <v>109</v>
      </c>
      <c r="BT1" s="3" t="s">
        <v>110</v>
      </c>
      <c r="BU1" s="3" t="s">
        <v>111</v>
      </c>
      <c r="BV1" s="3" t="s">
        <v>112</v>
      </c>
      <c r="BW1" s="3" t="s">
        <v>113</v>
      </c>
      <c r="BX1" s="3" t="s">
        <v>114</v>
      </c>
      <c r="BY1" s="3" t="s">
        <v>115</v>
      </c>
      <c r="BZ1" s="3" t="s">
        <v>116</v>
      </c>
      <c r="CA1" s="3" t="s">
        <v>117</v>
      </c>
      <c r="CB1" s="3" t="s">
        <v>118</v>
      </c>
      <c r="CC1" s="3" t="s">
        <v>119</v>
      </c>
      <c r="CD1" s="3" t="s">
        <v>120</v>
      </c>
      <c r="CE1" s="3" t="s">
        <v>121</v>
      </c>
      <c r="CF1" s="3" t="s">
        <v>122</v>
      </c>
      <c r="CG1" s="3" t="s">
        <v>123</v>
      </c>
      <c r="CH1" s="28" t="s">
        <v>45</v>
      </c>
      <c r="CJ1" s="3" t="s">
        <v>52</v>
      </c>
      <c r="CK1" s="3" t="s">
        <v>53</v>
      </c>
      <c r="CL1" s="3" t="s">
        <v>54</v>
      </c>
      <c r="CM1" s="3" t="s">
        <v>55</v>
      </c>
      <c r="CN1" s="3" t="s">
        <v>42</v>
      </c>
      <c r="CP1" s="3" t="s">
        <v>56</v>
      </c>
      <c r="CQ1" s="3" t="s">
        <v>57</v>
      </c>
      <c r="CR1" s="3" t="s">
        <v>33</v>
      </c>
      <c r="CT1" s="3" t="s">
        <v>35</v>
      </c>
      <c r="CU1" s="3" t="s">
        <v>2</v>
      </c>
      <c r="CV1" s="33" t="s">
        <v>2</v>
      </c>
    </row>
    <row r="2" spans="1:107" s="4" customFormat="1" ht="18" x14ac:dyDescent="0.25">
      <c r="A2" s="16"/>
      <c r="B2" s="41" t="s">
        <v>3</v>
      </c>
      <c r="C2" s="18"/>
      <c r="D2" s="16"/>
      <c r="E2" s="16"/>
      <c r="F2" s="16"/>
      <c r="G2" s="16"/>
      <c r="H2" s="18"/>
      <c r="I2" s="18"/>
      <c r="J2" s="16"/>
      <c r="K2" s="16"/>
      <c r="L2" s="18"/>
      <c r="M2" s="18"/>
      <c r="N2" s="18"/>
      <c r="O2" s="18"/>
      <c r="P2" s="18"/>
      <c r="Q2" s="18"/>
      <c r="R2" s="30"/>
      <c r="S2" s="18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8"/>
      <c r="CI2" s="18"/>
      <c r="CJ2" s="16"/>
      <c r="CK2" s="16"/>
      <c r="CL2" s="16"/>
      <c r="CM2" s="16"/>
      <c r="CN2" s="18"/>
      <c r="CO2" s="18"/>
      <c r="CP2" s="16"/>
      <c r="CQ2" s="16"/>
      <c r="CR2" s="66" t="s">
        <v>334</v>
      </c>
      <c r="CS2" s="67"/>
      <c r="CT2" s="67"/>
      <c r="CU2" s="67"/>
      <c r="CV2" s="34"/>
      <c r="CW2" s="34"/>
      <c r="CX2" s="16"/>
      <c r="CY2" s="19" t="s">
        <v>0</v>
      </c>
      <c r="CZ2" s="47" t="s">
        <v>332</v>
      </c>
      <c r="DA2" s="16"/>
    </row>
    <row r="3" spans="1:107" s="4" customFormat="1" x14ac:dyDescent="0.2">
      <c r="A3" s="16"/>
      <c r="B3" s="48" t="s">
        <v>333</v>
      </c>
      <c r="C3" s="20"/>
      <c r="D3" s="16"/>
      <c r="E3" s="16"/>
      <c r="F3" s="16"/>
      <c r="G3" s="16"/>
      <c r="H3" s="20"/>
      <c r="I3" s="20"/>
      <c r="J3" s="16"/>
      <c r="K3" s="16"/>
      <c r="L3" s="20"/>
      <c r="M3" s="20"/>
      <c r="N3" s="20"/>
      <c r="O3" s="20"/>
      <c r="P3" s="20"/>
      <c r="Q3" s="20"/>
      <c r="R3" s="31"/>
      <c r="S3" s="20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20"/>
      <c r="CI3" s="20"/>
      <c r="CJ3" s="16"/>
      <c r="CK3" s="16"/>
      <c r="CL3" s="16"/>
      <c r="CM3" s="16"/>
      <c r="CN3" s="20"/>
      <c r="CO3" s="20"/>
      <c r="CP3" s="16"/>
      <c r="CQ3" s="16"/>
      <c r="CR3" s="21"/>
      <c r="CS3" s="16"/>
      <c r="CT3" s="16" t="s">
        <v>349</v>
      </c>
      <c r="CU3" s="16"/>
      <c r="CV3" s="34"/>
      <c r="CW3" s="34"/>
      <c r="CX3" s="16"/>
      <c r="CY3" s="16"/>
      <c r="CZ3" s="16"/>
      <c r="DA3" s="16"/>
    </row>
    <row r="4" spans="1:107" s="4" customFormat="1" x14ac:dyDescent="0.2">
      <c r="A4" s="16"/>
      <c r="B4" s="48" t="s">
        <v>334</v>
      </c>
      <c r="C4" s="20"/>
      <c r="D4" s="16"/>
      <c r="E4" s="16"/>
      <c r="F4" s="16"/>
      <c r="G4" s="16"/>
      <c r="H4" s="20"/>
      <c r="I4" s="22"/>
      <c r="J4" s="16"/>
      <c r="K4" s="16"/>
      <c r="L4" s="22"/>
      <c r="M4" s="22"/>
      <c r="N4" s="22"/>
      <c r="O4" s="22"/>
      <c r="P4" s="22"/>
      <c r="Q4" s="22"/>
      <c r="R4" s="32"/>
      <c r="S4" s="22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22"/>
      <c r="CI4" s="22"/>
      <c r="CJ4" s="16"/>
      <c r="CK4" s="16"/>
      <c r="CL4" s="16"/>
      <c r="CM4" s="16"/>
      <c r="CN4" s="22"/>
      <c r="CO4" s="20"/>
      <c r="CP4" s="16"/>
      <c r="CQ4" s="16"/>
      <c r="CR4" s="66" t="s">
        <v>350</v>
      </c>
      <c r="CS4" s="67"/>
      <c r="CT4" s="67"/>
      <c r="CU4" s="67"/>
      <c r="CV4" s="34"/>
      <c r="CW4" s="34"/>
      <c r="CX4" s="16"/>
      <c r="CY4" s="16"/>
      <c r="CZ4" s="49">
        <v>43555</v>
      </c>
      <c r="DA4" s="16"/>
    </row>
    <row r="5" spans="1:107" s="4" customFormat="1" x14ac:dyDescent="0.2">
      <c r="A5" s="16"/>
      <c r="B5" s="17" t="str">
        <f>"Report ID:  "&amp;CZ2</f>
        <v>Report ID:  558OPC</v>
      </c>
      <c r="C5" s="52"/>
      <c r="D5" s="16"/>
      <c r="E5" s="16"/>
      <c r="F5" s="16"/>
      <c r="G5" s="16"/>
      <c r="H5" s="20"/>
      <c r="I5" s="23"/>
      <c r="J5" s="16"/>
      <c r="K5" s="16"/>
      <c r="L5" s="23"/>
      <c r="M5" s="23"/>
      <c r="N5" s="23"/>
      <c r="O5" s="23"/>
      <c r="P5" s="23"/>
      <c r="Q5" s="23"/>
      <c r="R5" s="23"/>
      <c r="S5" s="23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23"/>
      <c r="CI5" s="23"/>
      <c r="CJ5" s="16"/>
      <c r="CK5" s="16"/>
      <c r="CL5" s="16"/>
      <c r="CM5" s="16"/>
      <c r="CN5" s="23"/>
      <c r="CO5" s="52"/>
      <c r="CP5" s="16"/>
      <c r="CQ5" s="16"/>
      <c r="CR5" s="52"/>
      <c r="CS5" s="16"/>
      <c r="CT5" s="16"/>
      <c r="CU5" s="16"/>
      <c r="CV5" s="34"/>
      <c r="CW5" s="34"/>
      <c r="CX5" s="16"/>
      <c r="CY5" s="50" t="s">
        <v>335</v>
      </c>
      <c r="CZ5" s="25"/>
      <c r="DA5" s="16"/>
    </row>
    <row r="6" spans="1:107" s="4" customFormat="1" x14ac:dyDescent="0.2">
      <c r="A6" s="16"/>
      <c r="B6" s="17" t="s">
        <v>50</v>
      </c>
      <c r="C6" s="26"/>
      <c r="D6" s="16"/>
      <c r="E6" s="16"/>
      <c r="F6" s="16"/>
      <c r="G6" s="16"/>
      <c r="H6" s="26"/>
      <c r="I6" s="26"/>
      <c r="J6" s="16"/>
      <c r="K6" s="16"/>
      <c r="L6" s="26"/>
      <c r="M6" s="26"/>
      <c r="N6" s="26"/>
      <c r="O6" s="26"/>
      <c r="P6" s="26"/>
      <c r="Q6" s="26"/>
      <c r="R6" s="26"/>
      <c r="S6" s="2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26"/>
      <c r="CI6" s="26"/>
      <c r="CJ6" s="16"/>
      <c r="CK6" s="16"/>
      <c r="CL6" s="16"/>
      <c r="CM6" s="16"/>
      <c r="CN6" s="26"/>
      <c r="CO6" s="26"/>
      <c r="CP6" s="16"/>
      <c r="CQ6" s="16"/>
      <c r="CR6" s="66" t="s">
        <v>351</v>
      </c>
      <c r="CS6" s="67"/>
      <c r="CT6" s="67"/>
      <c r="CU6" s="67"/>
      <c r="CV6" s="34"/>
      <c r="CW6" s="34"/>
      <c r="CX6" s="16"/>
      <c r="CY6" s="51" t="s">
        <v>334</v>
      </c>
      <c r="CZ6" s="16"/>
      <c r="DA6" s="16"/>
    </row>
    <row r="7" spans="1:107" s="4" customFormat="1" x14ac:dyDescent="0.2">
      <c r="A7" s="16"/>
      <c r="B7" s="46">
        <v>43555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34"/>
      <c r="CW7" s="34"/>
      <c r="CX7" s="16"/>
      <c r="CY7" s="16"/>
      <c r="CZ7" s="16"/>
      <c r="DA7" s="16"/>
    </row>
    <row r="8" spans="1:107" s="27" customFormat="1" ht="24" customHeight="1" x14ac:dyDescent="0.2">
      <c r="A8" s="13" t="s">
        <v>29</v>
      </c>
      <c r="B8" s="14" t="s">
        <v>11</v>
      </c>
      <c r="C8" s="13"/>
      <c r="D8" s="13" t="s">
        <v>320</v>
      </c>
      <c r="E8" s="13" t="s">
        <v>321</v>
      </c>
      <c r="F8" s="13" t="s">
        <v>322</v>
      </c>
      <c r="G8" s="13" t="s">
        <v>323</v>
      </c>
      <c r="H8" s="14" t="s">
        <v>17</v>
      </c>
      <c r="I8" s="14"/>
      <c r="J8" s="13" t="s">
        <v>328</v>
      </c>
      <c r="K8" s="13" t="s">
        <v>329</v>
      </c>
      <c r="L8" s="14" t="s">
        <v>17</v>
      </c>
      <c r="M8" s="14"/>
      <c r="N8" s="14" t="s">
        <v>17</v>
      </c>
      <c r="O8" s="14"/>
      <c r="P8" s="14"/>
      <c r="Q8" s="14"/>
      <c r="R8" s="14"/>
      <c r="S8" s="14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4"/>
      <c r="CI8" s="14"/>
      <c r="CJ8" s="13" t="s">
        <v>320</v>
      </c>
      <c r="CK8" s="13" t="s">
        <v>321</v>
      </c>
      <c r="CL8" s="13" t="s">
        <v>322</v>
      </c>
      <c r="CM8" s="13" t="s">
        <v>323</v>
      </c>
      <c r="CN8" s="14" t="s">
        <v>28</v>
      </c>
      <c r="CO8" s="13"/>
      <c r="CP8" s="13" t="s">
        <v>328</v>
      </c>
      <c r="CQ8" s="13" t="s">
        <v>329</v>
      </c>
      <c r="CR8" s="14" t="s">
        <v>28</v>
      </c>
      <c r="CS8" s="13"/>
      <c r="CT8" s="14" t="s">
        <v>28</v>
      </c>
      <c r="CU8" s="14"/>
      <c r="CV8" s="35"/>
      <c r="CW8" s="35"/>
      <c r="CX8" s="13"/>
      <c r="CY8" s="13"/>
      <c r="CZ8" s="13"/>
      <c r="DA8" s="13"/>
    </row>
    <row r="9" spans="1:107" s="27" customFormat="1" ht="22.5" customHeight="1" x14ac:dyDescent="0.2">
      <c r="A9" s="13" t="s">
        <v>27</v>
      </c>
      <c r="B9" s="14" t="s">
        <v>4</v>
      </c>
      <c r="C9" s="15" t="s">
        <v>5</v>
      </c>
      <c r="D9" s="13" t="s">
        <v>324</v>
      </c>
      <c r="E9" s="13" t="s">
        <v>325</v>
      </c>
      <c r="F9" s="13" t="s">
        <v>326</v>
      </c>
      <c r="G9" s="13" t="s">
        <v>327</v>
      </c>
      <c r="H9" s="14" t="s">
        <v>31</v>
      </c>
      <c r="I9" s="14"/>
      <c r="J9" s="13" t="s">
        <v>330</v>
      </c>
      <c r="K9" s="13" t="s">
        <v>331</v>
      </c>
      <c r="L9" s="14" t="s">
        <v>32</v>
      </c>
      <c r="M9" s="14"/>
      <c r="N9" s="14" t="s">
        <v>34</v>
      </c>
      <c r="O9" s="14"/>
      <c r="P9" s="14"/>
      <c r="Q9" s="14"/>
      <c r="R9" s="14" t="s">
        <v>37</v>
      </c>
      <c r="S9" s="14"/>
      <c r="T9" s="13" t="s">
        <v>184</v>
      </c>
      <c r="U9" s="13" t="s">
        <v>186</v>
      </c>
      <c r="V9" s="13" t="s">
        <v>188</v>
      </c>
      <c r="W9" s="13" t="s">
        <v>190</v>
      </c>
      <c r="X9" s="13" t="s">
        <v>192</v>
      </c>
      <c r="Y9" s="13" t="s">
        <v>194</v>
      </c>
      <c r="Z9" s="13" t="s">
        <v>196</v>
      </c>
      <c r="AA9" s="13" t="s">
        <v>198</v>
      </c>
      <c r="AB9" s="13" t="s">
        <v>200</v>
      </c>
      <c r="AC9" s="13" t="s">
        <v>202</v>
      </c>
      <c r="AD9" s="13" t="s">
        <v>204</v>
      </c>
      <c r="AE9" s="13" t="s">
        <v>206</v>
      </c>
      <c r="AF9" s="13" t="s">
        <v>208</v>
      </c>
      <c r="AG9" s="13" t="s">
        <v>210</v>
      </c>
      <c r="AH9" s="13" t="s">
        <v>212</v>
      </c>
      <c r="AI9" s="13" t="s">
        <v>214</v>
      </c>
      <c r="AJ9" s="13" t="s">
        <v>216</v>
      </c>
      <c r="AK9" s="13" t="s">
        <v>218</v>
      </c>
      <c r="AL9" s="13" t="s">
        <v>220</v>
      </c>
      <c r="AM9" s="13" t="s">
        <v>222</v>
      </c>
      <c r="AN9" s="13" t="s">
        <v>224</v>
      </c>
      <c r="AO9" s="13" t="s">
        <v>226</v>
      </c>
      <c r="AP9" s="13" t="s">
        <v>228</v>
      </c>
      <c r="AQ9" s="13" t="s">
        <v>230</v>
      </c>
      <c r="AR9" s="13" t="s">
        <v>232</v>
      </c>
      <c r="AS9" s="13" t="s">
        <v>234</v>
      </c>
      <c r="AT9" s="13" t="s">
        <v>236</v>
      </c>
      <c r="AU9" s="13" t="s">
        <v>238</v>
      </c>
      <c r="AV9" s="13" t="s">
        <v>240</v>
      </c>
      <c r="AW9" s="13" t="s">
        <v>242</v>
      </c>
      <c r="AX9" s="13" t="s">
        <v>244</v>
      </c>
      <c r="AY9" s="13" t="s">
        <v>246</v>
      </c>
      <c r="AZ9" s="13" t="s">
        <v>248</v>
      </c>
      <c r="BA9" s="13" t="s">
        <v>250</v>
      </c>
      <c r="BB9" s="13" t="s">
        <v>252</v>
      </c>
      <c r="BC9" s="13" t="s">
        <v>254</v>
      </c>
      <c r="BD9" s="13" t="s">
        <v>256</v>
      </c>
      <c r="BE9" s="13" t="s">
        <v>258</v>
      </c>
      <c r="BF9" s="13" t="s">
        <v>260</v>
      </c>
      <c r="BG9" s="13" t="s">
        <v>262</v>
      </c>
      <c r="BH9" s="13" t="s">
        <v>264</v>
      </c>
      <c r="BI9" s="13" t="s">
        <v>266</v>
      </c>
      <c r="BJ9" s="13" t="s">
        <v>268</v>
      </c>
      <c r="BK9" s="13" t="s">
        <v>270</v>
      </c>
      <c r="BL9" s="13" t="s">
        <v>275</v>
      </c>
      <c r="BM9" s="13" t="s">
        <v>277</v>
      </c>
      <c r="BN9" s="13" t="s">
        <v>280</v>
      </c>
      <c r="BO9" s="13" t="s">
        <v>282</v>
      </c>
      <c r="BP9" s="13" t="s">
        <v>284</v>
      </c>
      <c r="BQ9" s="13" t="s">
        <v>286</v>
      </c>
      <c r="BR9" s="13" t="s">
        <v>288</v>
      </c>
      <c r="BS9" s="13" t="s">
        <v>290</v>
      </c>
      <c r="BT9" s="13" t="s">
        <v>292</v>
      </c>
      <c r="BU9" s="13" t="s">
        <v>294</v>
      </c>
      <c r="BV9" s="13" t="s">
        <v>296</v>
      </c>
      <c r="BW9" s="13" t="s">
        <v>298</v>
      </c>
      <c r="BX9" s="13" t="s">
        <v>300</v>
      </c>
      <c r="BY9" s="13" t="s">
        <v>302</v>
      </c>
      <c r="BZ9" s="13" t="s">
        <v>304</v>
      </c>
      <c r="CA9" s="13" t="s">
        <v>306</v>
      </c>
      <c r="CB9" s="13" t="s">
        <v>308</v>
      </c>
      <c r="CC9" s="13" t="s">
        <v>310</v>
      </c>
      <c r="CD9" s="13" t="s">
        <v>312</v>
      </c>
      <c r="CE9" s="13" t="s">
        <v>314</v>
      </c>
      <c r="CF9" s="13" t="s">
        <v>319</v>
      </c>
      <c r="CG9" s="13" t="s">
        <v>156</v>
      </c>
      <c r="CH9" s="14" t="s">
        <v>38</v>
      </c>
      <c r="CI9" s="14"/>
      <c r="CJ9" s="13" t="s">
        <v>324</v>
      </c>
      <c r="CK9" s="13" t="s">
        <v>325</v>
      </c>
      <c r="CL9" s="13" t="s">
        <v>326</v>
      </c>
      <c r="CM9" s="13" t="s">
        <v>327</v>
      </c>
      <c r="CN9" s="14" t="s">
        <v>31</v>
      </c>
      <c r="CO9" s="15"/>
      <c r="CP9" s="13" t="s">
        <v>330</v>
      </c>
      <c r="CQ9" s="13" t="s">
        <v>331</v>
      </c>
      <c r="CR9" s="14" t="s">
        <v>32</v>
      </c>
      <c r="CS9" s="13"/>
      <c r="CT9" s="14" t="s">
        <v>34</v>
      </c>
      <c r="CU9" s="14" t="s">
        <v>39</v>
      </c>
      <c r="CV9" s="35" t="s">
        <v>40</v>
      </c>
      <c r="CW9" s="35"/>
      <c r="CX9" s="13"/>
      <c r="CY9" s="13"/>
      <c r="CZ9" s="13"/>
      <c r="DA9" s="13"/>
    </row>
    <row r="11" spans="1:107" x14ac:dyDescent="0.2">
      <c r="A11" s="12"/>
      <c r="C11" s="1" t="s">
        <v>18</v>
      </c>
      <c r="D11" s="12"/>
      <c r="E11" s="12"/>
      <c r="F11" s="12"/>
      <c r="G11" s="12"/>
      <c r="H11" s="5">
        <v>2645403.66</v>
      </c>
      <c r="I11" s="7"/>
      <c r="J11" s="12"/>
      <c r="K11" s="12"/>
      <c r="L11" s="5"/>
      <c r="M11" s="7"/>
      <c r="N11" s="5">
        <v>2645403.66</v>
      </c>
      <c r="O11" s="5"/>
      <c r="P11" s="5"/>
      <c r="Q11" s="5"/>
      <c r="R11" s="5"/>
      <c r="S11" s="5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5"/>
      <c r="CI11" s="7"/>
      <c r="CJ11" s="12"/>
      <c r="CK11" s="12"/>
      <c r="CL11" s="12"/>
      <c r="CM11" s="12"/>
      <c r="CN11" s="5">
        <v>2098466.19</v>
      </c>
      <c r="CO11" s="1"/>
      <c r="CP11" s="12"/>
      <c r="CQ11" s="12"/>
      <c r="CR11" s="5">
        <v>788564.45000000007</v>
      </c>
      <c r="CT11" s="5">
        <v>2887030.64</v>
      </c>
      <c r="CU11" s="5"/>
      <c r="CV11" s="39"/>
      <c r="CW11" s="36"/>
    </row>
    <row r="12" spans="1:107" x14ac:dyDescent="0.2">
      <c r="H12" s="7"/>
      <c r="I12" s="7"/>
      <c r="L12" s="7"/>
      <c r="M12" s="7"/>
      <c r="N12" s="7"/>
      <c r="O12" s="7"/>
      <c r="P12" s="7"/>
      <c r="Q12" s="7"/>
      <c r="R12" s="7"/>
      <c r="S12" s="7"/>
      <c r="CH12" s="7"/>
      <c r="CI12" s="7"/>
      <c r="CN12" s="7"/>
      <c r="CR12" s="7"/>
    </row>
    <row r="13" spans="1:107" s="4" customFormat="1" outlineLevel="1" x14ac:dyDescent="0.2">
      <c r="A13" s="4" t="s">
        <v>124</v>
      </c>
      <c r="B13" s="11" t="s">
        <v>125</v>
      </c>
      <c r="C13" s="4" t="s">
        <v>126</v>
      </c>
      <c r="D13" s="4">
        <v>2523.56</v>
      </c>
      <c r="E13" s="4">
        <v>0</v>
      </c>
      <c r="F13" s="4">
        <v>13189.65</v>
      </c>
      <c r="G13" s="4">
        <v>0</v>
      </c>
      <c r="H13" s="4">
        <v>15713.21</v>
      </c>
      <c r="J13" s="4">
        <v>0</v>
      </c>
      <c r="K13" s="4">
        <v>0</v>
      </c>
      <c r="L13" s="4">
        <v>0</v>
      </c>
      <c r="N13" s="4">
        <v>15713.210000000001</v>
      </c>
      <c r="P13" s="53">
        <v>-18000</v>
      </c>
      <c r="Q13" s="53">
        <v>0</v>
      </c>
      <c r="R13" s="56">
        <v>15000</v>
      </c>
      <c r="S13" s="53"/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53">
        <v>0</v>
      </c>
      <c r="CJ13" s="4">
        <v>576.19000000000005</v>
      </c>
      <c r="CK13" s="4">
        <v>0</v>
      </c>
      <c r="CL13" s="4">
        <v>5370.06</v>
      </c>
      <c r="CM13" s="4">
        <v>0</v>
      </c>
      <c r="CN13" s="4">
        <v>5946.25</v>
      </c>
      <c r="CP13" s="4">
        <v>0</v>
      </c>
      <c r="CQ13" s="4">
        <v>0</v>
      </c>
      <c r="CR13" s="4">
        <v>0</v>
      </c>
      <c r="CT13" s="4">
        <v>5946.25</v>
      </c>
      <c r="CU13" s="4">
        <f t="shared" ref="CU13:CU34" si="0">R13-CT13</f>
        <v>9053.75</v>
      </c>
      <c r="CV13" s="37">
        <f t="shared" ref="CV13:CV34" si="1">IF(R13=0,"n/a",CT13/(R13))</f>
        <v>0.39641666666666664</v>
      </c>
      <c r="CW13" s="37"/>
      <c r="DC13" s="4" t="s">
        <v>352</v>
      </c>
    </row>
    <row r="14" spans="1:107" s="4" customFormat="1" outlineLevel="1" x14ac:dyDescent="0.2">
      <c r="A14" s="4" t="s">
        <v>127</v>
      </c>
      <c r="B14" s="11" t="s">
        <v>128</v>
      </c>
      <c r="C14" s="4" t="s">
        <v>129</v>
      </c>
      <c r="D14" s="4">
        <v>1372</v>
      </c>
      <c r="E14" s="4">
        <v>0</v>
      </c>
      <c r="F14" s="4">
        <v>0</v>
      </c>
      <c r="G14" s="4">
        <v>0</v>
      </c>
      <c r="H14" s="4">
        <v>1372</v>
      </c>
      <c r="J14" s="4">
        <v>0</v>
      </c>
      <c r="K14" s="4">
        <v>0</v>
      </c>
      <c r="L14" s="4">
        <v>0</v>
      </c>
      <c r="N14" s="4">
        <v>1372</v>
      </c>
      <c r="P14" s="53">
        <v>-1250</v>
      </c>
      <c r="Q14" s="53">
        <v>0</v>
      </c>
      <c r="R14" s="4">
        <f t="shared" ref="R14:R32" si="2">-1*(P14+Q14)</f>
        <v>1250</v>
      </c>
      <c r="S14" s="53"/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53">
        <v>0</v>
      </c>
      <c r="CJ14" s="4">
        <v>1415</v>
      </c>
      <c r="CK14" s="4">
        <v>0</v>
      </c>
      <c r="CL14" s="4">
        <v>0</v>
      </c>
      <c r="CM14" s="4">
        <v>0</v>
      </c>
      <c r="CN14" s="4">
        <v>1415</v>
      </c>
      <c r="CP14" s="4">
        <v>0</v>
      </c>
      <c r="CQ14" s="4">
        <v>0</v>
      </c>
      <c r="CR14" s="4">
        <v>0</v>
      </c>
      <c r="CT14" s="4">
        <v>1415</v>
      </c>
      <c r="CU14" s="4">
        <v>0</v>
      </c>
      <c r="CV14" s="61">
        <f t="shared" si="1"/>
        <v>1.1319999999999999</v>
      </c>
      <c r="CW14" s="37"/>
      <c r="DC14" s="4" t="s">
        <v>359</v>
      </c>
    </row>
    <row r="15" spans="1:107" s="4" customFormat="1" outlineLevel="1" x14ac:dyDescent="0.2">
      <c r="A15" s="4" t="s">
        <v>130</v>
      </c>
      <c r="B15" s="11" t="s">
        <v>131</v>
      </c>
      <c r="C15" s="4" t="s">
        <v>132</v>
      </c>
      <c r="D15" s="4">
        <v>17863.84</v>
      </c>
      <c r="E15" s="4">
        <v>0</v>
      </c>
      <c r="F15" s="4">
        <v>0</v>
      </c>
      <c r="G15" s="4">
        <v>0</v>
      </c>
      <c r="H15" s="4">
        <v>17863.84</v>
      </c>
      <c r="J15" s="4">
        <v>0</v>
      </c>
      <c r="K15" s="4">
        <v>0</v>
      </c>
      <c r="L15" s="4">
        <v>0</v>
      </c>
      <c r="N15" s="4">
        <v>17863.84</v>
      </c>
      <c r="P15" s="53">
        <v>-18797</v>
      </c>
      <c r="Q15" s="53">
        <v>0</v>
      </c>
      <c r="R15" s="4">
        <f t="shared" si="2"/>
        <v>18797</v>
      </c>
      <c r="S15" s="53"/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53">
        <v>0</v>
      </c>
      <c r="CJ15" s="4">
        <v>5977.43</v>
      </c>
      <c r="CK15" s="4">
        <v>0</v>
      </c>
      <c r="CL15" s="4">
        <v>15</v>
      </c>
      <c r="CM15" s="4">
        <v>0</v>
      </c>
      <c r="CN15" s="4">
        <v>5992.43</v>
      </c>
      <c r="CP15" s="4">
        <v>0</v>
      </c>
      <c r="CQ15" s="4">
        <v>0</v>
      </c>
      <c r="CR15" s="4">
        <v>0</v>
      </c>
      <c r="CT15" s="4">
        <v>5992.43</v>
      </c>
      <c r="CU15" s="4">
        <f t="shared" si="0"/>
        <v>12804.57</v>
      </c>
      <c r="CV15" s="37">
        <f t="shared" si="1"/>
        <v>0.3187971484811406</v>
      </c>
      <c r="CW15" s="37"/>
    </row>
    <row r="16" spans="1:107" s="4" customFormat="1" outlineLevel="1" x14ac:dyDescent="0.2">
      <c r="A16" s="4" t="s">
        <v>133</v>
      </c>
      <c r="B16" s="11" t="s">
        <v>134</v>
      </c>
      <c r="C16" s="4" t="s">
        <v>135</v>
      </c>
      <c r="D16" s="4">
        <v>8892.85</v>
      </c>
      <c r="E16" s="4">
        <v>200</v>
      </c>
      <c r="F16" s="4">
        <v>2096.02</v>
      </c>
      <c r="G16" s="4">
        <v>0</v>
      </c>
      <c r="H16" s="4">
        <v>11188.87</v>
      </c>
      <c r="J16" s="4">
        <v>0</v>
      </c>
      <c r="K16" s="4">
        <v>0</v>
      </c>
      <c r="L16" s="4">
        <v>0</v>
      </c>
      <c r="N16" s="4">
        <v>11188.87</v>
      </c>
      <c r="P16" s="53">
        <v>-8680</v>
      </c>
      <c r="Q16" s="53">
        <v>0</v>
      </c>
      <c r="R16" s="57">
        <v>12000</v>
      </c>
      <c r="S16" s="53"/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53">
        <v>0</v>
      </c>
      <c r="CJ16" s="4">
        <v>5855.1500000000005</v>
      </c>
      <c r="CK16" s="4">
        <v>300</v>
      </c>
      <c r="CL16" s="4">
        <v>2197.3200000000002</v>
      </c>
      <c r="CM16" s="4">
        <v>0</v>
      </c>
      <c r="CN16" s="4">
        <v>8352.4700000000012</v>
      </c>
      <c r="CP16" s="4">
        <v>0</v>
      </c>
      <c r="CQ16" s="4">
        <v>0</v>
      </c>
      <c r="CR16" s="4">
        <v>0</v>
      </c>
      <c r="CT16" s="4">
        <v>8352.4699999999993</v>
      </c>
      <c r="CU16" s="4">
        <f t="shared" si="0"/>
        <v>3647.5300000000007</v>
      </c>
      <c r="CV16" s="37">
        <f t="shared" si="1"/>
        <v>0.69603916666666665</v>
      </c>
      <c r="CW16" s="37"/>
      <c r="DC16" s="4" t="s">
        <v>353</v>
      </c>
    </row>
    <row r="17" spans="1:109" s="4" customFormat="1" outlineLevel="1" x14ac:dyDescent="0.2">
      <c r="A17" s="4" t="s">
        <v>136</v>
      </c>
      <c r="B17" s="11" t="s">
        <v>137</v>
      </c>
      <c r="C17" s="4" t="s">
        <v>138</v>
      </c>
      <c r="D17" s="4">
        <v>0</v>
      </c>
      <c r="E17" s="4">
        <v>0</v>
      </c>
      <c r="F17" s="4">
        <v>961827.16</v>
      </c>
      <c r="G17" s="4">
        <v>0</v>
      </c>
      <c r="H17" s="4">
        <v>961827.16</v>
      </c>
      <c r="J17" s="4">
        <v>0</v>
      </c>
      <c r="K17" s="4">
        <v>0</v>
      </c>
      <c r="L17" s="4">
        <v>0</v>
      </c>
      <c r="N17" s="4">
        <v>961827.16</v>
      </c>
      <c r="P17" s="53">
        <v>-1242515</v>
      </c>
      <c r="Q17" s="53">
        <v>0</v>
      </c>
      <c r="R17" s="57">
        <v>1262708.08</v>
      </c>
      <c r="S17" s="53"/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53">
        <v>0</v>
      </c>
      <c r="CJ17" s="4">
        <v>0</v>
      </c>
      <c r="CK17" s="4">
        <v>0</v>
      </c>
      <c r="CL17" s="4">
        <v>731289.51</v>
      </c>
      <c r="CM17" s="4">
        <v>0</v>
      </c>
      <c r="CN17" s="4">
        <v>731289.51</v>
      </c>
      <c r="CP17" s="4">
        <v>0</v>
      </c>
      <c r="CQ17" s="4">
        <v>0</v>
      </c>
      <c r="CR17" s="4">
        <v>0</v>
      </c>
      <c r="CT17" s="4">
        <v>731289.51</v>
      </c>
      <c r="CU17" s="4">
        <f t="shared" si="0"/>
        <v>531418.57000000007</v>
      </c>
      <c r="CV17" s="37">
        <f t="shared" si="1"/>
        <v>0.5791437637747594</v>
      </c>
      <c r="CW17" s="37"/>
      <c r="DC17" s="4" t="s">
        <v>354</v>
      </c>
    </row>
    <row r="18" spans="1:109" s="4" customFormat="1" outlineLevel="1" x14ac:dyDescent="0.2">
      <c r="A18" s="4" t="s">
        <v>139</v>
      </c>
      <c r="B18" s="11" t="s">
        <v>140</v>
      </c>
      <c r="C18" s="4" t="s">
        <v>141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J18" s="4">
        <v>0</v>
      </c>
      <c r="K18" s="4">
        <v>5917.4000000000005</v>
      </c>
      <c r="L18" s="4">
        <v>5917.4000000000005</v>
      </c>
      <c r="N18" s="4">
        <v>5917.4000000000005</v>
      </c>
      <c r="P18" s="53">
        <v>-3800</v>
      </c>
      <c r="Q18" s="53">
        <v>0</v>
      </c>
      <c r="R18" s="57">
        <v>15000</v>
      </c>
      <c r="S18" s="53"/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53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P18" s="4">
        <v>0</v>
      </c>
      <c r="CQ18" s="4">
        <v>10297.64</v>
      </c>
      <c r="CR18" s="4">
        <v>10297.64</v>
      </c>
      <c r="CT18" s="4">
        <v>10297.64</v>
      </c>
      <c r="CU18" s="4">
        <f t="shared" si="0"/>
        <v>4702.3600000000006</v>
      </c>
      <c r="CV18" s="37">
        <f t="shared" si="1"/>
        <v>0.6865093333333333</v>
      </c>
      <c r="CW18" s="37"/>
      <c r="DC18" s="4" t="s">
        <v>355</v>
      </c>
    </row>
    <row r="19" spans="1:109" s="4" customFormat="1" outlineLevel="1" x14ac:dyDescent="0.2">
      <c r="A19" s="4" t="s">
        <v>142</v>
      </c>
      <c r="B19" s="11" t="s">
        <v>143</v>
      </c>
      <c r="C19" s="4" t="s">
        <v>144</v>
      </c>
      <c r="D19" s="4">
        <v>160</v>
      </c>
      <c r="E19" s="4">
        <v>0</v>
      </c>
      <c r="F19" s="4">
        <v>29992.21</v>
      </c>
      <c r="G19" s="4">
        <v>300</v>
      </c>
      <c r="H19" s="4">
        <v>30452.21</v>
      </c>
      <c r="J19" s="4">
        <v>0</v>
      </c>
      <c r="K19" s="4">
        <v>0</v>
      </c>
      <c r="L19" s="4">
        <v>0</v>
      </c>
      <c r="N19" s="4">
        <v>30452.21</v>
      </c>
      <c r="P19" s="53">
        <v>-31815</v>
      </c>
      <c r="Q19" s="53">
        <v>0</v>
      </c>
      <c r="R19" s="56">
        <v>1200</v>
      </c>
      <c r="S19" s="53"/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53">
        <v>0</v>
      </c>
      <c r="CJ19" s="4">
        <v>0</v>
      </c>
      <c r="CK19" s="4">
        <v>0</v>
      </c>
      <c r="CL19" s="4">
        <v>990.46</v>
      </c>
      <c r="CM19" s="4">
        <v>0</v>
      </c>
      <c r="CN19" s="4">
        <v>990.46</v>
      </c>
      <c r="CP19" s="4">
        <v>0</v>
      </c>
      <c r="CQ19" s="4">
        <v>0</v>
      </c>
      <c r="CR19" s="4">
        <v>0</v>
      </c>
      <c r="CT19" s="4">
        <v>990.46</v>
      </c>
      <c r="CU19" s="4">
        <f t="shared" si="0"/>
        <v>209.53999999999996</v>
      </c>
      <c r="CV19" s="37">
        <f t="shared" si="1"/>
        <v>0.82538333333333336</v>
      </c>
      <c r="CW19" s="37"/>
      <c r="DC19" s="58" t="s">
        <v>356</v>
      </c>
      <c r="DD19" s="59"/>
      <c r="DE19" s="59"/>
    </row>
    <row r="20" spans="1:109" s="4" customFormat="1" outlineLevel="1" x14ac:dyDescent="0.2">
      <c r="A20" s="4" t="s">
        <v>145</v>
      </c>
      <c r="B20" s="11" t="s">
        <v>146</v>
      </c>
      <c r="C20" s="4" t="s">
        <v>147</v>
      </c>
      <c r="D20" s="4">
        <v>0</v>
      </c>
      <c r="E20" s="4">
        <v>0</v>
      </c>
      <c r="F20" s="4">
        <v>1657.17</v>
      </c>
      <c r="G20" s="4">
        <v>0</v>
      </c>
      <c r="H20" s="4">
        <v>1657.17</v>
      </c>
      <c r="J20" s="4">
        <v>182038.08000000002</v>
      </c>
      <c r="K20" s="4">
        <v>0</v>
      </c>
      <c r="L20" s="4">
        <v>182038.08000000002</v>
      </c>
      <c r="N20" s="4">
        <v>183695.25</v>
      </c>
      <c r="P20" s="53">
        <v>-204978</v>
      </c>
      <c r="Q20" s="53">
        <v>0</v>
      </c>
      <c r="R20" s="56">
        <v>180040.5</v>
      </c>
      <c r="S20" s="53"/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53">
        <v>0</v>
      </c>
      <c r="CJ20" s="4">
        <v>0</v>
      </c>
      <c r="CK20" s="4">
        <v>0</v>
      </c>
      <c r="CL20" s="4">
        <v>1622.77</v>
      </c>
      <c r="CM20" s="4">
        <v>0</v>
      </c>
      <c r="CN20" s="4">
        <v>1622.77</v>
      </c>
      <c r="CP20" s="4">
        <v>136495.04999999999</v>
      </c>
      <c r="CQ20" s="4">
        <v>0</v>
      </c>
      <c r="CR20" s="4">
        <v>136495.04999999999</v>
      </c>
      <c r="CT20" s="4">
        <v>138117.82</v>
      </c>
      <c r="CU20" s="4">
        <f t="shared" si="0"/>
        <v>41922.679999999993</v>
      </c>
      <c r="CV20" s="37">
        <f t="shared" si="1"/>
        <v>0.7671486137841208</v>
      </c>
      <c r="CW20" s="37"/>
      <c r="DC20" s="4" t="s">
        <v>357</v>
      </c>
    </row>
    <row r="21" spans="1:109" s="4" customFormat="1" outlineLevel="1" x14ac:dyDescent="0.2">
      <c r="A21" s="4" t="s">
        <v>148</v>
      </c>
      <c r="B21" s="11" t="s">
        <v>149</v>
      </c>
      <c r="C21" s="4" t="s">
        <v>150</v>
      </c>
      <c r="D21" s="4">
        <v>0</v>
      </c>
      <c r="E21" s="4">
        <v>0</v>
      </c>
      <c r="F21" s="4">
        <v>80991</v>
      </c>
      <c r="G21" s="4">
        <v>0</v>
      </c>
      <c r="H21" s="4">
        <v>80991</v>
      </c>
      <c r="J21" s="4">
        <v>0</v>
      </c>
      <c r="K21" s="4">
        <v>0</v>
      </c>
      <c r="L21" s="4">
        <v>0</v>
      </c>
      <c r="N21" s="4">
        <v>80991</v>
      </c>
      <c r="P21" s="53">
        <v>-81270</v>
      </c>
      <c r="Q21" s="53">
        <v>0</v>
      </c>
      <c r="R21" s="4">
        <f t="shared" si="2"/>
        <v>81270</v>
      </c>
      <c r="S21" s="53"/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53">
        <v>0</v>
      </c>
      <c r="CJ21" s="4">
        <v>0</v>
      </c>
      <c r="CK21" s="4">
        <v>0</v>
      </c>
      <c r="CL21" s="4">
        <v>81270</v>
      </c>
      <c r="CM21" s="4">
        <v>0</v>
      </c>
      <c r="CN21" s="4">
        <v>81270</v>
      </c>
      <c r="CP21" s="4">
        <v>0</v>
      </c>
      <c r="CQ21" s="4">
        <v>0</v>
      </c>
      <c r="CR21" s="4">
        <v>0</v>
      </c>
      <c r="CT21" s="4">
        <v>81270</v>
      </c>
      <c r="CU21" s="4">
        <f t="shared" si="0"/>
        <v>0</v>
      </c>
      <c r="CV21" s="37">
        <f t="shared" si="1"/>
        <v>1</v>
      </c>
      <c r="CW21" s="37"/>
    </row>
    <row r="22" spans="1:109" s="4" customFormat="1" outlineLevel="1" x14ac:dyDescent="0.2">
      <c r="A22" s="4" t="s">
        <v>151</v>
      </c>
      <c r="B22" s="11" t="s">
        <v>152</v>
      </c>
      <c r="C22" s="4" t="s">
        <v>153</v>
      </c>
      <c r="D22" s="4">
        <v>0</v>
      </c>
      <c r="E22" s="4">
        <v>0</v>
      </c>
      <c r="F22" s="4">
        <v>11826.86</v>
      </c>
      <c r="G22" s="4">
        <v>0</v>
      </c>
      <c r="H22" s="4">
        <v>11826.86</v>
      </c>
      <c r="J22" s="4">
        <v>0</v>
      </c>
      <c r="K22" s="4">
        <v>0</v>
      </c>
      <c r="L22" s="4">
        <v>0</v>
      </c>
      <c r="N22" s="4">
        <v>11826.86</v>
      </c>
      <c r="P22" s="53">
        <v>-12203</v>
      </c>
      <c r="Q22" s="53">
        <v>0</v>
      </c>
      <c r="R22" s="4">
        <f t="shared" si="2"/>
        <v>12203</v>
      </c>
      <c r="S22" s="53"/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53">
        <v>0</v>
      </c>
      <c r="CJ22" s="4">
        <v>0</v>
      </c>
      <c r="CK22" s="4">
        <v>0</v>
      </c>
      <c r="CL22" s="4">
        <v>12203.35</v>
      </c>
      <c r="CM22" s="4">
        <v>0</v>
      </c>
      <c r="CN22" s="4">
        <v>12203.35</v>
      </c>
      <c r="CP22" s="4">
        <v>0</v>
      </c>
      <c r="CQ22" s="4">
        <v>0</v>
      </c>
      <c r="CR22" s="4">
        <v>0</v>
      </c>
      <c r="CT22" s="4">
        <v>12203.35</v>
      </c>
      <c r="CU22" s="4">
        <v>0</v>
      </c>
      <c r="CV22" s="37">
        <f t="shared" si="1"/>
        <v>1.0000286814717694</v>
      </c>
      <c r="CW22" s="37"/>
    </row>
    <row r="23" spans="1:109" s="4" customFormat="1" outlineLevel="1" x14ac:dyDescent="0.2">
      <c r="A23" s="4" t="s">
        <v>154</v>
      </c>
      <c r="B23" s="11" t="s">
        <v>155</v>
      </c>
      <c r="C23" s="4" t="s">
        <v>337</v>
      </c>
      <c r="D23" s="4">
        <v>0</v>
      </c>
      <c r="E23" s="4">
        <v>0</v>
      </c>
      <c r="F23" s="4">
        <v>5159406.0999999996</v>
      </c>
      <c r="G23" s="4">
        <v>0</v>
      </c>
      <c r="H23" s="4">
        <v>5159406.0999999996</v>
      </c>
      <c r="J23" s="4">
        <v>0</v>
      </c>
      <c r="K23" s="4">
        <v>465569.95</v>
      </c>
      <c r="L23" s="4">
        <v>465569.95</v>
      </c>
      <c r="N23" s="4">
        <v>5159406.0999999996</v>
      </c>
      <c r="P23" s="53">
        <v>-5580722</v>
      </c>
      <c r="Q23" s="53">
        <v>0</v>
      </c>
      <c r="R23" s="56">
        <v>5573893.6600000001</v>
      </c>
      <c r="S23" s="53"/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53">
        <v>0</v>
      </c>
      <c r="CJ23" s="4">
        <v>0</v>
      </c>
      <c r="CK23" s="4">
        <v>0</v>
      </c>
      <c r="CL23" s="4">
        <v>4180420.26</v>
      </c>
      <c r="CM23" s="4">
        <v>0</v>
      </c>
      <c r="CN23" s="4">
        <v>4180420.26</v>
      </c>
      <c r="CP23" s="4">
        <v>0</v>
      </c>
      <c r="CQ23" s="4">
        <v>347083.35000000003</v>
      </c>
      <c r="CR23" s="4">
        <v>0</v>
      </c>
      <c r="CT23" s="4">
        <v>4180420.26</v>
      </c>
      <c r="CU23" s="4">
        <f t="shared" si="0"/>
        <v>1393473.4000000004</v>
      </c>
      <c r="CV23" s="37">
        <f t="shared" si="1"/>
        <v>0.750000002691117</v>
      </c>
      <c r="CW23" s="37"/>
      <c r="DC23" s="4" t="s">
        <v>358</v>
      </c>
    </row>
    <row r="24" spans="1:109" s="4" customFormat="1" outlineLevel="1" x14ac:dyDescent="0.2">
      <c r="B24" s="11" t="s">
        <v>336</v>
      </c>
      <c r="C24" s="4" t="s">
        <v>338</v>
      </c>
      <c r="N24" s="4">
        <v>465569.95</v>
      </c>
      <c r="P24" s="53"/>
      <c r="Q24" s="53"/>
      <c r="R24" s="4">
        <v>467155.04</v>
      </c>
      <c r="S24" s="53"/>
      <c r="CH24" s="53">
        <v>0</v>
      </c>
      <c r="CN24" s="4">
        <v>0</v>
      </c>
      <c r="CR24" s="4">
        <v>347083.35</v>
      </c>
      <c r="CT24" s="4">
        <v>347083.35</v>
      </c>
      <c r="CU24" s="4">
        <v>0</v>
      </c>
      <c r="CV24" s="37">
        <f t="shared" si="1"/>
        <v>0.74297250437456475</v>
      </c>
      <c r="CW24" s="37"/>
    </row>
    <row r="25" spans="1:109" s="4" customFormat="1" outlineLevel="1" x14ac:dyDescent="0.2">
      <c r="A25" s="4" t="s">
        <v>157</v>
      </c>
      <c r="B25" s="11" t="s">
        <v>158</v>
      </c>
      <c r="C25" s="4" t="s">
        <v>159</v>
      </c>
      <c r="D25" s="4">
        <v>0</v>
      </c>
      <c r="E25" s="4">
        <v>0</v>
      </c>
      <c r="F25" s="4">
        <v>70746.78</v>
      </c>
      <c r="G25" s="4">
        <v>0</v>
      </c>
      <c r="H25" s="4">
        <v>70746.78</v>
      </c>
      <c r="J25" s="4">
        <v>0</v>
      </c>
      <c r="K25" s="4">
        <v>0</v>
      </c>
      <c r="L25" s="4">
        <v>0</v>
      </c>
      <c r="N25" s="4">
        <v>70746.78</v>
      </c>
      <c r="P25" s="53">
        <v>-54800</v>
      </c>
      <c r="Q25" s="53">
        <v>0</v>
      </c>
      <c r="R25" s="4">
        <f t="shared" si="2"/>
        <v>54800</v>
      </c>
      <c r="S25" s="53"/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53">
        <v>0</v>
      </c>
      <c r="CJ25" s="4">
        <v>0</v>
      </c>
      <c r="CK25" s="4">
        <v>0</v>
      </c>
      <c r="CL25" s="4">
        <v>56488.78</v>
      </c>
      <c r="CM25" s="4">
        <v>0</v>
      </c>
      <c r="CN25" s="4">
        <v>56488.78</v>
      </c>
      <c r="CP25" s="4">
        <v>0</v>
      </c>
      <c r="CQ25" s="4">
        <v>0</v>
      </c>
      <c r="CR25" s="4">
        <v>0</v>
      </c>
      <c r="CT25" s="4">
        <v>56488.78</v>
      </c>
      <c r="CU25" s="4">
        <v>0</v>
      </c>
      <c r="CV25" s="61">
        <f t="shared" si="1"/>
        <v>1.0308171532846715</v>
      </c>
      <c r="CW25" s="37"/>
      <c r="DC25" s="4" t="s">
        <v>362</v>
      </c>
    </row>
    <row r="26" spans="1:109" s="4" customFormat="1" outlineLevel="1" x14ac:dyDescent="0.2">
      <c r="A26" s="4" t="s">
        <v>160</v>
      </c>
      <c r="B26" s="11" t="s">
        <v>161</v>
      </c>
      <c r="C26" s="4" t="s">
        <v>162</v>
      </c>
      <c r="D26" s="4">
        <v>0</v>
      </c>
      <c r="E26" s="4">
        <v>120941.90000000001</v>
      </c>
      <c r="F26" s="4">
        <v>0</v>
      </c>
      <c r="G26" s="4">
        <v>0</v>
      </c>
      <c r="H26" s="4">
        <v>120941.90000000001</v>
      </c>
      <c r="J26" s="4">
        <v>0</v>
      </c>
      <c r="K26" s="4">
        <v>0</v>
      </c>
      <c r="L26" s="4">
        <v>0</v>
      </c>
      <c r="N26" s="4">
        <v>120941.90000000001</v>
      </c>
      <c r="P26" s="53">
        <v>-145000</v>
      </c>
      <c r="Q26" s="53">
        <v>0</v>
      </c>
      <c r="R26" s="4">
        <f t="shared" si="2"/>
        <v>145000</v>
      </c>
      <c r="S26" s="53"/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53">
        <v>0</v>
      </c>
      <c r="CJ26" s="4">
        <v>0</v>
      </c>
      <c r="CK26" s="4">
        <v>151518.80000000002</v>
      </c>
      <c r="CL26" s="4">
        <v>0</v>
      </c>
      <c r="CM26" s="4">
        <v>0</v>
      </c>
      <c r="CN26" s="4">
        <v>133663.79999999999</v>
      </c>
      <c r="CP26" s="4">
        <v>0</v>
      </c>
      <c r="CQ26" s="4">
        <v>0</v>
      </c>
      <c r="CR26" s="4">
        <v>0</v>
      </c>
      <c r="CT26" s="4">
        <v>133663.79999999999</v>
      </c>
      <c r="CU26" s="4">
        <f t="shared" si="0"/>
        <v>11336.200000000012</v>
      </c>
      <c r="CV26" s="37">
        <f t="shared" si="1"/>
        <v>0.92181931034482756</v>
      </c>
      <c r="CW26" s="37"/>
    </row>
    <row r="27" spans="1:109" s="4" customFormat="1" outlineLevel="1" x14ac:dyDescent="0.2">
      <c r="B27" s="11" t="s">
        <v>339</v>
      </c>
      <c r="C27" s="4" t="s">
        <v>340</v>
      </c>
      <c r="N27" s="4">
        <v>0</v>
      </c>
      <c r="P27" s="53"/>
      <c r="Q27" s="53"/>
      <c r="R27" s="4">
        <v>0</v>
      </c>
      <c r="S27" s="53"/>
      <c r="CH27" s="53">
        <v>0</v>
      </c>
      <c r="CN27" s="4">
        <v>17855</v>
      </c>
      <c r="CR27" s="4">
        <v>0</v>
      </c>
      <c r="CT27" s="4">
        <v>17855</v>
      </c>
      <c r="CU27" s="4">
        <v>0</v>
      </c>
      <c r="CV27" s="37" t="str">
        <f t="shared" si="1"/>
        <v>n/a</v>
      </c>
      <c r="CW27" s="37"/>
    </row>
    <row r="28" spans="1:109" s="4" customFormat="1" outlineLevel="1" x14ac:dyDescent="0.2">
      <c r="A28" s="4" t="s">
        <v>163</v>
      </c>
      <c r="B28" s="11" t="s">
        <v>164</v>
      </c>
      <c r="C28" s="4" t="s">
        <v>165</v>
      </c>
      <c r="D28" s="4">
        <v>0</v>
      </c>
      <c r="E28" s="4">
        <v>0</v>
      </c>
      <c r="F28" s="4">
        <v>123461</v>
      </c>
      <c r="G28" s="4">
        <v>0</v>
      </c>
      <c r="H28" s="4">
        <v>123461</v>
      </c>
      <c r="J28" s="4">
        <v>0</v>
      </c>
      <c r="K28" s="4">
        <v>0</v>
      </c>
      <c r="L28" s="4">
        <v>0</v>
      </c>
      <c r="N28" s="4">
        <v>123461</v>
      </c>
      <c r="P28" s="53">
        <v>-125000</v>
      </c>
      <c r="Q28" s="53">
        <v>0</v>
      </c>
      <c r="R28" s="4">
        <f t="shared" si="2"/>
        <v>125000</v>
      </c>
      <c r="S28" s="53"/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53">
        <v>0</v>
      </c>
      <c r="CJ28" s="4">
        <v>0</v>
      </c>
      <c r="CK28" s="4">
        <v>0</v>
      </c>
      <c r="CL28" s="4">
        <v>114480</v>
      </c>
      <c r="CM28" s="4">
        <v>0</v>
      </c>
      <c r="CN28" s="4">
        <v>114480</v>
      </c>
      <c r="CP28" s="4">
        <v>0</v>
      </c>
      <c r="CQ28" s="4">
        <v>0</v>
      </c>
      <c r="CR28" s="4">
        <v>0</v>
      </c>
      <c r="CT28" s="4">
        <v>114480</v>
      </c>
      <c r="CU28" s="4">
        <f t="shared" si="0"/>
        <v>10520</v>
      </c>
      <c r="CV28" s="37">
        <f t="shared" si="1"/>
        <v>0.91583999999999999</v>
      </c>
      <c r="CW28" s="37"/>
    </row>
    <row r="29" spans="1:109" s="4" customFormat="1" outlineLevel="1" x14ac:dyDescent="0.2">
      <c r="A29" s="4" t="s">
        <v>166</v>
      </c>
      <c r="B29" s="11" t="s">
        <v>167</v>
      </c>
      <c r="C29" s="4" t="s">
        <v>168</v>
      </c>
      <c r="D29" s="4">
        <v>0</v>
      </c>
      <c r="E29" s="4">
        <v>0</v>
      </c>
      <c r="F29" s="4">
        <v>13583.43</v>
      </c>
      <c r="G29" s="4">
        <v>0</v>
      </c>
      <c r="H29" s="4">
        <v>13583.43</v>
      </c>
      <c r="J29" s="4">
        <v>0</v>
      </c>
      <c r="K29" s="4">
        <v>0</v>
      </c>
      <c r="L29" s="4">
        <v>0</v>
      </c>
      <c r="N29" s="4">
        <v>13583.43</v>
      </c>
      <c r="P29" s="53">
        <v>-18000</v>
      </c>
      <c r="Q29" s="53">
        <v>0</v>
      </c>
      <c r="R29" s="56">
        <v>14000</v>
      </c>
      <c r="S29" s="53"/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53">
        <v>0</v>
      </c>
      <c r="CJ29" s="4">
        <v>50</v>
      </c>
      <c r="CK29" s="4">
        <v>0</v>
      </c>
      <c r="CL29" s="4">
        <v>10891</v>
      </c>
      <c r="CM29" s="4">
        <v>0</v>
      </c>
      <c r="CN29" s="4">
        <v>10941</v>
      </c>
      <c r="CP29" s="4">
        <v>0</v>
      </c>
      <c r="CQ29" s="4">
        <v>0</v>
      </c>
      <c r="CR29" s="4">
        <v>0</v>
      </c>
      <c r="CT29" s="4">
        <v>10941</v>
      </c>
      <c r="CU29" s="4">
        <f t="shared" si="0"/>
        <v>3059</v>
      </c>
      <c r="CV29" s="37">
        <f t="shared" si="1"/>
        <v>0.78149999999999997</v>
      </c>
      <c r="CW29" s="37"/>
      <c r="DC29" s="4" t="s">
        <v>360</v>
      </c>
    </row>
    <row r="30" spans="1:109" s="4" customFormat="1" outlineLevel="1" x14ac:dyDescent="0.2">
      <c r="A30" s="4" t="s">
        <v>169</v>
      </c>
      <c r="B30" s="11" t="s">
        <v>170</v>
      </c>
      <c r="C30" s="4" t="s">
        <v>171</v>
      </c>
      <c r="D30" s="4">
        <v>47714.15</v>
      </c>
      <c r="E30" s="4">
        <v>407.85</v>
      </c>
      <c r="F30" s="4">
        <v>0</v>
      </c>
      <c r="G30" s="4">
        <v>0</v>
      </c>
      <c r="H30" s="4">
        <v>48122</v>
      </c>
      <c r="J30" s="4">
        <v>0</v>
      </c>
      <c r="K30" s="4">
        <v>0</v>
      </c>
      <c r="L30" s="4">
        <v>0</v>
      </c>
      <c r="N30" s="4">
        <v>48122</v>
      </c>
      <c r="P30" s="53">
        <v>-48810</v>
      </c>
      <c r="Q30" s="53">
        <v>0</v>
      </c>
      <c r="R30" s="4">
        <f t="shared" si="2"/>
        <v>48810</v>
      </c>
      <c r="S30" s="53"/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53">
        <v>0</v>
      </c>
      <c r="CJ30" s="4">
        <v>43741.5</v>
      </c>
      <c r="CK30" s="4">
        <v>0</v>
      </c>
      <c r="CL30" s="4">
        <v>0</v>
      </c>
      <c r="CM30" s="4">
        <v>0</v>
      </c>
      <c r="CN30" s="4">
        <v>43741.5</v>
      </c>
      <c r="CP30" s="4">
        <v>0</v>
      </c>
      <c r="CQ30" s="4">
        <v>0</v>
      </c>
      <c r="CR30" s="4">
        <v>0</v>
      </c>
      <c r="CT30" s="4">
        <v>43741.5</v>
      </c>
      <c r="CU30" s="4">
        <f t="shared" si="0"/>
        <v>5068.5</v>
      </c>
      <c r="CV30" s="37">
        <f t="shared" si="1"/>
        <v>0.89615857406269206</v>
      </c>
      <c r="CW30" s="37"/>
    </row>
    <row r="31" spans="1:109" s="4" customFormat="1" outlineLevel="1" x14ac:dyDescent="0.2">
      <c r="A31" s="4" t="s">
        <v>172</v>
      </c>
      <c r="B31" s="11" t="s">
        <v>173</v>
      </c>
      <c r="C31" s="4" t="s">
        <v>174</v>
      </c>
      <c r="D31" s="4">
        <v>25411</v>
      </c>
      <c r="E31" s="4">
        <v>0</v>
      </c>
      <c r="F31" s="4">
        <v>0</v>
      </c>
      <c r="G31" s="4">
        <v>0</v>
      </c>
      <c r="H31" s="4">
        <v>25411</v>
      </c>
      <c r="J31" s="4">
        <v>0</v>
      </c>
      <c r="K31" s="4">
        <v>0</v>
      </c>
      <c r="L31" s="4">
        <v>0</v>
      </c>
      <c r="N31" s="4">
        <v>25411</v>
      </c>
      <c r="P31" s="53">
        <v>-11500</v>
      </c>
      <c r="Q31" s="53">
        <v>0</v>
      </c>
      <c r="R31" s="4">
        <f t="shared" si="2"/>
        <v>11500</v>
      </c>
      <c r="S31" s="53"/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53">
        <v>0</v>
      </c>
      <c r="CJ31" s="4">
        <v>13143.25</v>
      </c>
      <c r="CK31" s="4">
        <v>0</v>
      </c>
      <c r="CL31" s="4">
        <v>0</v>
      </c>
      <c r="CM31" s="4">
        <v>0</v>
      </c>
      <c r="CN31" s="4">
        <v>13143.25</v>
      </c>
      <c r="CP31" s="4">
        <v>0</v>
      </c>
      <c r="CQ31" s="4">
        <v>0</v>
      </c>
      <c r="CR31" s="4">
        <v>0</v>
      </c>
      <c r="CT31" s="4">
        <v>13143.25</v>
      </c>
      <c r="CU31" s="4">
        <v>0</v>
      </c>
      <c r="CV31" s="60">
        <f t="shared" si="1"/>
        <v>1.1428913043478262</v>
      </c>
      <c r="CW31" s="37"/>
      <c r="DC31" s="4" t="s">
        <v>361</v>
      </c>
    </row>
    <row r="32" spans="1:109" s="4" customFormat="1" outlineLevel="1" x14ac:dyDescent="0.2">
      <c r="A32" s="4" t="s">
        <v>175</v>
      </c>
      <c r="B32" s="11" t="s">
        <v>176</v>
      </c>
      <c r="C32" s="4" t="s">
        <v>177</v>
      </c>
      <c r="D32" s="4">
        <v>0</v>
      </c>
      <c r="E32" s="4">
        <v>0</v>
      </c>
      <c r="F32" s="4">
        <v>1988.19</v>
      </c>
      <c r="G32" s="4">
        <v>0</v>
      </c>
      <c r="H32" s="4">
        <v>1988.19</v>
      </c>
      <c r="J32" s="4">
        <v>0</v>
      </c>
      <c r="K32" s="4">
        <v>0</v>
      </c>
      <c r="L32" s="4">
        <v>0</v>
      </c>
      <c r="N32" s="4">
        <v>1988.19</v>
      </c>
      <c r="P32" s="53">
        <v>-6500</v>
      </c>
      <c r="Q32" s="53">
        <v>0</v>
      </c>
      <c r="R32" s="4">
        <f t="shared" si="2"/>
        <v>6500</v>
      </c>
      <c r="S32" s="53"/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53">
        <v>0</v>
      </c>
      <c r="CJ32" s="4">
        <v>0</v>
      </c>
      <c r="CK32" s="4">
        <v>0</v>
      </c>
      <c r="CL32" s="4">
        <v>7355.6900000000005</v>
      </c>
      <c r="CM32" s="4">
        <v>1199</v>
      </c>
      <c r="CN32" s="4">
        <v>8554.69</v>
      </c>
      <c r="CP32" s="4">
        <v>0</v>
      </c>
      <c r="CQ32" s="4">
        <v>0</v>
      </c>
      <c r="CR32" s="4">
        <v>0</v>
      </c>
      <c r="CT32" s="4">
        <v>8554.69</v>
      </c>
      <c r="CU32" s="4">
        <v>0</v>
      </c>
      <c r="CV32" s="60">
        <f t="shared" si="1"/>
        <v>1.3161061538461538</v>
      </c>
      <c r="CW32" s="37"/>
      <c r="DC32" s="4" t="s">
        <v>359</v>
      </c>
    </row>
    <row r="33" spans="1:107" s="4" customFormat="1" outlineLevel="1" x14ac:dyDescent="0.2">
      <c r="A33" s="4" t="s">
        <v>178</v>
      </c>
      <c r="B33" s="11" t="s">
        <v>179</v>
      </c>
      <c r="C33" s="4" t="s">
        <v>180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J33" s="4">
        <v>0</v>
      </c>
      <c r="K33" s="4">
        <v>0</v>
      </c>
      <c r="L33" s="4">
        <v>0</v>
      </c>
      <c r="N33" s="4">
        <v>0</v>
      </c>
      <c r="P33" s="53">
        <v>-600</v>
      </c>
      <c r="Q33" s="53">
        <v>0</v>
      </c>
      <c r="R33" s="55">
        <v>0</v>
      </c>
      <c r="S33" s="53"/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53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P33" s="4">
        <v>0</v>
      </c>
      <c r="CQ33" s="4">
        <v>0</v>
      </c>
      <c r="CR33" s="4">
        <v>0</v>
      </c>
      <c r="CT33" s="4">
        <v>0</v>
      </c>
      <c r="CU33" s="4">
        <f t="shared" si="0"/>
        <v>0</v>
      </c>
      <c r="CV33" s="37" t="str">
        <f t="shared" si="1"/>
        <v>n/a</v>
      </c>
      <c r="CW33" s="37"/>
      <c r="DC33" s="4" t="s">
        <v>363</v>
      </c>
    </row>
    <row r="34" spans="1:107" s="4" customFormat="1" outlineLevel="1" x14ac:dyDescent="0.2">
      <c r="A34" s="4" t="s">
        <v>181</v>
      </c>
      <c r="B34" s="11" t="s">
        <v>182</v>
      </c>
      <c r="C34" s="4" t="s">
        <v>341</v>
      </c>
      <c r="D34" s="4">
        <v>0</v>
      </c>
      <c r="E34" s="4">
        <v>0</v>
      </c>
      <c r="F34" s="4">
        <v>-283531.87</v>
      </c>
      <c r="G34" s="4">
        <v>0</v>
      </c>
      <c r="H34" s="4">
        <v>-283531.87</v>
      </c>
      <c r="J34" s="4">
        <v>-182038.08000000002</v>
      </c>
      <c r="K34" s="4">
        <v>0</v>
      </c>
      <c r="L34" s="4">
        <v>-182038.08000000002</v>
      </c>
      <c r="N34" s="4">
        <v>-465569.95</v>
      </c>
      <c r="P34" s="53">
        <v>0</v>
      </c>
      <c r="Q34" s="53">
        <v>0</v>
      </c>
      <c r="R34" s="4">
        <v>-467155.04</v>
      </c>
      <c r="S34" s="53"/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53">
        <v>0</v>
      </c>
      <c r="CJ34" s="4">
        <v>0</v>
      </c>
      <c r="CK34" s="4">
        <v>0</v>
      </c>
      <c r="CL34" s="4">
        <v>-195423.18</v>
      </c>
      <c r="CM34" s="4">
        <v>0</v>
      </c>
      <c r="CN34" s="4">
        <v>-195423.18</v>
      </c>
      <c r="CP34" s="4">
        <v>-151660.17000000001</v>
      </c>
      <c r="CQ34" s="4">
        <v>0</v>
      </c>
      <c r="CR34" s="4">
        <v>-151660.17000000001</v>
      </c>
      <c r="CT34" s="4">
        <v>-347083.35000000003</v>
      </c>
      <c r="CU34" s="4">
        <f t="shared" si="0"/>
        <v>-120071.68999999994</v>
      </c>
      <c r="CV34" s="37">
        <f t="shared" si="1"/>
        <v>0.74297250437456497</v>
      </c>
      <c r="CW34" s="37"/>
    </row>
    <row r="35" spans="1:107" s="4" customFormat="1" x14ac:dyDescent="0.2">
      <c r="A35" s="5" t="s">
        <v>26</v>
      </c>
      <c r="B35" s="11"/>
      <c r="C35" s="2" t="s">
        <v>6</v>
      </c>
      <c r="D35" s="5">
        <v>103937.4</v>
      </c>
      <c r="E35" s="5">
        <v>121549.75000000001</v>
      </c>
      <c r="F35" s="5">
        <v>6187233.7000000002</v>
      </c>
      <c r="G35" s="5">
        <v>300</v>
      </c>
      <c r="H35" s="5">
        <v>6413020.8499999996</v>
      </c>
      <c r="I35" s="7"/>
      <c r="J35" s="5">
        <v>0</v>
      </c>
      <c r="K35" s="5">
        <v>471487.35000000003</v>
      </c>
      <c r="L35" s="5">
        <v>471487.35000000003</v>
      </c>
      <c r="M35" s="7"/>
      <c r="N35" s="5">
        <v>6884508.2000000002</v>
      </c>
      <c r="O35" s="5"/>
      <c r="P35" s="5">
        <v>-7614240</v>
      </c>
      <c r="Q35" s="5">
        <v>0</v>
      </c>
      <c r="R35" s="5">
        <f>SUM(R13:R34)</f>
        <v>7578972.2400000002</v>
      </c>
      <c r="S35" s="7"/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  <c r="AX35" s="5">
        <v>0</v>
      </c>
      <c r="AY35" s="5">
        <v>0</v>
      </c>
      <c r="AZ35" s="5">
        <v>0</v>
      </c>
      <c r="BA35" s="5">
        <v>0</v>
      </c>
      <c r="BB35" s="5">
        <v>0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0</v>
      </c>
      <c r="BI35" s="5">
        <v>0</v>
      </c>
      <c r="BJ35" s="5">
        <v>0</v>
      </c>
      <c r="BK35" s="5">
        <v>0</v>
      </c>
      <c r="BL35" s="5">
        <v>0</v>
      </c>
      <c r="BM35" s="5">
        <v>0</v>
      </c>
      <c r="BN35" s="5">
        <v>0</v>
      </c>
      <c r="BO35" s="5">
        <v>0</v>
      </c>
      <c r="BP35" s="5">
        <v>0</v>
      </c>
      <c r="BQ35" s="5">
        <v>0</v>
      </c>
      <c r="BR35" s="5">
        <v>0</v>
      </c>
      <c r="BS35" s="5">
        <v>0</v>
      </c>
      <c r="BT35" s="5">
        <v>0</v>
      </c>
      <c r="BU35" s="5">
        <v>0</v>
      </c>
      <c r="BV35" s="5">
        <v>0</v>
      </c>
      <c r="BW35" s="5">
        <v>0</v>
      </c>
      <c r="BX35" s="5">
        <v>0</v>
      </c>
      <c r="BY35" s="5">
        <v>0</v>
      </c>
      <c r="BZ35" s="5">
        <v>0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7"/>
      <c r="CJ35" s="5">
        <v>70758.52</v>
      </c>
      <c r="CK35" s="5">
        <v>151818.80000000002</v>
      </c>
      <c r="CL35" s="5">
        <v>5009171.0200000005</v>
      </c>
      <c r="CM35" s="5">
        <v>1199</v>
      </c>
      <c r="CN35" s="5">
        <v>5232947.3400000008</v>
      </c>
      <c r="CO35" s="2"/>
      <c r="CP35" s="5">
        <v>-15165.120000000024</v>
      </c>
      <c r="CQ35" s="5">
        <v>357380.99000000005</v>
      </c>
      <c r="CR35" s="5">
        <v>342215.87</v>
      </c>
      <c r="CT35" s="5">
        <v>5575163.2100000009</v>
      </c>
      <c r="CU35" s="5">
        <f>SUM(CU13:CU34)</f>
        <v>1907144.4100000004</v>
      </c>
      <c r="CV35" s="39">
        <f>IF(R35=0,"n/a",CT35/(R35))</f>
        <v>0.73560939840571327</v>
      </c>
      <c r="CW35" s="36"/>
    </row>
    <row r="36" spans="1:107" s="4" customFormat="1" x14ac:dyDescent="0.2">
      <c r="B36" s="11"/>
      <c r="H36" s="7"/>
      <c r="I36" s="7"/>
      <c r="L36" s="7"/>
      <c r="M36" s="7"/>
      <c r="N36" s="7"/>
      <c r="O36" s="7"/>
      <c r="P36" s="7"/>
      <c r="Q36" s="7"/>
      <c r="R36" s="7"/>
      <c r="S36" s="7"/>
      <c r="CH36" s="7"/>
      <c r="CI36" s="7"/>
      <c r="CN36" s="7"/>
      <c r="CR36" s="7"/>
      <c r="CV36" s="37"/>
      <c r="CW36" s="37"/>
    </row>
    <row r="37" spans="1:107" s="4" customFormat="1" x14ac:dyDescent="0.2">
      <c r="A37" s="5" t="s">
        <v>2</v>
      </c>
      <c r="B37" s="11"/>
      <c r="C37" s="2" t="s">
        <v>9</v>
      </c>
      <c r="D37" s="5">
        <f t="shared" ref="D37:G37" si="3">D11+D35</f>
        <v>103937.4</v>
      </c>
      <c r="E37" s="5">
        <f t="shared" si="3"/>
        <v>121549.75000000001</v>
      </c>
      <c r="F37" s="5">
        <f t="shared" si="3"/>
        <v>6187233.7000000002</v>
      </c>
      <c r="G37" s="5">
        <f t="shared" si="3"/>
        <v>300</v>
      </c>
      <c r="H37" s="5">
        <f>H11+H35</f>
        <v>9058424.5099999998</v>
      </c>
      <c r="I37" s="7"/>
      <c r="J37" s="5">
        <f t="shared" ref="J37:K37" si="4">J11+J35</f>
        <v>0</v>
      </c>
      <c r="K37" s="5">
        <f t="shared" si="4"/>
        <v>471487.35000000003</v>
      </c>
      <c r="L37" s="5">
        <f>L11+L35</f>
        <v>471487.35000000003</v>
      </c>
      <c r="M37" s="7"/>
      <c r="N37" s="5">
        <f>N11+N35</f>
        <v>9529911.8599999994</v>
      </c>
      <c r="O37" s="5"/>
      <c r="P37" s="5"/>
      <c r="Q37" s="5"/>
      <c r="R37" s="5">
        <f>R11+R35</f>
        <v>7578972.2400000002</v>
      </c>
      <c r="S37" s="7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7"/>
      <c r="CJ37" s="5">
        <f t="shared" ref="CJ37:CM37" si="5">CJ11+CJ35</f>
        <v>70758.52</v>
      </c>
      <c r="CK37" s="5">
        <f t="shared" si="5"/>
        <v>151818.80000000002</v>
      </c>
      <c r="CL37" s="5">
        <f t="shared" si="5"/>
        <v>5009171.0200000005</v>
      </c>
      <c r="CM37" s="5">
        <f t="shared" si="5"/>
        <v>1199</v>
      </c>
      <c r="CN37" s="5">
        <f>CN11+CN35</f>
        <v>7331413.5300000012</v>
      </c>
      <c r="CO37" s="2"/>
      <c r="CP37" s="5">
        <f t="shared" ref="CP37:CQ37" si="6">CP11+CP35</f>
        <v>-15165.120000000024</v>
      </c>
      <c r="CQ37" s="5">
        <f t="shared" si="6"/>
        <v>357380.99000000005</v>
      </c>
      <c r="CR37" s="5">
        <f>CR11+CR35</f>
        <v>1130780.32</v>
      </c>
      <c r="CT37" s="5">
        <f>CT11+CT35</f>
        <v>8462193.8500000015</v>
      </c>
      <c r="CU37" s="5">
        <f>CU11+CU35</f>
        <v>1907144.4100000004</v>
      </c>
      <c r="CV37" s="39">
        <f>IF(R37=0,"n/a",CT37/(R37))</f>
        <v>1.1165358022211203</v>
      </c>
      <c r="CW37" s="36"/>
    </row>
    <row r="38" spans="1:107" s="4" customFormat="1" x14ac:dyDescent="0.2">
      <c r="B38" s="11"/>
      <c r="H38" s="6"/>
      <c r="I38" s="7"/>
      <c r="L38" s="6"/>
      <c r="M38" s="7"/>
      <c r="N38" s="7"/>
      <c r="O38" s="7"/>
      <c r="P38" s="7"/>
      <c r="Q38" s="7"/>
      <c r="R38" s="7"/>
      <c r="S38" s="7"/>
      <c r="CH38" s="7"/>
      <c r="CI38" s="7"/>
      <c r="CN38" s="6"/>
      <c r="CR38" s="6"/>
      <c r="CV38" s="37"/>
      <c r="CW38" s="37"/>
    </row>
    <row r="39" spans="1:107" s="4" customFormat="1" hidden="1" outlineLevel="1" x14ac:dyDescent="0.2">
      <c r="A39" s="4" t="s">
        <v>58</v>
      </c>
      <c r="B39" s="11" t="s">
        <v>183</v>
      </c>
      <c r="C39" s="4" t="s">
        <v>184</v>
      </c>
      <c r="D39" s="4">
        <v>0</v>
      </c>
      <c r="E39" s="4">
        <v>0</v>
      </c>
      <c r="F39" s="4">
        <v>113537.25</v>
      </c>
      <c r="G39" s="4">
        <v>0</v>
      </c>
      <c r="H39" s="4">
        <v>113537.25</v>
      </c>
      <c r="J39" s="4">
        <v>0</v>
      </c>
      <c r="K39" s="4">
        <v>0</v>
      </c>
      <c r="L39" s="4">
        <v>0</v>
      </c>
      <c r="N39" s="4">
        <v>0</v>
      </c>
      <c r="P39" s="53">
        <v>0</v>
      </c>
      <c r="Q39" s="53">
        <v>0</v>
      </c>
      <c r="S39" s="53"/>
      <c r="T39" s="4">
        <v>112200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53">
        <v>0</v>
      </c>
      <c r="CJ39" s="4">
        <v>0</v>
      </c>
      <c r="CK39" s="4">
        <v>0</v>
      </c>
      <c r="CL39" s="4">
        <v>83966.67</v>
      </c>
      <c r="CM39" s="4">
        <v>0</v>
      </c>
      <c r="CN39" s="4">
        <v>0</v>
      </c>
      <c r="CP39" s="4">
        <v>0</v>
      </c>
      <c r="CQ39" s="4">
        <v>0</v>
      </c>
      <c r="CR39" s="4">
        <v>0</v>
      </c>
      <c r="CT39" s="4">
        <v>0</v>
      </c>
      <c r="CU39" s="4">
        <f t="shared" ref="CU39:CU60" si="7">CH39-CT39</f>
        <v>0</v>
      </c>
      <c r="CV39" s="37" t="str">
        <f t="shared" ref="CV39:CV60" si="8">IF(CH39=0,"n/a",CT39/(CH39))</f>
        <v>n/a</v>
      </c>
      <c r="CW39" s="37"/>
    </row>
    <row r="40" spans="1:107" s="4" customFormat="1" hidden="1" outlineLevel="1" x14ac:dyDescent="0.2">
      <c r="A40" s="4" t="s">
        <v>59</v>
      </c>
      <c r="B40" s="11" t="s">
        <v>185</v>
      </c>
      <c r="C40" s="4" t="s">
        <v>186</v>
      </c>
      <c r="D40" s="4">
        <v>0</v>
      </c>
      <c r="E40" s="4">
        <v>0</v>
      </c>
      <c r="F40" s="4">
        <v>163422.01</v>
      </c>
      <c r="G40" s="4">
        <v>0</v>
      </c>
      <c r="H40" s="4">
        <v>163422.01</v>
      </c>
      <c r="J40" s="4">
        <v>0</v>
      </c>
      <c r="K40" s="4">
        <v>0</v>
      </c>
      <c r="L40" s="4">
        <v>0</v>
      </c>
      <c r="N40" s="4">
        <v>0</v>
      </c>
      <c r="P40" s="53">
        <v>0</v>
      </c>
      <c r="Q40" s="53">
        <v>0</v>
      </c>
      <c r="S40" s="53"/>
      <c r="T40" s="4">
        <v>0</v>
      </c>
      <c r="U40" s="4">
        <v>159000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53">
        <v>0</v>
      </c>
      <c r="CJ40" s="4">
        <v>0</v>
      </c>
      <c r="CK40" s="4">
        <v>0</v>
      </c>
      <c r="CL40" s="4">
        <v>119819.67</v>
      </c>
      <c r="CM40" s="4">
        <v>0</v>
      </c>
      <c r="CN40" s="4">
        <v>0</v>
      </c>
      <c r="CP40" s="4">
        <v>0</v>
      </c>
      <c r="CQ40" s="4">
        <v>0</v>
      </c>
      <c r="CR40" s="4">
        <v>0</v>
      </c>
      <c r="CT40" s="4">
        <v>0</v>
      </c>
      <c r="CU40" s="4">
        <f t="shared" si="7"/>
        <v>0</v>
      </c>
      <c r="CV40" s="37" t="str">
        <f t="shared" si="8"/>
        <v>n/a</v>
      </c>
      <c r="CW40" s="37"/>
    </row>
    <row r="41" spans="1:107" s="4" customFormat="1" outlineLevel="1" x14ac:dyDescent="0.2">
      <c r="B41" s="11" t="s">
        <v>342</v>
      </c>
      <c r="C41" s="4" t="s">
        <v>343</v>
      </c>
      <c r="N41" s="4">
        <v>276959.26</v>
      </c>
      <c r="P41" s="53"/>
      <c r="Q41" s="53"/>
      <c r="S41" s="53"/>
      <c r="CH41" s="62">
        <v>274450.68</v>
      </c>
      <c r="CN41" s="4">
        <v>203786.34</v>
      </c>
      <c r="CT41" s="4">
        <v>203786.34</v>
      </c>
      <c r="CU41" s="4">
        <f t="shared" si="7"/>
        <v>70664.34</v>
      </c>
      <c r="CV41" s="37">
        <f t="shared" si="8"/>
        <v>0.74252444920158334</v>
      </c>
      <c r="CW41" s="37"/>
    </row>
    <row r="42" spans="1:107" s="4" customFormat="1" outlineLevel="1" x14ac:dyDescent="0.2">
      <c r="A42" s="4" t="s">
        <v>60</v>
      </c>
      <c r="B42" s="11" t="s">
        <v>187</v>
      </c>
      <c r="C42" s="4" t="s">
        <v>188</v>
      </c>
      <c r="D42" s="4">
        <v>6666.64</v>
      </c>
      <c r="E42" s="4">
        <v>42956.25</v>
      </c>
      <c r="F42" s="4">
        <v>1985260.6600000001</v>
      </c>
      <c r="G42" s="4">
        <v>0</v>
      </c>
      <c r="H42" s="4">
        <v>2034883.55</v>
      </c>
      <c r="J42" s="4">
        <v>0</v>
      </c>
      <c r="K42" s="4">
        <v>0</v>
      </c>
      <c r="L42" s="4">
        <v>0</v>
      </c>
      <c r="N42" s="4">
        <v>2034883.55</v>
      </c>
      <c r="P42" s="53">
        <v>0</v>
      </c>
      <c r="Q42" s="53">
        <v>0</v>
      </c>
      <c r="S42" s="53"/>
      <c r="T42" s="4">
        <v>0</v>
      </c>
      <c r="U42" s="4">
        <v>0</v>
      </c>
      <c r="V42" s="4">
        <v>2058201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62">
        <v>2074686.18</v>
      </c>
      <c r="CJ42" s="4">
        <v>6666.64</v>
      </c>
      <c r="CK42" s="4">
        <v>37541.58</v>
      </c>
      <c r="CL42" s="4">
        <v>1498279.56</v>
      </c>
      <c r="CM42" s="4">
        <v>0</v>
      </c>
      <c r="CN42" s="4">
        <v>1542487.78</v>
      </c>
      <c r="CP42" s="4">
        <v>0</v>
      </c>
      <c r="CQ42" s="4">
        <v>0</v>
      </c>
      <c r="CR42" s="4">
        <v>0</v>
      </c>
      <c r="CT42" s="4">
        <v>1542487.78</v>
      </c>
      <c r="CU42" s="4">
        <f t="shared" si="7"/>
        <v>532198.39999999991</v>
      </c>
      <c r="CV42" s="37">
        <f t="shared" si="8"/>
        <v>0.74348004766677533</v>
      </c>
      <c r="CW42" s="37"/>
    </row>
    <row r="43" spans="1:107" s="4" customFormat="1" outlineLevel="1" x14ac:dyDescent="0.2">
      <c r="A43" s="4" t="s">
        <v>61</v>
      </c>
      <c r="B43" s="11" t="s">
        <v>189</v>
      </c>
      <c r="C43" s="4" t="s">
        <v>190</v>
      </c>
      <c r="D43" s="4">
        <v>1850</v>
      </c>
      <c r="E43" s="4">
        <v>3765.61</v>
      </c>
      <c r="F43" s="4">
        <v>44292.5</v>
      </c>
      <c r="G43" s="4">
        <v>0</v>
      </c>
      <c r="H43" s="4">
        <v>49908.11</v>
      </c>
      <c r="J43" s="4">
        <v>0</v>
      </c>
      <c r="K43" s="4">
        <v>0</v>
      </c>
      <c r="L43" s="4">
        <v>0</v>
      </c>
      <c r="N43" s="4">
        <v>49908.11</v>
      </c>
      <c r="P43" s="53">
        <v>0</v>
      </c>
      <c r="Q43" s="53">
        <v>0</v>
      </c>
      <c r="S43" s="53"/>
      <c r="T43" s="4">
        <v>0</v>
      </c>
      <c r="U43" s="4">
        <v>0</v>
      </c>
      <c r="V43" s="4">
        <v>0</v>
      </c>
      <c r="W43" s="4">
        <v>35000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63">
        <v>30700</v>
      </c>
      <c r="CJ43" s="4">
        <v>1800</v>
      </c>
      <c r="CK43" s="4">
        <v>0</v>
      </c>
      <c r="CL43" s="4">
        <v>20100</v>
      </c>
      <c r="CM43" s="4">
        <v>0</v>
      </c>
      <c r="CN43" s="4">
        <v>21900</v>
      </c>
      <c r="CP43" s="4">
        <v>0</v>
      </c>
      <c r="CQ43" s="4">
        <v>0</v>
      </c>
      <c r="CR43" s="4">
        <v>0</v>
      </c>
      <c r="CT43" s="4">
        <v>21900</v>
      </c>
      <c r="CU43" s="4">
        <f t="shared" si="7"/>
        <v>8800</v>
      </c>
      <c r="CV43" s="37">
        <f t="shared" si="8"/>
        <v>0.71335504885993484</v>
      </c>
      <c r="CW43" s="37"/>
    </row>
    <row r="44" spans="1:107" s="4" customFormat="1" outlineLevel="1" x14ac:dyDescent="0.2">
      <c r="A44" s="4" t="s">
        <v>62</v>
      </c>
      <c r="B44" s="11" t="s">
        <v>191</v>
      </c>
      <c r="C44" s="4" t="s">
        <v>192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J44" s="4">
        <v>0</v>
      </c>
      <c r="K44" s="4">
        <v>0</v>
      </c>
      <c r="L44" s="4">
        <v>0</v>
      </c>
      <c r="N44" s="4">
        <v>0</v>
      </c>
      <c r="P44" s="53">
        <v>0</v>
      </c>
      <c r="Q44" s="53">
        <v>0</v>
      </c>
      <c r="S44" s="53"/>
      <c r="T44" s="4">
        <v>0</v>
      </c>
      <c r="U44" s="4">
        <v>0</v>
      </c>
      <c r="V44" s="4">
        <v>0</v>
      </c>
      <c r="W44" s="4">
        <v>0</v>
      </c>
      <c r="X44" s="4">
        <v>24000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63">
        <v>22669.48</v>
      </c>
      <c r="CJ44" s="4">
        <v>0</v>
      </c>
      <c r="CK44" s="4">
        <v>0</v>
      </c>
      <c r="CL44" s="4">
        <v>16635.64</v>
      </c>
      <c r="CM44" s="4">
        <v>0</v>
      </c>
      <c r="CN44" s="4">
        <v>16635.64</v>
      </c>
      <c r="CP44" s="4">
        <v>0</v>
      </c>
      <c r="CQ44" s="4">
        <v>0</v>
      </c>
      <c r="CR44" s="4">
        <v>0</v>
      </c>
      <c r="CT44" s="4">
        <v>16635.64</v>
      </c>
      <c r="CU44" s="4">
        <f t="shared" si="7"/>
        <v>6033.84</v>
      </c>
      <c r="CV44" s="37">
        <f t="shared" si="8"/>
        <v>0.73383421234187995</v>
      </c>
      <c r="CW44" s="37"/>
    </row>
    <row r="45" spans="1:107" s="4" customFormat="1" outlineLevel="1" x14ac:dyDescent="0.2">
      <c r="A45" s="4" t="s">
        <v>63</v>
      </c>
      <c r="B45" s="11" t="s">
        <v>193</v>
      </c>
      <c r="C45" s="4" t="s">
        <v>194</v>
      </c>
      <c r="D45" s="4">
        <v>0</v>
      </c>
      <c r="E45" s="4">
        <v>0</v>
      </c>
      <c r="F45" s="4">
        <v>48372</v>
      </c>
      <c r="G45" s="4">
        <v>0</v>
      </c>
      <c r="H45" s="4">
        <v>48372</v>
      </c>
      <c r="J45" s="4">
        <v>0</v>
      </c>
      <c r="K45" s="4">
        <v>0</v>
      </c>
      <c r="L45" s="4">
        <v>0</v>
      </c>
      <c r="N45" s="4">
        <v>48372</v>
      </c>
      <c r="P45" s="53">
        <v>0</v>
      </c>
      <c r="Q45" s="53">
        <v>0</v>
      </c>
      <c r="S45" s="53"/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50000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53">
        <v>50000</v>
      </c>
      <c r="CJ45" s="4">
        <v>0</v>
      </c>
      <c r="CK45" s="4">
        <v>0</v>
      </c>
      <c r="CL45" s="4">
        <v>36739.32</v>
      </c>
      <c r="CM45" s="4">
        <v>0</v>
      </c>
      <c r="CN45" s="4">
        <v>36739.32</v>
      </c>
      <c r="CP45" s="4">
        <v>0</v>
      </c>
      <c r="CQ45" s="4">
        <v>0</v>
      </c>
      <c r="CR45" s="4">
        <v>0</v>
      </c>
      <c r="CT45" s="4">
        <v>36739.32</v>
      </c>
      <c r="CU45" s="4">
        <f t="shared" si="7"/>
        <v>13260.68</v>
      </c>
      <c r="CV45" s="37">
        <f t="shared" si="8"/>
        <v>0.73478639999999995</v>
      </c>
      <c r="CW45" s="37"/>
    </row>
    <row r="46" spans="1:107" s="4" customFormat="1" outlineLevel="1" x14ac:dyDescent="0.2">
      <c r="A46" s="4" t="s">
        <v>64</v>
      </c>
      <c r="B46" s="11" t="s">
        <v>195</v>
      </c>
      <c r="C46" s="4" t="s">
        <v>196</v>
      </c>
      <c r="D46" s="4">
        <v>0</v>
      </c>
      <c r="E46" s="4">
        <v>0</v>
      </c>
      <c r="F46" s="4">
        <v>47059.75</v>
      </c>
      <c r="G46" s="4">
        <v>0</v>
      </c>
      <c r="H46" s="4">
        <v>47059.75</v>
      </c>
      <c r="J46" s="4">
        <v>0</v>
      </c>
      <c r="K46" s="4">
        <v>0</v>
      </c>
      <c r="L46" s="4">
        <v>0</v>
      </c>
      <c r="N46" s="4">
        <v>47059.75</v>
      </c>
      <c r="P46" s="53">
        <v>0</v>
      </c>
      <c r="Q46" s="53">
        <v>0</v>
      </c>
      <c r="S46" s="53"/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47147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63">
        <v>40147.199999999997</v>
      </c>
      <c r="CJ46" s="4">
        <v>0</v>
      </c>
      <c r="CK46" s="4">
        <v>0</v>
      </c>
      <c r="CL46" s="4">
        <v>30044.799999999999</v>
      </c>
      <c r="CM46" s="4">
        <v>0</v>
      </c>
      <c r="CN46" s="4">
        <v>30044.799999999999</v>
      </c>
      <c r="CP46" s="4">
        <v>0</v>
      </c>
      <c r="CQ46" s="4">
        <v>0</v>
      </c>
      <c r="CR46" s="4">
        <v>0</v>
      </c>
      <c r="CT46" s="4">
        <v>30044.799999999999</v>
      </c>
      <c r="CU46" s="4">
        <f>CH46-CT46</f>
        <v>10102.399999999998</v>
      </c>
      <c r="CV46" s="37">
        <f t="shared" si="8"/>
        <v>0.74836601307189543</v>
      </c>
      <c r="CW46" s="37"/>
    </row>
    <row r="47" spans="1:107" s="4" customFormat="1" outlineLevel="1" x14ac:dyDescent="0.2">
      <c r="A47" s="4" t="s">
        <v>65</v>
      </c>
      <c r="B47" s="11" t="s">
        <v>197</v>
      </c>
      <c r="C47" s="4" t="s">
        <v>198</v>
      </c>
      <c r="D47" s="4">
        <v>0</v>
      </c>
      <c r="E47" s="4">
        <v>0</v>
      </c>
      <c r="F47" s="4">
        <v>68441.89</v>
      </c>
      <c r="G47" s="4">
        <v>0</v>
      </c>
      <c r="H47" s="4">
        <v>68441.89</v>
      </c>
      <c r="J47" s="4">
        <v>0</v>
      </c>
      <c r="K47" s="4">
        <v>0</v>
      </c>
      <c r="L47" s="4">
        <v>0</v>
      </c>
      <c r="N47" s="4">
        <v>68441.89</v>
      </c>
      <c r="P47" s="53">
        <v>0</v>
      </c>
      <c r="Q47" s="53">
        <v>0</v>
      </c>
      <c r="S47" s="53"/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76459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62">
        <v>76543.56</v>
      </c>
      <c r="CJ47" s="4">
        <v>0</v>
      </c>
      <c r="CK47" s="4">
        <v>0</v>
      </c>
      <c r="CL47" s="4">
        <v>56242.36</v>
      </c>
      <c r="CM47" s="4">
        <v>0</v>
      </c>
      <c r="CN47" s="4">
        <v>56242.36</v>
      </c>
      <c r="CP47" s="4">
        <v>0</v>
      </c>
      <c r="CQ47" s="4">
        <v>0</v>
      </c>
      <c r="CR47" s="4">
        <v>0</v>
      </c>
      <c r="CT47" s="4">
        <v>56242.36</v>
      </c>
      <c r="CU47" s="4">
        <f t="shared" si="7"/>
        <v>20301.199999999997</v>
      </c>
      <c r="CV47" s="37">
        <f t="shared" si="8"/>
        <v>0.73477585834784798</v>
      </c>
      <c r="CW47" s="37"/>
    </row>
    <row r="48" spans="1:107" s="4" customFormat="1" outlineLevel="1" x14ac:dyDescent="0.2">
      <c r="A48" s="4" t="s">
        <v>66</v>
      </c>
      <c r="B48" s="11" t="s">
        <v>199</v>
      </c>
      <c r="C48" s="4" t="s">
        <v>200</v>
      </c>
      <c r="D48" s="4">
        <v>0</v>
      </c>
      <c r="E48" s="4">
        <v>0</v>
      </c>
      <c r="F48" s="4">
        <v>34455.68</v>
      </c>
      <c r="G48" s="4">
        <v>0</v>
      </c>
      <c r="H48" s="4">
        <v>34455.68</v>
      </c>
      <c r="J48" s="4">
        <v>0</v>
      </c>
      <c r="K48" s="4">
        <v>0</v>
      </c>
      <c r="L48" s="4">
        <v>0</v>
      </c>
      <c r="N48" s="4">
        <v>34455.68</v>
      </c>
      <c r="P48" s="53">
        <v>0</v>
      </c>
      <c r="Q48" s="53">
        <v>0</v>
      </c>
      <c r="S48" s="53"/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34793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63">
        <v>33381.82</v>
      </c>
      <c r="CJ48" s="4">
        <v>0</v>
      </c>
      <c r="CK48" s="4">
        <v>0</v>
      </c>
      <c r="CL48" s="4">
        <v>23844.47</v>
      </c>
      <c r="CM48" s="4">
        <v>0</v>
      </c>
      <c r="CN48" s="4">
        <v>23844.47</v>
      </c>
      <c r="CP48" s="4">
        <v>0</v>
      </c>
      <c r="CQ48" s="4">
        <v>0</v>
      </c>
      <c r="CR48" s="4">
        <v>0</v>
      </c>
      <c r="CT48" s="4">
        <v>23844.47</v>
      </c>
      <c r="CU48" s="4">
        <f t="shared" si="7"/>
        <v>9537.3499999999985</v>
      </c>
      <c r="CV48" s="37">
        <f t="shared" si="8"/>
        <v>0.71429508636737005</v>
      </c>
      <c r="CW48" s="37"/>
    </row>
    <row r="49" spans="1:107" s="4" customFormat="1" outlineLevel="1" x14ac:dyDescent="0.2">
      <c r="A49" s="4" t="s">
        <v>67</v>
      </c>
      <c r="B49" s="11" t="s">
        <v>201</v>
      </c>
      <c r="C49" s="4" t="s">
        <v>202</v>
      </c>
      <c r="D49" s="4">
        <v>0</v>
      </c>
      <c r="E49" s="4">
        <v>0</v>
      </c>
      <c r="F49" s="4">
        <v>29180.880000000001</v>
      </c>
      <c r="G49" s="4">
        <v>0</v>
      </c>
      <c r="H49" s="4">
        <v>29180.880000000001</v>
      </c>
      <c r="J49" s="4">
        <v>0</v>
      </c>
      <c r="K49" s="4">
        <v>0</v>
      </c>
      <c r="L49" s="4">
        <v>0</v>
      </c>
      <c r="N49" s="4">
        <v>29180.880000000001</v>
      </c>
      <c r="P49" s="53">
        <v>0</v>
      </c>
      <c r="Q49" s="53">
        <v>0</v>
      </c>
      <c r="S49" s="53"/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28434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62">
        <v>28467.040000000001</v>
      </c>
      <c r="CJ49" s="4">
        <v>0</v>
      </c>
      <c r="CK49" s="4">
        <v>0</v>
      </c>
      <c r="CL49" s="4">
        <v>21269.58</v>
      </c>
      <c r="CM49" s="4">
        <v>0</v>
      </c>
      <c r="CN49" s="4">
        <v>21269.58</v>
      </c>
      <c r="CP49" s="4">
        <v>0</v>
      </c>
      <c r="CQ49" s="4">
        <v>0</v>
      </c>
      <c r="CR49" s="4">
        <v>0</v>
      </c>
      <c r="CT49" s="4">
        <v>21269.58</v>
      </c>
      <c r="CU49" s="4">
        <f t="shared" si="7"/>
        <v>7197.4599999999991</v>
      </c>
      <c r="CV49" s="37">
        <f t="shared" si="8"/>
        <v>0.7471651425648751</v>
      </c>
      <c r="CW49" s="37"/>
    </row>
    <row r="50" spans="1:107" s="4" customFormat="1" outlineLevel="1" x14ac:dyDescent="0.2">
      <c r="A50" s="4" t="s">
        <v>68</v>
      </c>
      <c r="B50" s="11" t="s">
        <v>203</v>
      </c>
      <c r="C50" s="4" t="s">
        <v>204</v>
      </c>
      <c r="D50" s="4">
        <v>0</v>
      </c>
      <c r="E50" s="4">
        <v>0</v>
      </c>
      <c r="F50" s="4">
        <v>28582.84</v>
      </c>
      <c r="G50" s="4">
        <v>0</v>
      </c>
      <c r="H50" s="4">
        <v>28582.84</v>
      </c>
      <c r="J50" s="4">
        <v>0</v>
      </c>
      <c r="K50" s="4">
        <v>0</v>
      </c>
      <c r="L50" s="4">
        <v>0</v>
      </c>
      <c r="N50" s="4">
        <v>28582.84</v>
      </c>
      <c r="P50" s="53">
        <v>0</v>
      </c>
      <c r="Q50" s="53">
        <v>0</v>
      </c>
      <c r="S50" s="53"/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31032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63">
        <v>25686.74</v>
      </c>
      <c r="CJ50" s="4">
        <v>0</v>
      </c>
      <c r="CK50" s="4">
        <v>0</v>
      </c>
      <c r="CL50" s="4">
        <v>17028.810000000001</v>
      </c>
      <c r="CM50" s="4">
        <v>0</v>
      </c>
      <c r="CN50" s="4">
        <v>17028.810000000001</v>
      </c>
      <c r="CP50" s="4">
        <v>0</v>
      </c>
      <c r="CQ50" s="4">
        <v>0</v>
      </c>
      <c r="CR50" s="4">
        <v>0</v>
      </c>
      <c r="CT50" s="4">
        <v>17028.810000000001</v>
      </c>
      <c r="CU50" s="4">
        <f t="shared" si="7"/>
        <v>8657.93</v>
      </c>
      <c r="CV50" s="37">
        <f t="shared" si="8"/>
        <v>0.66294165783591064</v>
      </c>
      <c r="CW50" s="37"/>
    </row>
    <row r="51" spans="1:107" s="4" customFormat="1" outlineLevel="1" x14ac:dyDescent="0.2">
      <c r="A51" s="4" t="s">
        <v>69</v>
      </c>
      <c r="B51" s="11" t="s">
        <v>205</v>
      </c>
      <c r="C51" s="4" t="s">
        <v>206</v>
      </c>
      <c r="D51" s="4">
        <v>0</v>
      </c>
      <c r="E51" s="4">
        <v>0</v>
      </c>
      <c r="F51" s="4">
        <v>54455.25</v>
      </c>
      <c r="G51" s="4">
        <v>0</v>
      </c>
      <c r="H51" s="4">
        <v>54455.25</v>
      </c>
      <c r="J51" s="4">
        <v>0</v>
      </c>
      <c r="K51" s="4">
        <v>0</v>
      </c>
      <c r="L51" s="4">
        <v>0</v>
      </c>
      <c r="N51" s="4">
        <v>54455.25</v>
      </c>
      <c r="P51" s="53">
        <v>0</v>
      </c>
      <c r="Q51" s="53">
        <v>0</v>
      </c>
      <c r="S51" s="53"/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52846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62">
        <v>52929.56</v>
      </c>
      <c r="CJ51" s="4">
        <v>0</v>
      </c>
      <c r="CK51" s="4">
        <v>0</v>
      </c>
      <c r="CL51" s="4">
        <v>39473.85</v>
      </c>
      <c r="CM51" s="4">
        <v>0</v>
      </c>
      <c r="CN51" s="4">
        <v>39473.85</v>
      </c>
      <c r="CP51" s="4">
        <v>0</v>
      </c>
      <c r="CQ51" s="4">
        <v>0</v>
      </c>
      <c r="CR51" s="4">
        <v>0</v>
      </c>
      <c r="CT51" s="4">
        <v>39473.85</v>
      </c>
      <c r="CU51" s="4">
        <f t="shared" si="7"/>
        <v>13455.71</v>
      </c>
      <c r="CV51" s="37">
        <f t="shared" si="8"/>
        <v>0.74578080754874965</v>
      </c>
      <c r="CW51" s="37"/>
    </row>
    <row r="52" spans="1:107" s="4" customFormat="1" outlineLevel="1" x14ac:dyDescent="0.2">
      <c r="A52" s="4" t="s">
        <v>70</v>
      </c>
      <c r="B52" s="11" t="s">
        <v>207</v>
      </c>
      <c r="C52" s="4" t="s">
        <v>208</v>
      </c>
      <c r="D52" s="4">
        <v>0</v>
      </c>
      <c r="E52" s="4">
        <v>0</v>
      </c>
      <c r="F52" s="4">
        <v>58095.630000000005</v>
      </c>
      <c r="G52" s="4">
        <v>0</v>
      </c>
      <c r="H52" s="4">
        <v>58095.630000000005</v>
      </c>
      <c r="J52" s="4">
        <v>0</v>
      </c>
      <c r="K52" s="4">
        <v>0</v>
      </c>
      <c r="L52" s="4">
        <v>0</v>
      </c>
      <c r="N52" s="4">
        <v>58095.630000000005</v>
      </c>
      <c r="P52" s="53">
        <v>0</v>
      </c>
      <c r="Q52" s="53">
        <v>0</v>
      </c>
      <c r="S52" s="53"/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52886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63">
        <v>48473.67</v>
      </c>
      <c r="CJ52" s="4">
        <v>0</v>
      </c>
      <c r="CK52" s="4">
        <v>0</v>
      </c>
      <c r="CL52" s="4">
        <v>33619.270000000004</v>
      </c>
      <c r="CM52" s="4">
        <v>0</v>
      </c>
      <c r="CN52" s="4">
        <v>33619.270000000004</v>
      </c>
      <c r="CP52" s="4">
        <v>0</v>
      </c>
      <c r="CQ52" s="4">
        <v>0</v>
      </c>
      <c r="CR52" s="4">
        <v>0</v>
      </c>
      <c r="CT52" s="4">
        <v>33619.270000000004</v>
      </c>
      <c r="CU52" s="4">
        <f t="shared" si="7"/>
        <v>14854.399999999994</v>
      </c>
      <c r="CV52" s="37">
        <f t="shared" si="8"/>
        <v>0.69355734773125299</v>
      </c>
      <c r="CW52" s="37"/>
    </row>
    <row r="53" spans="1:107" s="4" customFormat="1" outlineLevel="1" x14ac:dyDescent="0.2">
      <c r="A53" s="4" t="s">
        <v>71</v>
      </c>
      <c r="B53" s="11" t="s">
        <v>209</v>
      </c>
      <c r="C53" s="4" t="s">
        <v>210</v>
      </c>
      <c r="D53" s="4">
        <v>0</v>
      </c>
      <c r="E53" s="4">
        <v>0</v>
      </c>
      <c r="F53" s="4">
        <v>157105.76999999999</v>
      </c>
      <c r="G53" s="4">
        <v>0</v>
      </c>
      <c r="H53" s="4">
        <v>157105.76999999999</v>
      </c>
      <c r="J53" s="4">
        <v>0</v>
      </c>
      <c r="K53" s="4">
        <v>0</v>
      </c>
      <c r="L53" s="4">
        <v>0</v>
      </c>
      <c r="N53" s="4">
        <v>157105.76999999999</v>
      </c>
      <c r="P53" s="53">
        <v>0</v>
      </c>
      <c r="Q53" s="53">
        <v>0</v>
      </c>
      <c r="S53" s="53"/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143409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62">
        <v>159440.63</v>
      </c>
      <c r="CJ53" s="4">
        <v>0</v>
      </c>
      <c r="CK53" s="4">
        <v>0</v>
      </c>
      <c r="CL53" s="4">
        <v>116932.04000000001</v>
      </c>
      <c r="CM53" s="4">
        <v>0</v>
      </c>
      <c r="CN53" s="4">
        <v>116932.04000000001</v>
      </c>
      <c r="CP53" s="4">
        <v>0</v>
      </c>
      <c r="CQ53" s="4">
        <v>0</v>
      </c>
      <c r="CR53" s="4">
        <v>0</v>
      </c>
      <c r="CT53" s="4">
        <v>116932.04000000001</v>
      </c>
      <c r="CU53" s="4">
        <f t="shared" si="7"/>
        <v>42508.59</v>
      </c>
      <c r="CV53" s="37">
        <f t="shared" si="8"/>
        <v>0.73338922456590894</v>
      </c>
      <c r="CW53" s="37"/>
    </row>
    <row r="54" spans="1:107" s="4" customFormat="1" outlineLevel="1" x14ac:dyDescent="0.2">
      <c r="A54" s="4" t="s">
        <v>72</v>
      </c>
      <c r="B54" s="11" t="s">
        <v>211</v>
      </c>
      <c r="C54" s="4" t="s">
        <v>212</v>
      </c>
      <c r="D54" s="4">
        <v>1000</v>
      </c>
      <c r="E54" s="4">
        <v>30323.54</v>
      </c>
      <c r="F54" s="4">
        <v>459811.41000000003</v>
      </c>
      <c r="G54" s="4">
        <v>0</v>
      </c>
      <c r="H54" s="4">
        <v>491134.95</v>
      </c>
      <c r="J54" s="4">
        <v>0</v>
      </c>
      <c r="K54" s="4">
        <v>0</v>
      </c>
      <c r="L54" s="4">
        <v>0</v>
      </c>
      <c r="N54" s="4">
        <v>491134.95</v>
      </c>
      <c r="P54" s="53">
        <v>0</v>
      </c>
      <c r="Q54" s="53">
        <v>0</v>
      </c>
      <c r="S54" s="53"/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549470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63">
        <v>523848.92</v>
      </c>
      <c r="CJ54" s="4">
        <v>500</v>
      </c>
      <c r="CK54" s="4">
        <v>30751.23</v>
      </c>
      <c r="CL54" s="4">
        <v>331416.56</v>
      </c>
      <c r="CM54" s="4">
        <v>0</v>
      </c>
      <c r="CN54" s="4">
        <v>362667.79</v>
      </c>
      <c r="CP54" s="4">
        <v>0</v>
      </c>
      <c r="CQ54" s="4">
        <v>0</v>
      </c>
      <c r="CR54" s="4">
        <v>0</v>
      </c>
      <c r="CT54" s="4">
        <v>362667.79</v>
      </c>
      <c r="CU54" s="4">
        <f t="shared" si="7"/>
        <v>161181.13</v>
      </c>
      <c r="CV54" s="37">
        <f t="shared" si="8"/>
        <v>0.69231371136548303</v>
      </c>
      <c r="CW54" s="37"/>
    </row>
    <row r="55" spans="1:107" s="4" customFormat="1" outlineLevel="1" x14ac:dyDescent="0.2">
      <c r="A55" s="4" t="s">
        <v>73</v>
      </c>
      <c r="B55" s="11" t="s">
        <v>213</v>
      </c>
      <c r="C55" s="4" t="s">
        <v>214</v>
      </c>
      <c r="D55" s="4">
        <v>0</v>
      </c>
      <c r="E55" s="4">
        <v>0</v>
      </c>
      <c r="F55" s="4">
        <v>23934.32</v>
      </c>
      <c r="G55" s="4">
        <v>0</v>
      </c>
      <c r="H55" s="4">
        <v>23934.32</v>
      </c>
      <c r="J55" s="4">
        <v>0</v>
      </c>
      <c r="K55" s="4">
        <v>0</v>
      </c>
      <c r="L55" s="4">
        <v>0</v>
      </c>
      <c r="N55" s="4">
        <v>23934.32</v>
      </c>
      <c r="P55" s="53">
        <v>0</v>
      </c>
      <c r="Q55" s="53">
        <v>0</v>
      </c>
      <c r="S55" s="53"/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20986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64">
        <v>21069.56</v>
      </c>
      <c r="CJ55" s="4">
        <v>0</v>
      </c>
      <c r="CK55" s="4">
        <v>0</v>
      </c>
      <c r="CL55" s="4">
        <v>15684.93</v>
      </c>
      <c r="CM55" s="4">
        <v>0</v>
      </c>
      <c r="CN55" s="4">
        <v>15684.93</v>
      </c>
      <c r="CP55" s="4">
        <v>0</v>
      </c>
      <c r="CQ55" s="4">
        <v>0</v>
      </c>
      <c r="CR55" s="4">
        <v>0</v>
      </c>
      <c r="CT55" s="4">
        <v>15684.93</v>
      </c>
      <c r="CU55" s="4">
        <f t="shared" si="7"/>
        <v>5384.630000000001</v>
      </c>
      <c r="CV55" s="37">
        <f t="shared" si="8"/>
        <v>0.74443557435466134</v>
      </c>
      <c r="CW55" s="37"/>
    </row>
    <row r="56" spans="1:107" s="4" customFormat="1" outlineLevel="1" x14ac:dyDescent="0.2">
      <c r="A56" s="4" t="s">
        <v>74</v>
      </c>
      <c r="B56" s="11" t="s">
        <v>215</v>
      </c>
      <c r="C56" s="4" t="s">
        <v>216</v>
      </c>
      <c r="D56" s="4">
        <v>0</v>
      </c>
      <c r="E56" s="4">
        <v>0</v>
      </c>
      <c r="F56" s="4">
        <v>133379.24</v>
      </c>
      <c r="G56" s="4">
        <v>0</v>
      </c>
      <c r="H56" s="4">
        <v>133379.24</v>
      </c>
      <c r="J56" s="4">
        <v>0</v>
      </c>
      <c r="K56" s="4">
        <v>0</v>
      </c>
      <c r="L56" s="4">
        <v>0</v>
      </c>
      <c r="N56" s="4">
        <v>133379.24</v>
      </c>
      <c r="P56" s="53">
        <v>0</v>
      </c>
      <c r="Q56" s="53">
        <v>0</v>
      </c>
      <c r="S56" s="53"/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137674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63">
        <v>135287.89000000001</v>
      </c>
      <c r="CJ56" s="4">
        <v>0</v>
      </c>
      <c r="CK56" s="4">
        <v>0</v>
      </c>
      <c r="CL56" s="4">
        <v>99984.19</v>
      </c>
      <c r="CM56" s="4">
        <v>0</v>
      </c>
      <c r="CN56" s="4">
        <v>99984.19</v>
      </c>
      <c r="CP56" s="4">
        <v>0</v>
      </c>
      <c r="CQ56" s="4">
        <v>0</v>
      </c>
      <c r="CR56" s="4">
        <v>0</v>
      </c>
      <c r="CT56" s="4">
        <v>99984.19</v>
      </c>
      <c r="CU56" s="4">
        <f t="shared" si="7"/>
        <v>35303.700000000012</v>
      </c>
      <c r="CV56" s="37">
        <f t="shared" si="8"/>
        <v>0.73904759694308186</v>
      </c>
      <c r="CW56" s="37"/>
    </row>
    <row r="57" spans="1:107" s="4" customFormat="1" outlineLevel="1" x14ac:dyDescent="0.2">
      <c r="A57" s="4" t="s">
        <v>75</v>
      </c>
      <c r="B57" s="11" t="s">
        <v>217</v>
      </c>
      <c r="C57" s="4" t="s">
        <v>218</v>
      </c>
      <c r="D57" s="4">
        <v>0</v>
      </c>
      <c r="E57" s="4">
        <v>859.5</v>
      </c>
      <c r="F57" s="4">
        <v>16866.63</v>
      </c>
      <c r="G57" s="4">
        <v>0</v>
      </c>
      <c r="H57" s="4">
        <v>17726.13</v>
      </c>
      <c r="J57" s="4">
        <v>0</v>
      </c>
      <c r="K57" s="4">
        <v>0</v>
      </c>
      <c r="L57" s="4">
        <v>0</v>
      </c>
      <c r="N57" s="4">
        <v>17726.13</v>
      </c>
      <c r="P57" s="53">
        <v>0</v>
      </c>
      <c r="Q57" s="53">
        <v>0</v>
      </c>
      <c r="S57" s="53"/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4">
        <v>0</v>
      </c>
      <c r="AF57" s="4">
        <v>0</v>
      </c>
      <c r="AG57" s="4">
        <v>0</v>
      </c>
      <c r="AH57" s="4">
        <v>0</v>
      </c>
      <c r="AI57" s="4">
        <v>0</v>
      </c>
      <c r="AJ57" s="4">
        <v>0</v>
      </c>
      <c r="AK57" s="4">
        <v>22000</v>
      </c>
      <c r="AL57" s="4">
        <v>0</v>
      </c>
      <c r="AM57" s="4">
        <v>0</v>
      </c>
      <c r="AN57" s="4">
        <v>0</v>
      </c>
      <c r="AO57" s="4">
        <v>0</v>
      </c>
      <c r="AP57" s="4">
        <v>0</v>
      </c>
      <c r="AQ57" s="4">
        <v>0</v>
      </c>
      <c r="AR57" s="4">
        <v>0</v>
      </c>
      <c r="AS57" s="4">
        <v>0</v>
      </c>
      <c r="AT57" s="4">
        <v>0</v>
      </c>
      <c r="AU57" s="4">
        <v>0</v>
      </c>
      <c r="AV57" s="4">
        <v>0</v>
      </c>
      <c r="AW57" s="4">
        <v>0</v>
      </c>
      <c r="AX57" s="4">
        <v>0</v>
      </c>
      <c r="AY57" s="4">
        <v>0</v>
      </c>
      <c r="AZ57" s="4">
        <v>0</v>
      </c>
      <c r="BA57" s="4">
        <v>0</v>
      </c>
      <c r="BB57" s="4">
        <v>0</v>
      </c>
      <c r="BC57" s="4">
        <v>0</v>
      </c>
      <c r="BD57" s="4">
        <v>0</v>
      </c>
      <c r="BE57" s="4">
        <v>0</v>
      </c>
      <c r="BF57" s="4">
        <v>0</v>
      </c>
      <c r="BG57" s="4">
        <v>0</v>
      </c>
      <c r="BH57" s="4">
        <v>0</v>
      </c>
      <c r="BI57" s="4">
        <v>0</v>
      </c>
      <c r="BJ57" s="4">
        <v>0</v>
      </c>
      <c r="BK57" s="4">
        <v>0</v>
      </c>
      <c r="BL57" s="4">
        <v>0</v>
      </c>
      <c r="BM57" s="4">
        <v>0</v>
      </c>
      <c r="BN57" s="4">
        <v>0</v>
      </c>
      <c r="BO57" s="4">
        <v>0</v>
      </c>
      <c r="BP57" s="4">
        <v>0</v>
      </c>
      <c r="BQ57" s="4">
        <v>0</v>
      </c>
      <c r="BR57" s="4">
        <v>0</v>
      </c>
      <c r="BS57" s="4">
        <v>0</v>
      </c>
      <c r="BT57" s="4">
        <v>0</v>
      </c>
      <c r="BU57" s="4">
        <v>0</v>
      </c>
      <c r="BV57" s="4">
        <v>0</v>
      </c>
      <c r="BW57" s="4">
        <v>0</v>
      </c>
      <c r="BX57" s="4">
        <v>0</v>
      </c>
      <c r="BY57" s="4">
        <v>0</v>
      </c>
      <c r="BZ57" s="4">
        <v>0</v>
      </c>
      <c r="CA57" s="4">
        <v>0</v>
      </c>
      <c r="CB57" s="4">
        <v>0</v>
      </c>
      <c r="CC57" s="4">
        <v>0</v>
      </c>
      <c r="CD57" s="4">
        <v>0</v>
      </c>
      <c r="CE57" s="4">
        <v>0</v>
      </c>
      <c r="CF57" s="4">
        <v>0</v>
      </c>
      <c r="CG57" s="4">
        <v>0</v>
      </c>
      <c r="CH57" s="63">
        <v>18000</v>
      </c>
      <c r="CJ57" s="4">
        <v>0</v>
      </c>
      <c r="CK57" s="4">
        <v>0</v>
      </c>
      <c r="CL57" s="4">
        <v>0</v>
      </c>
      <c r="CM57" s="4">
        <v>0</v>
      </c>
      <c r="CN57" s="4">
        <v>0</v>
      </c>
      <c r="CP57" s="4">
        <v>0</v>
      </c>
      <c r="CQ57" s="4">
        <v>0</v>
      </c>
      <c r="CR57" s="4">
        <v>0</v>
      </c>
      <c r="CT57" s="4">
        <v>0</v>
      </c>
      <c r="CU57" s="4">
        <f t="shared" si="7"/>
        <v>18000</v>
      </c>
      <c r="CV57" s="37">
        <f t="shared" si="8"/>
        <v>0</v>
      </c>
      <c r="CW57" s="37"/>
    </row>
    <row r="58" spans="1:107" s="4" customFormat="1" outlineLevel="1" x14ac:dyDescent="0.2">
      <c r="A58" s="4" t="s">
        <v>76</v>
      </c>
      <c r="B58" s="11" t="s">
        <v>219</v>
      </c>
      <c r="C58" s="4" t="s">
        <v>220</v>
      </c>
      <c r="D58" s="4">
        <v>9088.34</v>
      </c>
      <c r="E58" s="4">
        <v>0</v>
      </c>
      <c r="F58" s="4">
        <v>0</v>
      </c>
      <c r="G58" s="4">
        <v>0</v>
      </c>
      <c r="H58" s="4">
        <v>9088.34</v>
      </c>
      <c r="J58" s="4">
        <v>0</v>
      </c>
      <c r="K58" s="4">
        <v>0</v>
      </c>
      <c r="L58" s="4">
        <v>0</v>
      </c>
      <c r="N58" s="4">
        <v>9088.34</v>
      </c>
      <c r="P58" s="53">
        <v>0</v>
      </c>
      <c r="Q58" s="53">
        <v>0</v>
      </c>
      <c r="S58" s="53"/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4">
        <v>0</v>
      </c>
      <c r="AG58" s="4">
        <v>0</v>
      </c>
      <c r="AH58" s="4">
        <v>0</v>
      </c>
      <c r="AI58" s="4">
        <v>0</v>
      </c>
      <c r="AJ58" s="4">
        <v>0</v>
      </c>
      <c r="AK58" s="4">
        <v>0</v>
      </c>
      <c r="AL58" s="4">
        <v>108670</v>
      </c>
      <c r="AM58" s="4">
        <v>0</v>
      </c>
      <c r="AN58" s="4">
        <v>0</v>
      </c>
      <c r="AO58" s="4">
        <v>0</v>
      </c>
      <c r="AP58" s="4">
        <v>0</v>
      </c>
      <c r="AQ58" s="4">
        <v>0</v>
      </c>
      <c r="AR58" s="4">
        <v>0</v>
      </c>
      <c r="AS58" s="4">
        <v>0</v>
      </c>
      <c r="AT58" s="4">
        <v>0</v>
      </c>
      <c r="AU58" s="4">
        <v>0</v>
      </c>
      <c r="AV58" s="4">
        <v>0</v>
      </c>
      <c r="AW58" s="4">
        <v>0</v>
      </c>
      <c r="AX58" s="4">
        <v>0</v>
      </c>
      <c r="AY58" s="4">
        <v>0</v>
      </c>
      <c r="AZ58" s="4">
        <v>0</v>
      </c>
      <c r="BA58" s="4">
        <v>0</v>
      </c>
      <c r="BB58" s="4">
        <v>0</v>
      </c>
      <c r="BC58" s="4">
        <v>0</v>
      </c>
      <c r="BD58" s="4">
        <v>0</v>
      </c>
      <c r="BE58" s="4">
        <v>0</v>
      </c>
      <c r="BF58" s="4">
        <v>0</v>
      </c>
      <c r="BG58" s="4">
        <v>0</v>
      </c>
      <c r="BH58" s="4">
        <v>0</v>
      </c>
      <c r="BI58" s="4">
        <v>0</v>
      </c>
      <c r="BJ58" s="4">
        <v>0</v>
      </c>
      <c r="BK58" s="4">
        <v>0</v>
      </c>
      <c r="BL58" s="4">
        <v>0</v>
      </c>
      <c r="BM58" s="4">
        <v>0</v>
      </c>
      <c r="BN58" s="4">
        <v>0</v>
      </c>
      <c r="BO58" s="4">
        <v>0</v>
      </c>
      <c r="BP58" s="4">
        <v>0</v>
      </c>
      <c r="BQ58" s="4">
        <v>0</v>
      </c>
      <c r="BR58" s="4">
        <v>0</v>
      </c>
      <c r="BS58" s="4">
        <v>0</v>
      </c>
      <c r="BT58" s="4">
        <v>0</v>
      </c>
      <c r="BU58" s="4">
        <v>0</v>
      </c>
      <c r="BV58" s="4">
        <v>0</v>
      </c>
      <c r="BW58" s="4">
        <v>0</v>
      </c>
      <c r="BX58" s="4">
        <v>0</v>
      </c>
      <c r="BY58" s="4">
        <v>0</v>
      </c>
      <c r="BZ58" s="4">
        <v>0</v>
      </c>
      <c r="CA58" s="4">
        <v>0</v>
      </c>
      <c r="CB58" s="4">
        <v>0</v>
      </c>
      <c r="CC58" s="4">
        <v>0</v>
      </c>
      <c r="CD58" s="4">
        <v>0</v>
      </c>
      <c r="CE58" s="4">
        <v>0</v>
      </c>
      <c r="CF58" s="4">
        <v>0</v>
      </c>
      <c r="CG58" s="4">
        <v>0</v>
      </c>
      <c r="CH58" s="63">
        <v>108000</v>
      </c>
      <c r="CJ58" s="4">
        <v>6273</v>
      </c>
      <c r="CK58" s="4">
        <v>2500</v>
      </c>
      <c r="CL58" s="4">
        <v>92577.400000000009</v>
      </c>
      <c r="CM58" s="4">
        <v>0</v>
      </c>
      <c r="CN58" s="4">
        <v>101350.40000000001</v>
      </c>
      <c r="CP58" s="4">
        <v>0</v>
      </c>
      <c r="CQ58" s="4">
        <v>0</v>
      </c>
      <c r="CR58" s="4">
        <v>0</v>
      </c>
      <c r="CT58" s="4">
        <v>101350.40000000001</v>
      </c>
      <c r="CU58" s="4">
        <f t="shared" si="7"/>
        <v>6649.5999999999913</v>
      </c>
      <c r="CV58" s="37">
        <f t="shared" si="8"/>
        <v>0.93842962962962972</v>
      </c>
      <c r="CW58" s="37"/>
    </row>
    <row r="59" spans="1:107" s="4" customFormat="1" outlineLevel="1" x14ac:dyDescent="0.2">
      <c r="A59" s="4" t="s">
        <v>77</v>
      </c>
      <c r="B59" s="11" t="s">
        <v>221</v>
      </c>
      <c r="C59" s="4" t="s">
        <v>222</v>
      </c>
      <c r="D59" s="4">
        <v>1373.6000000000001</v>
      </c>
      <c r="E59" s="4">
        <v>0</v>
      </c>
      <c r="F59" s="4">
        <v>0</v>
      </c>
      <c r="G59" s="4">
        <v>0</v>
      </c>
      <c r="H59" s="4">
        <v>1373.6000000000001</v>
      </c>
      <c r="J59" s="4">
        <v>0</v>
      </c>
      <c r="K59" s="4">
        <v>0</v>
      </c>
      <c r="L59" s="4">
        <v>0</v>
      </c>
      <c r="N59" s="4">
        <v>1373.6000000000001</v>
      </c>
      <c r="P59" s="53">
        <v>0</v>
      </c>
      <c r="Q59" s="53">
        <v>0</v>
      </c>
      <c r="S59" s="53"/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  <c r="AF59" s="4">
        <v>0</v>
      </c>
      <c r="AG59" s="4">
        <v>0</v>
      </c>
      <c r="AH59" s="4">
        <v>0</v>
      </c>
      <c r="AI59" s="4">
        <v>0</v>
      </c>
      <c r="AJ59" s="4">
        <v>0</v>
      </c>
      <c r="AK59" s="4">
        <v>0</v>
      </c>
      <c r="AL59" s="4">
        <v>0</v>
      </c>
      <c r="AM59" s="4">
        <v>74810</v>
      </c>
      <c r="AN59" s="4">
        <v>0</v>
      </c>
      <c r="AO59" s="4">
        <v>0</v>
      </c>
      <c r="AP59" s="4">
        <v>0</v>
      </c>
      <c r="AQ59" s="4">
        <v>0</v>
      </c>
      <c r="AR59" s="4">
        <v>0</v>
      </c>
      <c r="AS59" s="4">
        <v>0</v>
      </c>
      <c r="AT59" s="4">
        <v>0</v>
      </c>
      <c r="AU59" s="4">
        <v>0</v>
      </c>
      <c r="AV59" s="4">
        <v>0</v>
      </c>
      <c r="AW59" s="4">
        <v>0</v>
      </c>
      <c r="AX59" s="4">
        <v>0</v>
      </c>
      <c r="AY59" s="4">
        <v>0</v>
      </c>
      <c r="AZ59" s="4">
        <v>0</v>
      </c>
      <c r="BA59" s="4">
        <v>0</v>
      </c>
      <c r="BB59" s="4">
        <v>0</v>
      </c>
      <c r="BC59" s="4">
        <v>0</v>
      </c>
      <c r="BD59" s="4">
        <v>0</v>
      </c>
      <c r="BE59" s="4">
        <v>0</v>
      </c>
      <c r="BF59" s="4">
        <v>0</v>
      </c>
      <c r="BG59" s="4">
        <v>0</v>
      </c>
      <c r="BH59" s="4">
        <v>0</v>
      </c>
      <c r="BI59" s="4">
        <v>0</v>
      </c>
      <c r="BJ59" s="4">
        <v>0</v>
      </c>
      <c r="BK59" s="4">
        <v>0</v>
      </c>
      <c r="BL59" s="4">
        <v>0</v>
      </c>
      <c r="BM59" s="4">
        <v>0</v>
      </c>
      <c r="BN59" s="4">
        <v>0</v>
      </c>
      <c r="BO59" s="4">
        <v>0</v>
      </c>
      <c r="BP59" s="4">
        <v>0</v>
      </c>
      <c r="BQ59" s="4">
        <v>0</v>
      </c>
      <c r="BR59" s="4">
        <v>0</v>
      </c>
      <c r="BS59" s="4">
        <v>0</v>
      </c>
      <c r="BT59" s="4">
        <v>0</v>
      </c>
      <c r="BU59" s="4">
        <v>0</v>
      </c>
      <c r="BV59" s="4">
        <v>0</v>
      </c>
      <c r="BW59" s="4">
        <v>0</v>
      </c>
      <c r="BX59" s="4">
        <v>0</v>
      </c>
      <c r="BY59" s="4">
        <v>0</v>
      </c>
      <c r="BZ59" s="4">
        <v>0</v>
      </c>
      <c r="CA59" s="4">
        <v>0</v>
      </c>
      <c r="CB59" s="4">
        <v>0</v>
      </c>
      <c r="CC59" s="4">
        <v>0</v>
      </c>
      <c r="CD59" s="4">
        <v>0</v>
      </c>
      <c r="CE59" s="4">
        <v>0</v>
      </c>
      <c r="CF59" s="4">
        <v>0</v>
      </c>
      <c r="CG59" s="4">
        <v>0</v>
      </c>
      <c r="CH59" s="63">
        <v>73070</v>
      </c>
      <c r="CJ59" s="4">
        <v>250</v>
      </c>
      <c r="CK59" s="4">
        <v>3520</v>
      </c>
      <c r="CL59" s="4">
        <v>67040</v>
      </c>
      <c r="CM59" s="4">
        <v>0</v>
      </c>
      <c r="CN59" s="4">
        <v>70810</v>
      </c>
      <c r="CP59" s="4">
        <v>0</v>
      </c>
      <c r="CQ59" s="4">
        <v>0</v>
      </c>
      <c r="CR59" s="4">
        <v>0</v>
      </c>
      <c r="CT59" s="4">
        <v>70810</v>
      </c>
      <c r="CU59" s="4">
        <f t="shared" si="7"/>
        <v>2260</v>
      </c>
      <c r="CV59" s="37">
        <f t="shared" si="8"/>
        <v>0.96907075407143839</v>
      </c>
      <c r="CW59" s="37"/>
    </row>
    <row r="60" spans="1:107" s="4" customFormat="1" outlineLevel="1" x14ac:dyDescent="0.2">
      <c r="A60" s="4" t="s">
        <v>78</v>
      </c>
      <c r="B60" s="11" t="s">
        <v>223</v>
      </c>
      <c r="C60" s="4" t="s">
        <v>224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J60" s="4">
        <v>0</v>
      </c>
      <c r="K60" s="4">
        <v>0</v>
      </c>
      <c r="L60" s="4">
        <v>0</v>
      </c>
      <c r="N60" s="4">
        <v>0</v>
      </c>
      <c r="P60" s="53">
        <v>0</v>
      </c>
      <c r="Q60" s="53">
        <v>0</v>
      </c>
      <c r="S60" s="53"/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  <c r="AG60" s="4">
        <v>0</v>
      </c>
      <c r="AH60" s="4">
        <v>0</v>
      </c>
      <c r="AI60" s="4">
        <v>0</v>
      </c>
      <c r="AJ60" s="4">
        <v>0</v>
      </c>
      <c r="AK60" s="4">
        <v>0</v>
      </c>
      <c r="AL60" s="4">
        <v>0</v>
      </c>
      <c r="AM60" s="4">
        <v>0</v>
      </c>
      <c r="AN60" s="4">
        <v>7750</v>
      </c>
      <c r="AO60" s="4">
        <v>0</v>
      </c>
      <c r="AP60" s="4">
        <v>0</v>
      </c>
      <c r="AQ60" s="4">
        <v>0</v>
      </c>
      <c r="AR60" s="4">
        <v>0</v>
      </c>
      <c r="AS60" s="4">
        <v>0</v>
      </c>
      <c r="AT60" s="4">
        <v>0</v>
      </c>
      <c r="AU60" s="4">
        <v>0</v>
      </c>
      <c r="AV60" s="4">
        <v>0</v>
      </c>
      <c r="AW60" s="4">
        <v>0</v>
      </c>
      <c r="AX60" s="4">
        <v>0</v>
      </c>
      <c r="AY60" s="4">
        <v>0</v>
      </c>
      <c r="AZ60" s="4">
        <v>0</v>
      </c>
      <c r="BA60" s="4">
        <v>0</v>
      </c>
      <c r="BB60" s="4">
        <v>0</v>
      </c>
      <c r="BC60" s="4">
        <v>0</v>
      </c>
      <c r="BD60" s="4">
        <v>0</v>
      </c>
      <c r="BE60" s="4">
        <v>0</v>
      </c>
      <c r="BF60" s="4">
        <v>0</v>
      </c>
      <c r="BG60" s="4">
        <v>0</v>
      </c>
      <c r="BH60" s="4">
        <v>0</v>
      </c>
      <c r="BI60" s="4">
        <v>0</v>
      </c>
      <c r="BJ60" s="4">
        <v>0</v>
      </c>
      <c r="BK60" s="4">
        <v>0</v>
      </c>
      <c r="BL60" s="4">
        <v>0</v>
      </c>
      <c r="BM60" s="4">
        <v>0</v>
      </c>
      <c r="BN60" s="4">
        <v>0</v>
      </c>
      <c r="BO60" s="4">
        <v>0</v>
      </c>
      <c r="BP60" s="4">
        <v>0</v>
      </c>
      <c r="BQ60" s="4">
        <v>0</v>
      </c>
      <c r="BR60" s="4">
        <v>0</v>
      </c>
      <c r="BS60" s="4">
        <v>0</v>
      </c>
      <c r="BT60" s="4">
        <v>0</v>
      </c>
      <c r="BU60" s="4">
        <v>0</v>
      </c>
      <c r="BV60" s="4">
        <v>0</v>
      </c>
      <c r="BW60" s="4">
        <v>0</v>
      </c>
      <c r="BX60" s="4">
        <v>0</v>
      </c>
      <c r="BY60" s="4">
        <v>0</v>
      </c>
      <c r="BZ60" s="4">
        <v>0</v>
      </c>
      <c r="CA60" s="4">
        <v>0</v>
      </c>
      <c r="CB60" s="4">
        <v>0</v>
      </c>
      <c r="CC60" s="4">
        <v>0</v>
      </c>
      <c r="CD60" s="4">
        <v>0</v>
      </c>
      <c r="CE60" s="4">
        <v>0</v>
      </c>
      <c r="CF60" s="4">
        <v>0</v>
      </c>
      <c r="CG60" s="4">
        <v>0</v>
      </c>
      <c r="CH60" s="53">
        <v>7750</v>
      </c>
      <c r="CJ60" s="4">
        <v>0</v>
      </c>
      <c r="CK60" s="4">
        <v>0</v>
      </c>
      <c r="CL60" s="4">
        <v>6000</v>
      </c>
      <c r="CM60" s="4">
        <v>0</v>
      </c>
      <c r="CN60" s="4">
        <v>6000</v>
      </c>
      <c r="CP60" s="4">
        <v>0</v>
      </c>
      <c r="CQ60" s="4">
        <v>0</v>
      </c>
      <c r="CR60" s="4">
        <v>0</v>
      </c>
      <c r="CT60" s="4">
        <v>6000</v>
      </c>
      <c r="CU60" s="4">
        <f t="shared" si="7"/>
        <v>1750</v>
      </c>
      <c r="CV60" s="37">
        <f t="shared" si="8"/>
        <v>0.77419354838709675</v>
      </c>
      <c r="CW60" s="37"/>
    </row>
    <row r="61" spans="1:107" s="4" customFormat="1" x14ac:dyDescent="0.2">
      <c r="A61" s="6" t="s">
        <v>19</v>
      </c>
      <c r="B61" s="11"/>
      <c r="C61" s="2" t="s">
        <v>12</v>
      </c>
      <c r="D61" s="6">
        <v>19978.579999999998</v>
      </c>
      <c r="E61" s="6">
        <v>77904.899999999994</v>
      </c>
      <c r="F61" s="6">
        <v>3466253.71</v>
      </c>
      <c r="G61" s="6">
        <v>0</v>
      </c>
      <c r="H61" s="6">
        <v>3564137.1900000004</v>
      </c>
      <c r="I61" s="7"/>
      <c r="J61" s="6">
        <v>0</v>
      </c>
      <c r="K61" s="6">
        <v>0</v>
      </c>
      <c r="L61" s="6">
        <v>0</v>
      </c>
      <c r="M61" s="7"/>
      <c r="N61" s="6">
        <v>3564137.19</v>
      </c>
      <c r="O61" s="6"/>
      <c r="P61" s="6">
        <v>0</v>
      </c>
      <c r="Q61" s="6">
        <v>0</v>
      </c>
      <c r="R61" s="6"/>
      <c r="S61" s="7"/>
      <c r="T61" s="6">
        <v>112200</v>
      </c>
      <c r="U61" s="6">
        <v>159000</v>
      </c>
      <c r="V61" s="6">
        <v>2058201</v>
      </c>
      <c r="W61" s="6">
        <v>35000</v>
      </c>
      <c r="X61" s="6">
        <v>24000</v>
      </c>
      <c r="Y61" s="6">
        <v>50000</v>
      </c>
      <c r="Z61" s="6">
        <v>47147</v>
      </c>
      <c r="AA61" s="6">
        <v>76459</v>
      </c>
      <c r="AB61" s="6">
        <v>34793</v>
      </c>
      <c r="AC61" s="6">
        <v>28434</v>
      </c>
      <c r="AD61" s="6">
        <v>31032</v>
      </c>
      <c r="AE61" s="6">
        <v>52846</v>
      </c>
      <c r="AF61" s="6">
        <v>52886</v>
      </c>
      <c r="AG61" s="6">
        <v>143409</v>
      </c>
      <c r="AH61" s="6">
        <v>549470</v>
      </c>
      <c r="AI61" s="6">
        <v>20986</v>
      </c>
      <c r="AJ61" s="6">
        <v>137674</v>
      </c>
      <c r="AK61" s="6">
        <v>22000</v>
      </c>
      <c r="AL61" s="6">
        <v>108670</v>
      </c>
      <c r="AM61" s="6">
        <v>74810</v>
      </c>
      <c r="AN61" s="6">
        <v>7750</v>
      </c>
      <c r="AO61" s="6">
        <v>0</v>
      </c>
      <c r="AP61" s="6">
        <v>0</v>
      </c>
      <c r="AQ61" s="6">
        <v>0</v>
      </c>
      <c r="AR61" s="6">
        <v>0</v>
      </c>
      <c r="AS61" s="6">
        <v>0</v>
      </c>
      <c r="AT61" s="6">
        <v>0</v>
      </c>
      <c r="AU61" s="6">
        <v>0</v>
      </c>
      <c r="AV61" s="6">
        <v>0</v>
      </c>
      <c r="AW61" s="6">
        <v>0</v>
      </c>
      <c r="AX61" s="6">
        <v>0</v>
      </c>
      <c r="AY61" s="6">
        <v>0</v>
      </c>
      <c r="AZ61" s="6">
        <v>0</v>
      </c>
      <c r="BA61" s="6">
        <v>0</v>
      </c>
      <c r="BB61" s="6">
        <v>0</v>
      </c>
      <c r="BC61" s="6">
        <v>0</v>
      </c>
      <c r="BD61" s="6">
        <v>0</v>
      </c>
      <c r="BE61" s="6">
        <v>0</v>
      </c>
      <c r="BF61" s="6">
        <v>0</v>
      </c>
      <c r="BG61" s="6">
        <v>0</v>
      </c>
      <c r="BH61" s="6">
        <v>0</v>
      </c>
      <c r="BI61" s="6">
        <v>0</v>
      </c>
      <c r="BJ61" s="6">
        <v>0</v>
      </c>
      <c r="BK61" s="6">
        <v>0</v>
      </c>
      <c r="BL61" s="6">
        <v>0</v>
      </c>
      <c r="BM61" s="6">
        <v>0</v>
      </c>
      <c r="BN61" s="6">
        <v>0</v>
      </c>
      <c r="BO61" s="6">
        <v>0</v>
      </c>
      <c r="BP61" s="6">
        <v>0</v>
      </c>
      <c r="BQ61" s="6">
        <v>0</v>
      </c>
      <c r="BR61" s="6">
        <v>0</v>
      </c>
      <c r="BS61" s="6">
        <v>0</v>
      </c>
      <c r="BT61" s="6">
        <v>0</v>
      </c>
      <c r="BU61" s="6">
        <v>0</v>
      </c>
      <c r="BV61" s="6">
        <v>0</v>
      </c>
      <c r="BW61" s="6">
        <v>0</v>
      </c>
      <c r="BX61" s="6">
        <v>0</v>
      </c>
      <c r="BY61" s="6">
        <v>0</v>
      </c>
      <c r="BZ61" s="6">
        <v>0</v>
      </c>
      <c r="CA61" s="6">
        <v>0</v>
      </c>
      <c r="CB61" s="6">
        <v>0</v>
      </c>
      <c r="CC61" s="6">
        <v>0</v>
      </c>
      <c r="CD61" s="6">
        <v>0</v>
      </c>
      <c r="CE61" s="6">
        <v>0</v>
      </c>
      <c r="CF61" s="6">
        <v>0</v>
      </c>
      <c r="CG61" s="6">
        <v>0</v>
      </c>
      <c r="CH61" s="65">
        <f>SUM(CH39:CH60)</f>
        <v>3804602.93</v>
      </c>
      <c r="CI61" s="7"/>
      <c r="CJ61" s="6">
        <v>15489.64</v>
      </c>
      <c r="CK61" s="6">
        <v>74312.81</v>
      </c>
      <c r="CL61" s="6">
        <v>2726699.1200000006</v>
      </c>
      <c r="CM61" s="6">
        <v>0</v>
      </c>
      <c r="CN61" s="6">
        <v>2816501.5700000003</v>
      </c>
      <c r="CO61" s="2"/>
      <c r="CP61" s="6">
        <v>0</v>
      </c>
      <c r="CQ61" s="6">
        <v>0</v>
      </c>
      <c r="CR61" s="6">
        <v>0</v>
      </c>
      <c r="CT61" s="6">
        <v>2816501.5700000003</v>
      </c>
      <c r="CU61" s="6">
        <f>CH61-CT61</f>
        <v>988101.35999999987</v>
      </c>
      <c r="CV61" s="38">
        <f>IF(CH61=0,"n/a",CT61/(CH61))</f>
        <v>0.74028791488104129</v>
      </c>
      <c r="CW61" s="36"/>
      <c r="DC61" s="4" t="s">
        <v>364</v>
      </c>
    </row>
    <row r="62" spans="1:107" s="4" customFormat="1" x14ac:dyDescent="0.2">
      <c r="B62" s="11"/>
      <c r="H62" s="7"/>
      <c r="I62" s="7"/>
      <c r="L62" s="7"/>
      <c r="M62" s="7"/>
      <c r="N62" s="7"/>
      <c r="O62" s="7"/>
      <c r="P62" s="7"/>
      <c r="Q62" s="7"/>
      <c r="R62" s="7"/>
      <c r="S62" s="7"/>
      <c r="CH62" s="7"/>
      <c r="CI62" s="7"/>
      <c r="CN62" s="7"/>
      <c r="CR62" s="7"/>
      <c r="CV62" s="37"/>
      <c r="CW62" s="37"/>
    </row>
    <row r="63" spans="1:107" s="4" customFormat="1" outlineLevel="1" x14ac:dyDescent="0.2">
      <c r="A63" s="4" t="s">
        <v>79</v>
      </c>
      <c r="B63" s="11" t="s">
        <v>225</v>
      </c>
      <c r="C63" s="4" t="s">
        <v>226</v>
      </c>
      <c r="D63" s="4">
        <v>4507.7</v>
      </c>
      <c r="E63" s="4">
        <v>17394.86</v>
      </c>
      <c r="F63" s="4">
        <v>836283.55</v>
      </c>
      <c r="G63" s="4">
        <v>0</v>
      </c>
      <c r="H63" s="4">
        <v>858186.1100000001</v>
      </c>
      <c r="J63" s="4">
        <v>0</v>
      </c>
      <c r="K63" s="4">
        <v>0</v>
      </c>
      <c r="L63" s="4">
        <v>0</v>
      </c>
      <c r="N63" s="4">
        <v>858186.11</v>
      </c>
      <c r="P63" s="53">
        <v>0</v>
      </c>
      <c r="Q63" s="53">
        <v>0</v>
      </c>
      <c r="S63" s="53"/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  <c r="AE63" s="4">
        <v>0</v>
      </c>
      <c r="AF63" s="4">
        <v>0</v>
      </c>
      <c r="AG63" s="4">
        <v>0</v>
      </c>
      <c r="AH63" s="4">
        <v>0</v>
      </c>
      <c r="AI63" s="4">
        <v>0</v>
      </c>
      <c r="AJ63" s="4">
        <v>0</v>
      </c>
      <c r="AK63" s="4">
        <v>0</v>
      </c>
      <c r="AL63" s="4">
        <v>0</v>
      </c>
      <c r="AM63" s="4">
        <v>0</v>
      </c>
      <c r="AN63" s="4">
        <v>0</v>
      </c>
      <c r="AO63" s="4">
        <v>1067717</v>
      </c>
      <c r="AP63" s="4">
        <v>0</v>
      </c>
      <c r="AQ63" s="4">
        <v>0</v>
      </c>
      <c r="AR63" s="4">
        <v>0</v>
      </c>
      <c r="AS63" s="4">
        <v>0</v>
      </c>
      <c r="AT63" s="4">
        <v>0</v>
      </c>
      <c r="AU63" s="4">
        <v>0</v>
      </c>
      <c r="AV63" s="4">
        <v>0</v>
      </c>
      <c r="AW63" s="4">
        <v>0</v>
      </c>
      <c r="AX63" s="4">
        <v>0</v>
      </c>
      <c r="AY63" s="4">
        <v>0</v>
      </c>
      <c r="AZ63" s="4">
        <v>0</v>
      </c>
      <c r="BA63" s="4">
        <v>0</v>
      </c>
      <c r="BB63" s="4">
        <v>0</v>
      </c>
      <c r="BC63" s="4">
        <v>0</v>
      </c>
      <c r="BD63" s="4">
        <v>0</v>
      </c>
      <c r="BE63" s="4">
        <v>0</v>
      </c>
      <c r="BF63" s="4">
        <v>0</v>
      </c>
      <c r="BG63" s="4">
        <v>0</v>
      </c>
      <c r="BH63" s="4">
        <v>0</v>
      </c>
      <c r="BI63" s="4">
        <v>0</v>
      </c>
      <c r="BJ63" s="4">
        <v>0</v>
      </c>
      <c r="BK63" s="4">
        <v>0</v>
      </c>
      <c r="BL63" s="4">
        <v>0</v>
      </c>
      <c r="BM63" s="4">
        <v>0</v>
      </c>
      <c r="BN63" s="4">
        <v>0</v>
      </c>
      <c r="BO63" s="4">
        <v>0</v>
      </c>
      <c r="BP63" s="4">
        <v>0</v>
      </c>
      <c r="BQ63" s="4">
        <v>0</v>
      </c>
      <c r="BR63" s="4">
        <v>0</v>
      </c>
      <c r="BS63" s="4">
        <v>0</v>
      </c>
      <c r="BT63" s="4">
        <v>0</v>
      </c>
      <c r="BU63" s="4">
        <v>0</v>
      </c>
      <c r="BV63" s="4">
        <v>0</v>
      </c>
      <c r="BW63" s="4">
        <v>0</v>
      </c>
      <c r="BX63" s="4">
        <v>0</v>
      </c>
      <c r="BY63" s="4">
        <v>0</v>
      </c>
      <c r="BZ63" s="4">
        <v>0</v>
      </c>
      <c r="CA63" s="4">
        <v>0</v>
      </c>
      <c r="CB63" s="4">
        <v>0</v>
      </c>
      <c r="CC63" s="4">
        <v>0</v>
      </c>
      <c r="CD63" s="4">
        <v>0</v>
      </c>
      <c r="CE63" s="4">
        <v>0</v>
      </c>
      <c r="CF63" s="4">
        <v>0</v>
      </c>
      <c r="CG63" s="4">
        <v>0</v>
      </c>
      <c r="CH63" s="53">
        <v>1004404.64</v>
      </c>
      <c r="CJ63" s="4">
        <v>4365.53</v>
      </c>
      <c r="CK63" s="4">
        <v>18617.82</v>
      </c>
      <c r="CL63" s="4">
        <v>704893.3</v>
      </c>
      <c r="CM63" s="4">
        <v>0</v>
      </c>
      <c r="CN63" s="4">
        <v>727876.65</v>
      </c>
      <c r="CP63" s="4">
        <v>0</v>
      </c>
      <c r="CQ63" s="4">
        <v>0</v>
      </c>
      <c r="CR63" s="4">
        <v>0</v>
      </c>
      <c r="CT63" s="4">
        <v>727876.65</v>
      </c>
      <c r="CU63" s="4">
        <f>CH63-CT63</f>
        <v>276527.99</v>
      </c>
      <c r="CV63" s="37">
        <f>IF(CH63=0,"n/a",CT63/(CH63))</f>
        <v>0.7246846748935768</v>
      </c>
      <c r="CW63" s="37"/>
      <c r="DC63" s="4" t="s">
        <v>374</v>
      </c>
    </row>
    <row r="64" spans="1:107" s="4" customFormat="1" x14ac:dyDescent="0.2">
      <c r="A64" s="6" t="s">
        <v>23</v>
      </c>
      <c r="B64" s="11"/>
      <c r="C64" s="2" t="s">
        <v>21</v>
      </c>
      <c r="D64" s="6">
        <v>4507.7</v>
      </c>
      <c r="E64" s="6">
        <v>17394.86</v>
      </c>
      <c r="F64" s="6">
        <v>836283.55</v>
      </c>
      <c r="G64" s="6">
        <v>0</v>
      </c>
      <c r="H64" s="6">
        <v>858186.1100000001</v>
      </c>
      <c r="I64" s="7"/>
      <c r="J64" s="6">
        <v>0</v>
      </c>
      <c r="K64" s="6">
        <v>0</v>
      </c>
      <c r="L64" s="6">
        <v>0</v>
      </c>
      <c r="M64" s="7"/>
      <c r="N64" s="6">
        <v>858186.11</v>
      </c>
      <c r="O64" s="6"/>
      <c r="P64" s="6">
        <v>0</v>
      </c>
      <c r="Q64" s="6">
        <v>0</v>
      </c>
      <c r="R64" s="6"/>
      <c r="S64" s="7"/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6"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6"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1067717</v>
      </c>
      <c r="AP64" s="6">
        <v>0</v>
      </c>
      <c r="AQ64" s="6">
        <v>0</v>
      </c>
      <c r="AR64" s="6">
        <v>0</v>
      </c>
      <c r="AS64" s="6">
        <v>0</v>
      </c>
      <c r="AT64" s="6">
        <v>0</v>
      </c>
      <c r="AU64" s="6">
        <v>0</v>
      </c>
      <c r="AV64" s="6">
        <v>0</v>
      </c>
      <c r="AW64" s="6">
        <v>0</v>
      </c>
      <c r="AX64" s="6">
        <v>0</v>
      </c>
      <c r="AY64" s="6">
        <v>0</v>
      </c>
      <c r="AZ64" s="6">
        <v>0</v>
      </c>
      <c r="BA64" s="6">
        <v>0</v>
      </c>
      <c r="BB64" s="6">
        <v>0</v>
      </c>
      <c r="BC64" s="6">
        <v>0</v>
      </c>
      <c r="BD64" s="6">
        <v>0</v>
      </c>
      <c r="BE64" s="6">
        <v>0</v>
      </c>
      <c r="BF64" s="6">
        <v>0</v>
      </c>
      <c r="BG64" s="6">
        <v>0</v>
      </c>
      <c r="BH64" s="6">
        <v>0</v>
      </c>
      <c r="BI64" s="6">
        <v>0</v>
      </c>
      <c r="BJ64" s="6">
        <v>0</v>
      </c>
      <c r="BK64" s="6">
        <v>0</v>
      </c>
      <c r="BL64" s="6">
        <v>0</v>
      </c>
      <c r="BM64" s="6">
        <v>0</v>
      </c>
      <c r="BN64" s="6">
        <v>0</v>
      </c>
      <c r="BO64" s="6">
        <v>0</v>
      </c>
      <c r="BP64" s="6">
        <v>0</v>
      </c>
      <c r="BQ64" s="6">
        <v>0</v>
      </c>
      <c r="BR64" s="6">
        <v>0</v>
      </c>
      <c r="BS64" s="6">
        <v>0</v>
      </c>
      <c r="BT64" s="6">
        <v>0</v>
      </c>
      <c r="BU64" s="6">
        <v>0</v>
      </c>
      <c r="BV64" s="6">
        <v>0</v>
      </c>
      <c r="BW64" s="6">
        <v>0</v>
      </c>
      <c r="BX64" s="6">
        <v>0</v>
      </c>
      <c r="BY64" s="6">
        <v>0</v>
      </c>
      <c r="BZ64" s="6">
        <v>0</v>
      </c>
      <c r="CA64" s="6">
        <v>0</v>
      </c>
      <c r="CB64" s="6">
        <v>0</v>
      </c>
      <c r="CC64" s="6">
        <v>0</v>
      </c>
      <c r="CD64" s="6">
        <v>0</v>
      </c>
      <c r="CE64" s="6">
        <v>0</v>
      </c>
      <c r="CF64" s="6">
        <v>0</v>
      </c>
      <c r="CG64" s="6">
        <v>0</v>
      </c>
      <c r="CH64" s="65">
        <f>SUM(CH63)</f>
        <v>1004404.64</v>
      </c>
      <c r="CI64" s="7"/>
      <c r="CJ64" s="6">
        <v>4365.53</v>
      </c>
      <c r="CK64" s="6">
        <v>18617.82</v>
      </c>
      <c r="CL64" s="6">
        <v>704893.3</v>
      </c>
      <c r="CM64" s="6">
        <v>0</v>
      </c>
      <c r="CN64" s="6">
        <v>727876.65</v>
      </c>
      <c r="CO64" s="2"/>
      <c r="CP64" s="6">
        <v>0</v>
      </c>
      <c r="CQ64" s="6">
        <v>0</v>
      </c>
      <c r="CR64" s="6">
        <v>0</v>
      </c>
      <c r="CT64" s="6">
        <v>727876.65</v>
      </c>
      <c r="CU64" s="6">
        <f>CH64-CT64</f>
        <v>276527.99</v>
      </c>
      <c r="CV64" s="38">
        <f>IF(CH64=0,"n/a",CT64/(CH64))</f>
        <v>0.7246846748935768</v>
      </c>
      <c r="CW64" s="36"/>
    </row>
    <row r="65" spans="1:101" s="4" customFormat="1" x14ac:dyDescent="0.2">
      <c r="B65" s="11"/>
      <c r="H65" s="7"/>
      <c r="I65" s="7"/>
      <c r="L65" s="7"/>
      <c r="M65" s="7"/>
      <c r="N65" s="7"/>
      <c r="O65" s="7"/>
      <c r="P65" s="7"/>
      <c r="Q65" s="7"/>
      <c r="R65" s="7"/>
      <c r="S65" s="7"/>
      <c r="CH65" s="7"/>
      <c r="CI65" s="7"/>
      <c r="CN65" s="7"/>
      <c r="CR65" s="7"/>
      <c r="CV65" s="37"/>
      <c r="CW65" s="37"/>
    </row>
    <row r="66" spans="1:101" s="4" customFormat="1" x14ac:dyDescent="0.2">
      <c r="A66" s="5" t="s">
        <v>2</v>
      </c>
      <c r="B66" s="11"/>
      <c r="C66" s="2" t="s">
        <v>22</v>
      </c>
      <c r="D66" s="5">
        <f t="shared" ref="D66:G66" si="9">D61+D64</f>
        <v>24486.28</v>
      </c>
      <c r="E66" s="5">
        <f t="shared" si="9"/>
        <v>95299.76</v>
      </c>
      <c r="F66" s="5">
        <f t="shared" si="9"/>
        <v>4302537.26</v>
      </c>
      <c r="G66" s="5">
        <f t="shared" si="9"/>
        <v>0</v>
      </c>
      <c r="H66" s="5">
        <f>H61+H64</f>
        <v>4422323.3000000007</v>
      </c>
      <c r="I66" s="7"/>
      <c r="J66" s="5">
        <f t="shared" ref="J66:K66" si="10">J61+J64</f>
        <v>0</v>
      </c>
      <c r="K66" s="5">
        <f t="shared" si="10"/>
        <v>0</v>
      </c>
      <c r="L66" s="5">
        <f>L61+L64</f>
        <v>0</v>
      </c>
      <c r="M66" s="7"/>
      <c r="N66" s="5">
        <f>N61+N64</f>
        <v>4422323.3</v>
      </c>
      <c r="O66" s="5"/>
      <c r="P66" s="5"/>
      <c r="Q66" s="5"/>
      <c r="R66" s="5"/>
      <c r="S66" s="7"/>
      <c r="T66" s="5">
        <f t="shared" ref="T66:CE66" si="11">T61+T64</f>
        <v>112200</v>
      </c>
      <c r="U66" s="5">
        <f t="shared" si="11"/>
        <v>159000</v>
      </c>
      <c r="V66" s="5">
        <f t="shared" si="11"/>
        <v>2058201</v>
      </c>
      <c r="W66" s="5">
        <f t="shared" si="11"/>
        <v>35000</v>
      </c>
      <c r="X66" s="5">
        <f t="shared" si="11"/>
        <v>24000</v>
      </c>
      <c r="Y66" s="5">
        <f t="shared" si="11"/>
        <v>50000</v>
      </c>
      <c r="Z66" s="5">
        <f t="shared" si="11"/>
        <v>47147</v>
      </c>
      <c r="AA66" s="5">
        <f t="shared" si="11"/>
        <v>76459</v>
      </c>
      <c r="AB66" s="5">
        <f t="shared" si="11"/>
        <v>34793</v>
      </c>
      <c r="AC66" s="5">
        <f t="shared" si="11"/>
        <v>28434</v>
      </c>
      <c r="AD66" s="5">
        <f t="shared" si="11"/>
        <v>31032</v>
      </c>
      <c r="AE66" s="5">
        <f t="shared" si="11"/>
        <v>52846</v>
      </c>
      <c r="AF66" s="5">
        <f t="shared" si="11"/>
        <v>52886</v>
      </c>
      <c r="AG66" s="5">
        <f t="shared" si="11"/>
        <v>143409</v>
      </c>
      <c r="AH66" s="5">
        <f t="shared" si="11"/>
        <v>549470</v>
      </c>
      <c r="AI66" s="5">
        <f t="shared" si="11"/>
        <v>20986</v>
      </c>
      <c r="AJ66" s="5">
        <f t="shared" si="11"/>
        <v>137674</v>
      </c>
      <c r="AK66" s="5">
        <f t="shared" si="11"/>
        <v>22000</v>
      </c>
      <c r="AL66" s="5">
        <f t="shared" si="11"/>
        <v>108670</v>
      </c>
      <c r="AM66" s="5">
        <f t="shared" si="11"/>
        <v>74810</v>
      </c>
      <c r="AN66" s="5">
        <f t="shared" si="11"/>
        <v>7750</v>
      </c>
      <c r="AO66" s="5">
        <f t="shared" si="11"/>
        <v>1067717</v>
      </c>
      <c r="AP66" s="5">
        <f t="shared" si="11"/>
        <v>0</v>
      </c>
      <c r="AQ66" s="5">
        <f t="shared" si="11"/>
        <v>0</v>
      </c>
      <c r="AR66" s="5">
        <f t="shared" si="11"/>
        <v>0</v>
      </c>
      <c r="AS66" s="5">
        <f t="shared" si="11"/>
        <v>0</v>
      </c>
      <c r="AT66" s="5">
        <f t="shared" si="11"/>
        <v>0</v>
      </c>
      <c r="AU66" s="5">
        <f t="shared" si="11"/>
        <v>0</v>
      </c>
      <c r="AV66" s="5">
        <f t="shared" si="11"/>
        <v>0</v>
      </c>
      <c r="AW66" s="5">
        <f t="shared" si="11"/>
        <v>0</v>
      </c>
      <c r="AX66" s="5">
        <f t="shared" si="11"/>
        <v>0</v>
      </c>
      <c r="AY66" s="5">
        <f t="shared" si="11"/>
        <v>0</v>
      </c>
      <c r="AZ66" s="5">
        <f t="shared" si="11"/>
        <v>0</v>
      </c>
      <c r="BA66" s="5">
        <f t="shared" si="11"/>
        <v>0</v>
      </c>
      <c r="BB66" s="5">
        <f t="shared" si="11"/>
        <v>0</v>
      </c>
      <c r="BC66" s="5">
        <f t="shared" si="11"/>
        <v>0</v>
      </c>
      <c r="BD66" s="5">
        <f t="shared" si="11"/>
        <v>0</v>
      </c>
      <c r="BE66" s="5">
        <f t="shared" si="11"/>
        <v>0</v>
      </c>
      <c r="BF66" s="5">
        <f t="shared" si="11"/>
        <v>0</v>
      </c>
      <c r="BG66" s="5">
        <f t="shared" si="11"/>
        <v>0</v>
      </c>
      <c r="BH66" s="5">
        <f t="shared" si="11"/>
        <v>0</v>
      </c>
      <c r="BI66" s="5">
        <f t="shared" si="11"/>
        <v>0</v>
      </c>
      <c r="BJ66" s="5">
        <f t="shared" si="11"/>
        <v>0</v>
      </c>
      <c r="BK66" s="5">
        <f t="shared" si="11"/>
        <v>0</v>
      </c>
      <c r="BL66" s="5">
        <f t="shared" si="11"/>
        <v>0</v>
      </c>
      <c r="BM66" s="5">
        <f t="shared" si="11"/>
        <v>0</v>
      </c>
      <c r="BN66" s="5">
        <f t="shared" si="11"/>
        <v>0</v>
      </c>
      <c r="BO66" s="5">
        <f t="shared" si="11"/>
        <v>0</v>
      </c>
      <c r="BP66" s="5">
        <f t="shared" si="11"/>
        <v>0</v>
      </c>
      <c r="BQ66" s="5">
        <f t="shared" si="11"/>
        <v>0</v>
      </c>
      <c r="BR66" s="5">
        <f t="shared" si="11"/>
        <v>0</v>
      </c>
      <c r="BS66" s="5">
        <f t="shared" si="11"/>
        <v>0</v>
      </c>
      <c r="BT66" s="5">
        <f t="shared" si="11"/>
        <v>0</v>
      </c>
      <c r="BU66" s="5">
        <f t="shared" si="11"/>
        <v>0</v>
      </c>
      <c r="BV66" s="5">
        <f t="shared" si="11"/>
        <v>0</v>
      </c>
      <c r="BW66" s="5">
        <f t="shared" si="11"/>
        <v>0</v>
      </c>
      <c r="BX66" s="5">
        <f t="shared" si="11"/>
        <v>0</v>
      </c>
      <c r="BY66" s="5">
        <f t="shared" si="11"/>
        <v>0</v>
      </c>
      <c r="BZ66" s="5">
        <f t="shared" si="11"/>
        <v>0</v>
      </c>
      <c r="CA66" s="5">
        <f t="shared" si="11"/>
        <v>0</v>
      </c>
      <c r="CB66" s="5">
        <f t="shared" si="11"/>
        <v>0</v>
      </c>
      <c r="CC66" s="5">
        <f t="shared" si="11"/>
        <v>0</v>
      </c>
      <c r="CD66" s="5">
        <f t="shared" si="11"/>
        <v>0</v>
      </c>
      <c r="CE66" s="5">
        <f t="shared" si="11"/>
        <v>0</v>
      </c>
      <c r="CF66" s="5">
        <f t="shared" ref="CF66:CG66" si="12">CF61+CF64</f>
        <v>0</v>
      </c>
      <c r="CG66" s="5">
        <f t="shared" si="12"/>
        <v>0</v>
      </c>
      <c r="CH66" s="5">
        <f>CH61+CH64</f>
        <v>4809007.57</v>
      </c>
      <c r="CI66" s="7"/>
      <c r="CJ66" s="5">
        <f t="shared" ref="CJ66:CM66" si="13">CJ61+CJ64</f>
        <v>19855.169999999998</v>
      </c>
      <c r="CK66" s="5">
        <f t="shared" si="13"/>
        <v>92930.63</v>
      </c>
      <c r="CL66" s="5">
        <f t="shared" si="13"/>
        <v>3431592.4200000009</v>
      </c>
      <c r="CM66" s="5">
        <f t="shared" si="13"/>
        <v>0</v>
      </c>
      <c r="CN66" s="5">
        <f>CN61+CN64</f>
        <v>3544378.22</v>
      </c>
      <c r="CO66" s="2"/>
      <c r="CP66" s="5">
        <f t="shared" ref="CP66:CQ66" si="14">CP61+CP64</f>
        <v>0</v>
      </c>
      <c r="CQ66" s="5">
        <f t="shared" si="14"/>
        <v>0</v>
      </c>
      <c r="CR66" s="5">
        <f>CR61+CR64</f>
        <v>0</v>
      </c>
      <c r="CT66" s="5">
        <f>CT61+CT64</f>
        <v>3544378.22</v>
      </c>
      <c r="CU66" s="5">
        <f>CU61+CU64</f>
        <v>1264629.3499999999</v>
      </c>
      <c r="CV66" s="39">
        <f>IF(CH66=0,"n/a",CT66/(CH66))</f>
        <v>0.73702903736539549</v>
      </c>
      <c r="CW66" s="36"/>
    </row>
    <row r="67" spans="1:101" s="4" customFormat="1" x14ac:dyDescent="0.2">
      <c r="B67" s="11"/>
      <c r="H67" s="7"/>
      <c r="I67" s="7"/>
      <c r="L67" s="7"/>
      <c r="M67" s="7"/>
      <c r="N67" s="7"/>
      <c r="O67" s="7"/>
      <c r="P67" s="7"/>
      <c r="Q67" s="7"/>
      <c r="R67" s="7"/>
      <c r="S67" s="7"/>
      <c r="CH67" s="7"/>
      <c r="CI67" s="7"/>
      <c r="CN67" s="7"/>
      <c r="CR67" s="7"/>
      <c r="CV67" s="37"/>
      <c r="CW67" s="37"/>
    </row>
    <row r="68" spans="1:101" s="4" customFormat="1" outlineLevel="1" x14ac:dyDescent="0.2">
      <c r="A68" s="4" t="s">
        <v>80</v>
      </c>
      <c r="B68" s="11" t="s">
        <v>227</v>
      </c>
      <c r="C68" s="4" t="s">
        <v>228</v>
      </c>
      <c r="D68" s="4">
        <v>0</v>
      </c>
      <c r="E68" s="4">
        <v>0</v>
      </c>
      <c r="F68" s="4">
        <v>715.99</v>
      </c>
      <c r="G68" s="4">
        <v>0</v>
      </c>
      <c r="H68" s="4">
        <v>715.99</v>
      </c>
      <c r="J68" s="4">
        <v>0</v>
      </c>
      <c r="K68" s="4">
        <v>0</v>
      </c>
      <c r="L68" s="4">
        <v>0</v>
      </c>
      <c r="N68" s="4">
        <v>715.99</v>
      </c>
      <c r="P68" s="53">
        <v>0</v>
      </c>
      <c r="Q68" s="53">
        <v>0</v>
      </c>
      <c r="S68" s="53"/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  <c r="AB68" s="4">
        <v>0</v>
      </c>
      <c r="AC68" s="4">
        <v>0</v>
      </c>
      <c r="AD68" s="4">
        <v>0</v>
      </c>
      <c r="AE68" s="4">
        <v>0</v>
      </c>
      <c r="AF68" s="4">
        <v>0</v>
      </c>
      <c r="AG68" s="4">
        <v>0</v>
      </c>
      <c r="AH68" s="4">
        <v>0</v>
      </c>
      <c r="AI68" s="4">
        <v>0</v>
      </c>
      <c r="AJ68" s="4">
        <v>0</v>
      </c>
      <c r="AK68" s="4">
        <v>0</v>
      </c>
      <c r="AL68" s="4">
        <v>0</v>
      </c>
      <c r="AM68" s="4">
        <v>0</v>
      </c>
      <c r="AN68" s="4">
        <v>0</v>
      </c>
      <c r="AO68" s="4">
        <v>0</v>
      </c>
      <c r="AP68" s="4">
        <v>1100</v>
      </c>
      <c r="AQ68" s="4">
        <v>0</v>
      </c>
      <c r="AR68" s="4">
        <v>0</v>
      </c>
      <c r="AS68" s="4">
        <v>0</v>
      </c>
      <c r="AT68" s="4">
        <v>0</v>
      </c>
      <c r="AU68" s="4">
        <v>0</v>
      </c>
      <c r="AV68" s="4">
        <v>0</v>
      </c>
      <c r="AW68" s="4">
        <v>0</v>
      </c>
      <c r="AX68" s="4">
        <v>0</v>
      </c>
      <c r="AY68" s="4">
        <v>0</v>
      </c>
      <c r="AZ68" s="4">
        <v>0</v>
      </c>
      <c r="BA68" s="4">
        <v>0</v>
      </c>
      <c r="BB68" s="4">
        <v>0</v>
      </c>
      <c r="BC68" s="4">
        <v>0</v>
      </c>
      <c r="BD68" s="4">
        <v>0</v>
      </c>
      <c r="BE68" s="4">
        <v>0</v>
      </c>
      <c r="BF68" s="4">
        <v>0</v>
      </c>
      <c r="BG68" s="4">
        <v>0</v>
      </c>
      <c r="BH68" s="4">
        <v>0</v>
      </c>
      <c r="BI68" s="4">
        <v>0</v>
      </c>
      <c r="BJ68" s="4">
        <v>0</v>
      </c>
      <c r="BK68" s="4">
        <v>0</v>
      </c>
      <c r="BL68" s="4">
        <v>0</v>
      </c>
      <c r="BM68" s="4">
        <v>0</v>
      </c>
      <c r="BN68" s="4">
        <v>0</v>
      </c>
      <c r="BO68" s="4">
        <v>0</v>
      </c>
      <c r="BP68" s="4">
        <v>0</v>
      </c>
      <c r="BQ68" s="4">
        <v>0</v>
      </c>
      <c r="BR68" s="4">
        <v>0</v>
      </c>
      <c r="BS68" s="4">
        <v>0</v>
      </c>
      <c r="BT68" s="4">
        <v>0</v>
      </c>
      <c r="BU68" s="4">
        <v>0</v>
      </c>
      <c r="BV68" s="4">
        <v>0</v>
      </c>
      <c r="BW68" s="4">
        <v>0</v>
      </c>
      <c r="BX68" s="4">
        <v>0</v>
      </c>
      <c r="BY68" s="4">
        <v>0</v>
      </c>
      <c r="BZ68" s="4">
        <v>0</v>
      </c>
      <c r="CA68" s="4">
        <v>0</v>
      </c>
      <c r="CB68" s="4">
        <v>0</v>
      </c>
      <c r="CC68" s="4">
        <v>0</v>
      </c>
      <c r="CD68" s="4">
        <v>0</v>
      </c>
      <c r="CE68" s="4">
        <v>0</v>
      </c>
      <c r="CF68" s="4">
        <v>0</v>
      </c>
      <c r="CG68" s="4">
        <v>0</v>
      </c>
      <c r="CH68" s="53">
        <v>1100</v>
      </c>
      <c r="CJ68" s="4">
        <v>0</v>
      </c>
      <c r="CK68" s="4">
        <v>0</v>
      </c>
      <c r="CL68" s="4">
        <v>451.84000000000003</v>
      </c>
      <c r="CM68" s="4">
        <v>0</v>
      </c>
      <c r="CN68" s="4">
        <v>451.84000000000003</v>
      </c>
      <c r="CP68" s="4">
        <v>0</v>
      </c>
      <c r="CQ68" s="4">
        <v>0</v>
      </c>
      <c r="CR68" s="4">
        <v>0</v>
      </c>
      <c r="CT68" s="4">
        <v>451.84000000000003</v>
      </c>
      <c r="CU68" s="4">
        <f t="shared" ref="CU68:CU95" si="15">CH68-CT68</f>
        <v>648.16</v>
      </c>
      <c r="CV68" s="37">
        <f t="shared" ref="CV68:CV95" si="16">IF(CH68=0,"n/a",CT68/(CH68))</f>
        <v>0.41076363636363639</v>
      </c>
      <c r="CW68" s="37"/>
    </row>
    <row r="69" spans="1:101" s="4" customFormat="1" outlineLevel="1" x14ac:dyDescent="0.2">
      <c r="A69" s="4" t="s">
        <v>81</v>
      </c>
      <c r="B69" s="11" t="s">
        <v>229</v>
      </c>
      <c r="C69" s="4" t="s">
        <v>230</v>
      </c>
      <c r="D69" s="4">
        <v>0</v>
      </c>
      <c r="E69" s="4">
        <v>22</v>
      </c>
      <c r="F69" s="4">
        <v>16311.11</v>
      </c>
      <c r="G69" s="4">
        <v>0</v>
      </c>
      <c r="H69" s="4">
        <v>16333.11</v>
      </c>
      <c r="J69" s="4">
        <v>0</v>
      </c>
      <c r="K69" s="4">
        <v>0</v>
      </c>
      <c r="L69" s="4">
        <v>0</v>
      </c>
      <c r="N69" s="4">
        <v>16333.11</v>
      </c>
      <c r="P69" s="53">
        <v>0</v>
      </c>
      <c r="Q69" s="53">
        <v>0</v>
      </c>
      <c r="S69" s="53"/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0</v>
      </c>
      <c r="AC69" s="4">
        <v>0</v>
      </c>
      <c r="AD69" s="4">
        <v>0</v>
      </c>
      <c r="AE69" s="4">
        <v>0</v>
      </c>
      <c r="AF69" s="4">
        <v>0</v>
      </c>
      <c r="AG69" s="4">
        <v>0</v>
      </c>
      <c r="AH69" s="4">
        <v>0</v>
      </c>
      <c r="AI69" s="4">
        <v>0</v>
      </c>
      <c r="AJ69" s="4">
        <v>0</v>
      </c>
      <c r="AK69" s="4">
        <v>0</v>
      </c>
      <c r="AL69" s="4">
        <v>0</v>
      </c>
      <c r="AM69" s="4">
        <v>0</v>
      </c>
      <c r="AN69" s="4">
        <v>0</v>
      </c>
      <c r="AO69" s="4">
        <v>0</v>
      </c>
      <c r="AP69" s="4">
        <v>0</v>
      </c>
      <c r="AQ69" s="4">
        <v>17470</v>
      </c>
      <c r="AR69" s="4">
        <v>0</v>
      </c>
      <c r="AS69" s="4">
        <v>0</v>
      </c>
      <c r="AT69" s="4">
        <v>0</v>
      </c>
      <c r="AU69" s="4">
        <v>0</v>
      </c>
      <c r="AV69" s="4">
        <v>0</v>
      </c>
      <c r="AW69" s="4">
        <v>0</v>
      </c>
      <c r="AX69" s="4">
        <v>0</v>
      </c>
      <c r="AY69" s="4">
        <v>0</v>
      </c>
      <c r="AZ69" s="4">
        <v>0</v>
      </c>
      <c r="BA69" s="4">
        <v>0</v>
      </c>
      <c r="BB69" s="4">
        <v>0</v>
      </c>
      <c r="BC69" s="4">
        <v>0</v>
      </c>
      <c r="BD69" s="4">
        <v>0</v>
      </c>
      <c r="BE69" s="4">
        <v>0</v>
      </c>
      <c r="BF69" s="4">
        <v>0</v>
      </c>
      <c r="BG69" s="4">
        <v>0</v>
      </c>
      <c r="BH69" s="4">
        <v>0</v>
      </c>
      <c r="BI69" s="4">
        <v>0</v>
      </c>
      <c r="BJ69" s="4">
        <v>0</v>
      </c>
      <c r="BK69" s="4">
        <v>0</v>
      </c>
      <c r="BL69" s="4">
        <v>0</v>
      </c>
      <c r="BM69" s="4">
        <v>0</v>
      </c>
      <c r="BN69" s="4">
        <v>0</v>
      </c>
      <c r="BO69" s="4">
        <v>0</v>
      </c>
      <c r="BP69" s="4">
        <v>0</v>
      </c>
      <c r="BQ69" s="4">
        <v>0</v>
      </c>
      <c r="BR69" s="4">
        <v>0</v>
      </c>
      <c r="BS69" s="4">
        <v>0</v>
      </c>
      <c r="BT69" s="4">
        <v>0</v>
      </c>
      <c r="BU69" s="4">
        <v>0</v>
      </c>
      <c r="BV69" s="4">
        <v>0</v>
      </c>
      <c r="BW69" s="4">
        <v>0</v>
      </c>
      <c r="BX69" s="4">
        <v>0</v>
      </c>
      <c r="BY69" s="4">
        <v>0</v>
      </c>
      <c r="BZ69" s="4">
        <v>0</v>
      </c>
      <c r="CA69" s="4">
        <v>0</v>
      </c>
      <c r="CB69" s="4">
        <v>0</v>
      </c>
      <c r="CC69" s="4">
        <v>0</v>
      </c>
      <c r="CD69" s="4">
        <v>0</v>
      </c>
      <c r="CE69" s="4">
        <v>0</v>
      </c>
      <c r="CF69" s="4">
        <v>0</v>
      </c>
      <c r="CG69" s="4">
        <v>0</v>
      </c>
      <c r="CH69" s="53">
        <v>17470</v>
      </c>
      <c r="CJ69" s="4">
        <v>0</v>
      </c>
      <c r="CK69" s="4">
        <v>0</v>
      </c>
      <c r="CL69" s="4">
        <v>12863.98</v>
      </c>
      <c r="CM69" s="4">
        <v>0</v>
      </c>
      <c r="CN69" s="4">
        <v>12863.98</v>
      </c>
      <c r="CP69" s="4">
        <v>0</v>
      </c>
      <c r="CQ69" s="4">
        <v>0</v>
      </c>
      <c r="CR69" s="4">
        <v>0</v>
      </c>
      <c r="CT69" s="4">
        <v>12863.98</v>
      </c>
      <c r="CU69" s="4">
        <f t="shared" si="15"/>
        <v>4606.0200000000004</v>
      </c>
      <c r="CV69" s="37">
        <f t="shared" si="16"/>
        <v>0.73634688036634233</v>
      </c>
      <c r="CW69" s="37"/>
    </row>
    <row r="70" spans="1:101" s="4" customFormat="1" outlineLevel="1" x14ac:dyDescent="0.2">
      <c r="A70" s="4" t="s">
        <v>82</v>
      </c>
      <c r="B70" s="11" t="s">
        <v>231</v>
      </c>
      <c r="C70" s="4" t="s">
        <v>232</v>
      </c>
      <c r="D70" s="4">
        <v>17</v>
      </c>
      <c r="E70" s="4">
        <v>0</v>
      </c>
      <c r="F70" s="4">
        <v>692.5</v>
      </c>
      <c r="G70" s="4">
        <v>0</v>
      </c>
      <c r="H70" s="4">
        <v>709.5</v>
      </c>
      <c r="J70" s="4">
        <v>0</v>
      </c>
      <c r="K70" s="4">
        <v>0</v>
      </c>
      <c r="L70" s="4">
        <v>0</v>
      </c>
      <c r="N70" s="4">
        <v>709.5</v>
      </c>
      <c r="P70" s="53">
        <v>0</v>
      </c>
      <c r="Q70" s="53">
        <v>0</v>
      </c>
      <c r="S70" s="53"/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  <c r="AB70" s="4">
        <v>0</v>
      </c>
      <c r="AC70" s="4">
        <v>0</v>
      </c>
      <c r="AD70" s="4">
        <v>0</v>
      </c>
      <c r="AE70" s="4">
        <v>0</v>
      </c>
      <c r="AF70" s="4">
        <v>0</v>
      </c>
      <c r="AG70" s="4">
        <v>0</v>
      </c>
      <c r="AH70" s="4">
        <v>0</v>
      </c>
      <c r="AI70" s="4">
        <v>0</v>
      </c>
      <c r="AJ70" s="4">
        <v>0</v>
      </c>
      <c r="AK70" s="4">
        <v>0</v>
      </c>
      <c r="AL70" s="4">
        <v>0</v>
      </c>
      <c r="AM70" s="4">
        <v>0</v>
      </c>
      <c r="AN70" s="4">
        <v>0</v>
      </c>
      <c r="AO70" s="4">
        <v>0</v>
      </c>
      <c r="AP70" s="4">
        <v>0</v>
      </c>
      <c r="AQ70" s="4">
        <v>0</v>
      </c>
      <c r="AR70" s="4">
        <v>825</v>
      </c>
      <c r="AS70" s="4">
        <v>0</v>
      </c>
      <c r="AT70" s="4">
        <v>0</v>
      </c>
      <c r="AU70" s="4">
        <v>0</v>
      </c>
      <c r="AV70" s="4">
        <v>0</v>
      </c>
      <c r="AW70" s="4">
        <v>0</v>
      </c>
      <c r="AX70" s="4">
        <v>0</v>
      </c>
      <c r="AY70" s="4">
        <v>0</v>
      </c>
      <c r="AZ70" s="4">
        <v>0</v>
      </c>
      <c r="BA70" s="4">
        <v>0</v>
      </c>
      <c r="BB70" s="4">
        <v>0</v>
      </c>
      <c r="BC70" s="4">
        <v>0</v>
      </c>
      <c r="BD70" s="4">
        <v>0</v>
      </c>
      <c r="BE70" s="4">
        <v>0</v>
      </c>
      <c r="BF70" s="4">
        <v>0</v>
      </c>
      <c r="BG70" s="4">
        <v>0</v>
      </c>
      <c r="BH70" s="4">
        <v>0</v>
      </c>
      <c r="BI70" s="4">
        <v>0</v>
      </c>
      <c r="BJ70" s="4">
        <v>0</v>
      </c>
      <c r="BK70" s="4">
        <v>0</v>
      </c>
      <c r="BL70" s="4">
        <v>0</v>
      </c>
      <c r="BM70" s="4">
        <v>0</v>
      </c>
      <c r="BN70" s="4">
        <v>0</v>
      </c>
      <c r="BO70" s="4">
        <v>0</v>
      </c>
      <c r="BP70" s="4">
        <v>0</v>
      </c>
      <c r="BQ70" s="4">
        <v>0</v>
      </c>
      <c r="BR70" s="4">
        <v>0</v>
      </c>
      <c r="BS70" s="4">
        <v>0</v>
      </c>
      <c r="BT70" s="4">
        <v>0</v>
      </c>
      <c r="BU70" s="4">
        <v>0</v>
      </c>
      <c r="BV70" s="4">
        <v>0</v>
      </c>
      <c r="BW70" s="4">
        <v>0</v>
      </c>
      <c r="BX70" s="4">
        <v>0</v>
      </c>
      <c r="BY70" s="4">
        <v>0</v>
      </c>
      <c r="BZ70" s="4">
        <v>0</v>
      </c>
      <c r="CA70" s="4">
        <v>0</v>
      </c>
      <c r="CB70" s="4">
        <v>0</v>
      </c>
      <c r="CC70" s="4">
        <v>0</v>
      </c>
      <c r="CD70" s="4">
        <v>0</v>
      </c>
      <c r="CE70" s="4">
        <v>0</v>
      </c>
      <c r="CF70" s="4">
        <v>0</v>
      </c>
      <c r="CG70" s="4">
        <v>0</v>
      </c>
      <c r="CH70" s="53">
        <v>825</v>
      </c>
      <c r="CJ70" s="4">
        <v>50.4</v>
      </c>
      <c r="CK70" s="4">
        <v>170.5</v>
      </c>
      <c r="CL70" s="4">
        <v>805</v>
      </c>
      <c r="CM70" s="4">
        <v>0</v>
      </c>
      <c r="CN70" s="4">
        <v>1025.9000000000001</v>
      </c>
      <c r="CP70" s="4">
        <v>0</v>
      </c>
      <c r="CQ70" s="4">
        <v>0</v>
      </c>
      <c r="CR70" s="4">
        <v>0</v>
      </c>
      <c r="CT70" s="4">
        <v>1025.9000000000001</v>
      </c>
      <c r="CU70" s="4">
        <f t="shared" si="15"/>
        <v>-200.90000000000009</v>
      </c>
      <c r="CV70" s="37">
        <f t="shared" si="16"/>
        <v>1.2435151515151517</v>
      </c>
      <c r="CW70" s="37"/>
    </row>
    <row r="71" spans="1:101" s="4" customFormat="1" outlineLevel="1" x14ac:dyDescent="0.2">
      <c r="A71" s="4" t="s">
        <v>83</v>
      </c>
      <c r="B71" s="11" t="s">
        <v>233</v>
      </c>
      <c r="C71" s="4" t="s">
        <v>234</v>
      </c>
      <c r="D71" s="4">
        <v>5722.18</v>
      </c>
      <c r="E71" s="4">
        <v>366.33</v>
      </c>
      <c r="F71" s="4">
        <v>165.44</v>
      </c>
      <c r="G71" s="4">
        <v>0</v>
      </c>
      <c r="H71" s="4">
        <v>6253.95</v>
      </c>
      <c r="J71" s="4">
        <v>0</v>
      </c>
      <c r="K71" s="4">
        <v>0</v>
      </c>
      <c r="L71" s="4">
        <v>0</v>
      </c>
      <c r="N71" s="4">
        <v>6253.95</v>
      </c>
      <c r="P71" s="53">
        <v>0</v>
      </c>
      <c r="Q71" s="53">
        <v>0</v>
      </c>
      <c r="S71" s="53"/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  <c r="AG71" s="4">
        <v>0</v>
      </c>
      <c r="AH71" s="4">
        <v>0</v>
      </c>
      <c r="AI71" s="4">
        <v>0</v>
      </c>
      <c r="AJ71" s="4">
        <v>0</v>
      </c>
      <c r="AK71" s="4">
        <v>0</v>
      </c>
      <c r="AL71" s="4">
        <v>0</v>
      </c>
      <c r="AM71" s="4">
        <v>0</v>
      </c>
      <c r="AN71" s="4">
        <v>0</v>
      </c>
      <c r="AO71" s="4">
        <v>0</v>
      </c>
      <c r="AP71" s="4">
        <v>0</v>
      </c>
      <c r="AQ71" s="4">
        <v>0</v>
      </c>
      <c r="AR71" s="4">
        <v>0</v>
      </c>
      <c r="AS71" s="4">
        <v>7805</v>
      </c>
      <c r="AT71" s="4">
        <v>0</v>
      </c>
      <c r="AU71" s="4">
        <v>0</v>
      </c>
      <c r="AV71" s="4">
        <v>0</v>
      </c>
      <c r="AW71" s="4">
        <v>0</v>
      </c>
      <c r="AX71" s="4">
        <v>0</v>
      </c>
      <c r="AY71" s="4">
        <v>0</v>
      </c>
      <c r="AZ71" s="4">
        <v>0</v>
      </c>
      <c r="BA71" s="4">
        <v>0</v>
      </c>
      <c r="BB71" s="4">
        <v>0</v>
      </c>
      <c r="BC71" s="4">
        <v>0</v>
      </c>
      <c r="BD71" s="4">
        <v>0</v>
      </c>
      <c r="BE71" s="4">
        <v>0</v>
      </c>
      <c r="BF71" s="4">
        <v>0</v>
      </c>
      <c r="BG71" s="4">
        <v>0</v>
      </c>
      <c r="BH71" s="4">
        <v>0</v>
      </c>
      <c r="BI71" s="4">
        <v>0</v>
      </c>
      <c r="BJ71" s="4">
        <v>0</v>
      </c>
      <c r="BK71" s="4">
        <v>0</v>
      </c>
      <c r="BL71" s="4">
        <v>0</v>
      </c>
      <c r="BM71" s="4">
        <v>0</v>
      </c>
      <c r="BN71" s="4">
        <v>0</v>
      </c>
      <c r="BO71" s="4">
        <v>0</v>
      </c>
      <c r="BP71" s="4">
        <v>0</v>
      </c>
      <c r="BQ71" s="4">
        <v>0</v>
      </c>
      <c r="BR71" s="4">
        <v>0</v>
      </c>
      <c r="BS71" s="4">
        <v>0</v>
      </c>
      <c r="BT71" s="4">
        <v>0</v>
      </c>
      <c r="BU71" s="4">
        <v>0</v>
      </c>
      <c r="BV71" s="4">
        <v>0</v>
      </c>
      <c r="BW71" s="4">
        <v>0</v>
      </c>
      <c r="BX71" s="4">
        <v>0</v>
      </c>
      <c r="BY71" s="4">
        <v>0</v>
      </c>
      <c r="BZ71" s="4">
        <v>0</v>
      </c>
      <c r="CA71" s="4">
        <v>0</v>
      </c>
      <c r="CB71" s="4">
        <v>0</v>
      </c>
      <c r="CC71" s="4">
        <v>0</v>
      </c>
      <c r="CD71" s="4">
        <v>0</v>
      </c>
      <c r="CE71" s="4">
        <v>0</v>
      </c>
      <c r="CF71" s="4">
        <v>0</v>
      </c>
      <c r="CG71" s="4">
        <v>0</v>
      </c>
      <c r="CH71" s="53">
        <v>7805</v>
      </c>
      <c r="CJ71" s="4">
        <v>2422.89</v>
      </c>
      <c r="CK71" s="4">
        <v>0</v>
      </c>
      <c r="CL71" s="4">
        <v>58.980000000000004</v>
      </c>
      <c r="CM71" s="4">
        <v>0</v>
      </c>
      <c r="CN71" s="4">
        <v>2481.87</v>
      </c>
      <c r="CP71" s="4">
        <v>0</v>
      </c>
      <c r="CQ71" s="4">
        <v>0</v>
      </c>
      <c r="CR71" s="4">
        <v>0</v>
      </c>
      <c r="CT71" s="4">
        <v>2481.87</v>
      </c>
      <c r="CU71" s="4">
        <f t="shared" si="15"/>
        <v>5323.13</v>
      </c>
      <c r="CV71" s="37">
        <f t="shared" si="16"/>
        <v>0.31798462524023063</v>
      </c>
      <c r="CW71" s="37"/>
    </row>
    <row r="72" spans="1:101" s="4" customFormat="1" outlineLevel="1" x14ac:dyDescent="0.2">
      <c r="A72" s="4" t="s">
        <v>84</v>
      </c>
      <c r="B72" s="11" t="s">
        <v>235</v>
      </c>
      <c r="C72" s="4" t="s">
        <v>236</v>
      </c>
      <c r="D72" s="4">
        <v>9580.31</v>
      </c>
      <c r="E72" s="4">
        <v>0</v>
      </c>
      <c r="F72" s="4">
        <v>0</v>
      </c>
      <c r="G72" s="4">
        <v>0</v>
      </c>
      <c r="H72" s="4">
        <v>9580.31</v>
      </c>
      <c r="J72" s="4">
        <v>0</v>
      </c>
      <c r="K72" s="4">
        <v>0</v>
      </c>
      <c r="L72" s="4">
        <v>0</v>
      </c>
      <c r="N72" s="4">
        <v>9580.31</v>
      </c>
      <c r="P72" s="53">
        <v>0</v>
      </c>
      <c r="Q72" s="53">
        <v>0</v>
      </c>
      <c r="S72" s="53"/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v>0</v>
      </c>
      <c r="AD72" s="4">
        <v>0</v>
      </c>
      <c r="AE72" s="4">
        <v>0</v>
      </c>
      <c r="AF72" s="4">
        <v>0</v>
      </c>
      <c r="AG72" s="4">
        <v>0</v>
      </c>
      <c r="AH72" s="4">
        <v>0</v>
      </c>
      <c r="AI72" s="4">
        <v>0</v>
      </c>
      <c r="AJ72" s="4">
        <v>0</v>
      </c>
      <c r="AK72" s="4">
        <v>0</v>
      </c>
      <c r="AL72" s="4">
        <v>0</v>
      </c>
      <c r="AM72" s="4">
        <v>0</v>
      </c>
      <c r="AN72" s="4">
        <v>0</v>
      </c>
      <c r="AO72" s="4">
        <v>0</v>
      </c>
      <c r="AP72" s="4">
        <v>0</v>
      </c>
      <c r="AQ72" s="4">
        <v>0</v>
      </c>
      <c r="AR72" s="4">
        <v>0</v>
      </c>
      <c r="AS72" s="4">
        <v>0</v>
      </c>
      <c r="AT72" s="4">
        <v>10384</v>
      </c>
      <c r="AU72" s="4">
        <v>0</v>
      </c>
      <c r="AV72" s="4">
        <v>0</v>
      </c>
      <c r="AW72" s="4">
        <v>0</v>
      </c>
      <c r="AX72" s="4">
        <v>0</v>
      </c>
      <c r="AY72" s="4">
        <v>0</v>
      </c>
      <c r="AZ72" s="4">
        <v>0</v>
      </c>
      <c r="BA72" s="4">
        <v>0</v>
      </c>
      <c r="BB72" s="4">
        <v>0</v>
      </c>
      <c r="BC72" s="4">
        <v>0</v>
      </c>
      <c r="BD72" s="4">
        <v>0</v>
      </c>
      <c r="BE72" s="4">
        <v>0</v>
      </c>
      <c r="BF72" s="4">
        <v>0</v>
      </c>
      <c r="BG72" s="4">
        <v>0</v>
      </c>
      <c r="BH72" s="4">
        <v>0</v>
      </c>
      <c r="BI72" s="4">
        <v>0</v>
      </c>
      <c r="BJ72" s="4">
        <v>0</v>
      </c>
      <c r="BK72" s="4">
        <v>0</v>
      </c>
      <c r="BL72" s="4">
        <v>0</v>
      </c>
      <c r="BM72" s="4">
        <v>0</v>
      </c>
      <c r="BN72" s="4">
        <v>0</v>
      </c>
      <c r="BO72" s="4">
        <v>0</v>
      </c>
      <c r="BP72" s="4">
        <v>0</v>
      </c>
      <c r="BQ72" s="4">
        <v>0</v>
      </c>
      <c r="BR72" s="4">
        <v>0</v>
      </c>
      <c r="BS72" s="4">
        <v>0</v>
      </c>
      <c r="BT72" s="4">
        <v>0</v>
      </c>
      <c r="BU72" s="4">
        <v>0</v>
      </c>
      <c r="BV72" s="4">
        <v>0</v>
      </c>
      <c r="BW72" s="4">
        <v>0</v>
      </c>
      <c r="BX72" s="4">
        <v>0</v>
      </c>
      <c r="BY72" s="4">
        <v>0</v>
      </c>
      <c r="BZ72" s="4">
        <v>0</v>
      </c>
      <c r="CA72" s="4">
        <v>0</v>
      </c>
      <c r="CB72" s="4">
        <v>0</v>
      </c>
      <c r="CC72" s="4">
        <v>0</v>
      </c>
      <c r="CD72" s="4">
        <v>0</v>
      </c>
      <c r="CE72" s="4">
        <v>0</v>
      </c>
      <c r="CF72" s="4">
        <v>0</v>
      </c>
      <c r="CG72" s="4">
        <v>0</v>
      </c>
      <c r="CH72" s="53">
        <v>10384</v>
      </c>
      <c r="CJ72" s="4">
        <v>6798.5</v>
      </c>
      <c r="CK72" s="4">
        <v>0</v>
      </c>
      <c r="CL72" s="4">
        <v>0</v>
      </c>
      <c r="CM72" s="4">
        <v>0</v>
      </c>
      <c r="CN72" s="4">
        <v>6798.5</v>
      </c>
      <c r="CP72" s="4">
        <v>0</v>
      </c>
      <c r="CQ72" s="4">
        <v>0</v>
      </c>
      <c r="CR72" s="4">
        <v>0</v>
      </c>
      <c r="CT72" s="4">
        <v>6798.5</v>
      </c>
      <c r="CU72" s="4">
        <f t="shared" si="15"/>
        <v>3585.5</v>
      </c>
      <c r="CV72" s="37">
        <f t="shared" si="16"/>
        <v>0.65470916795069334</v>
      </c>
      <c r="CW72" s="37"/>
    </row>
    <row r="73" spans="1:101" s="4" customFormat="1" outlineLevel="1" x14ac:dyDescent="0.2">
      <c r="A73" s="4" t="s">
        <v>85</v>
      </c>
      <c r="B73" s="11" t="s">
        <v>237</v>
      </c>
      <c r="C73" s="4" t="s">
        <v>238</v>
      </c>
      <c r="D73" s="4">
        <v>41448.61</v>
      </c>
      <c r="E73" s="4">
        <v>413.25</v>
      </c>
      <c r="F73" s="4">
        <v>0</v>
      </c>
      <c r="G73" s="4">
        <v>0</v>
      </c>
      <c r="H73" s="4">
        <v>41861.86</v>
      </c>
      <c r="J73" s="4">
        <v>0</v>
      </c>
      <c r="K73" s="4">
        <v>0</v>
      </c>
      <c r="L73" s="4">
        <v>0</v>
      </c>
      <c r="N73" s="4">
        <v>41861.86</v>
      </c>
      <c r="P73" s="53">
        <v>0</v>
      </c>
      <c r="Q73" s="53">
        <v>0</v>
      </c>
      <c r="S73" s="53"/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4">
        <v>0</v>
      </c>
      <c r="AE73" s="4">
        <v>0</v>
      </c>
      <c r="AF73" s="4">
        <v>0</v>
      </c>
      <c r="AG73" s="4">
        <v>0</v>
      </c>
      <c r="AH73" s="4">
        <v>0</v>
      </c>
      <c r="AI73" s="4">
        <v>0</v>
      </c>
      <c r="AJ73" s="4">
        <v>0</v>
      </c>
      <c r="AK73" s="4">
        <v>0</v>
      </c>
      <c r="AL73" s="4">
        <v>0</v>
      </c>
      <c r="AM73" s="4">
        <v>0</v>
      </c>
      <c r="AN73" s="4">
        <v>0</v>
      </c>
      <c r="AO73" s="4">
        <v>0</v>
      </c>
      <c r="AP73" s="4">
        <v>0</v>
      </c>
      <c r="AQ73" s="4">
        <v>0</v>
      </c>
      <c r="AR73" s="4">
        <v>0</v>
      </c>
      <c r="AS73" s="4">
        <v>0</v>
      </c>
      <c r="AT73" s="4">
        <v>0</v>
      </c>
      <c r="AU73" s="4">
        <v>48882</v>
      </c>
      <c r="AV73" s="4">
        <v>0</v>
      </c>
      <c r="AW73" s="4">
        <v>0</v>
      </c>
      <c r="AX73" s="4">
        <v>0</v>
      </c>
      <c r="AY73" s="4">
        <v>0</v>
      </c>
      <c r="AZ73" s="4">
        <v>0</v>
      </c>
      <c r="BA73" s="4">
        <v>0</v>
      </c>
      <c r="BB73" s="4">
        <v>0</v>
      </c>
      <c r="BC73" s="4">
        <v>0</v>
      </c>
      <c r="BD73" s="4">
        <v>0</v>
      </c>
      <c r="BE73" s="4">
        <v>0</v>
      </c>
      <c r="BF73" s="4">
        <v>0</v>
      </c>
      <c r="BG73" s="4">
        <v>0</v>
      </c>
      <c r="BH73" s="4">
        <v>0</v>
      </c>
      <c r="BI73" s="4">
        <v>0</v>
      </c>
      <c r="BJ73" s="4">
        <v>0</v>
      </c>
      <c r="BK73" s="4">
        <v>0</v>
      </c>
      <c r="BL73" s="4">
        <v>0</v>
      </c>
      <c r="BM73" s="4">
        <v>0</v>
      </c>
      <c r="BN73" s="4">
        <v>0</v>
      </c>
      <c r="BO73" s="4">
        <v>0</v>
      </c>
      <c r="BP73" s="4">
        <v>0</v>
      </c>
      <c r="BQ73" s="4">
        <v>0</v>
      </c>
      <c r="BR73" s="4">
        <v>0</v>
      </c>
      <c r="BS73" s="4">
        <v>0</v>
      </c>
      <c r="BT73" s="4">
        <v>0</v>
      </c>
      <c r="BU73" s="4">
        <v>0</v>
      </c>
      <c r="BV73" s="4">
        <v>0</v>
      </c>
      <c r="BW73" s="4">
        <v>0</v>
      </c>
      <c r="BX73" s="4">
        <v>0</v>
      </c>
      <c r="BY73" s="4">
        <v>0</v>
      </c>
      <c r="BZ73" s="4">
        <v>0</v>
      </c>
      <c r="CA73" s="4">
        <v>0</v>
      </c>
      <c r="CB73" s="4">
        <v>0</v>
      </c>
      <c r="CC73" s="4">
        <v>0</v>
      </c>
      <c r="CD73" s="4">
        <v>0</v>
      </c>
      <c r="CE73" s="4">
        <v>0</v>
      </c>
      <c r="CF73" s="4">
        <v>0</v>
      </c>
      <c r="CG73" s="4">
        <v>0</v>
      </c>
      <c r="CH73" s="53">
        <v>48882</v>
      </c>
      <c r="CJ73" s="4">
        <v>33169.730000000003</v>
      </c>
      <c r="CK73" s="4">
        <v>0</v>
      </c>
      <c r="CL73" s="4">
        <v>0</v>
      </c>
      <c r="CM73" s="4">
        <v>0</v>
      </c>
      <c r="CN73" s="4">
        <v>33169.730000000003</v>
      </c>
      <c r="CP73" s="4">
        <v>0</v>
      </c>
      <c r="CQ73" s="4">
        <v>0</v>
      </c>
      <c r="CR73" s="4">
        <v>0</v>
      </c>
      <c r="CT73" s="4">
        <v>33169.730000000003</v>
      </c>
      <c r="CU73" s="4">
        <f t="shared" si="15"/>
        <v>15712.269999999997</v>
      </c>
      <c r="CV73" s="37">
        <f t="shared" si="16"/>
        <v>0.67856736631070746</v>
      </c>
      <c r="CW73" s="37"/>
    </row>
    <row r="74" spans="1:101" s="4" customFormat="1" outlineLevel="1" x14ac:dyDescent="0.2">
      <c r="A74" s="4" t="s">
        <v>86</v>
      </c>
      <c r="B74" s="11" t="s">
        <v>239</v>
      </c>
      <c r="C74" s="4" t="s">
        <v>240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J74" s="4">
        <v>0</v>
      </c>
      <c r="K74" s="4">
        <v>0</v>
      </c>
      <c r="L74" s="4">
        <v>0</v>
      </c>
      <c r="N74" s="4">
        <v>0</v>
      </c>
      <c r="P74" s="53">
        <v>0</v>
      </c>
      <c r="Q74" s="53">
        <v>0</v>
      </c>
      <c r="S74" s="53"/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0</v>
      </c>
      <c r="AE74" s="4">
        <v>0</v>
      </c>
      <c r="AF74" s="4">
        <v>0</v>
      </c>
      <c r="AG74" s="4">
        <v>0</v>
      </c>
      <c r="AH74" s="4">
        <v>0</v>
      </c>
      <c r="AI74" s="4">
        <v>0</v>
      </c>
      <c r="AJ74" s="4">
        <v>0</v>
      </c>
      <c r="AK74" s="4">
        <v>0</v>
      </c>
      <c r="AL74" s="4">
        <v>0</v>
      </c>
      <c r="AM74" s="4">
        <v>0</v>
      </c>
      <c r="AN74" s="4">
        <v>0</v>
      </c>
      <c r="AO74" s="4">
        <v>0</v>
      </c>
      <c r="AP74" s="4">
        <v>0</v>
      </c>
      <c r="AQ74" s="4">
        <v>0</v>
      </c>
      <c r="AR74" s="4">
        <v>0</v>
      </c>
      <c r="AS74" s="4">
        <v>0</v>
      </c>
      <c r="AT74" s="4">
        <v>0</v>
      </c>
      <c r="AU74" s="4">
        <v>0</v>
      </c>
      <c r="AV74" s="4">
        <v>5000</v>
      </c>
      <c r="AW74" s="4">
        <v>0</v>
      </c>
      <c r="AX74" s="4">
        <v>0</v>
      </c>
      <c r="AY74" s="4">
        <v>0</v>
      </c>
      <c r="AZ74" s="4">
        <v>0</v>
      </c>
      <c r="BA74" s="4">
        <v>0</v>
      </c>
      <c r="BB74" s="4">
        <v>0</v>
      </c>
      <c r="BC74" s="4">
        <v>0</v>
      </c>
      <c r="BD74" s="4">
        <v>0</v>
      </c>
      <c r="BE74" s="4">
        <v>0</v>
      </c>
      <c r="BF74" s="4">
        <v>0</v>
      </c>
      <c r="BG74" s="4">
        <v>0</v>
      </c>
      <c r="BH74" s="4">
        <v>0</v>
      </c>
      <c r="BI74" s="4">
        <v>0</v>
      </c>
      <c r="BJ74" s="4">
        <v>0</v>
      </c>
      <c r="BK74" s="4">
        <v>0</v>
      </c>
      <c r="BL74" s="4">
        <v>0</v>
      </c>
      <c r="BM74" s="4">
        <v>0</v>
      </c>
      <c r="BN74" s="4">
        <v>0</v>
      </c>
      <c r="BO74" s="4">
        <v>0</v>
      </c>
      <c r="BP74" s="4">
        <v>0</v>
      </c>
      <c r="BQ74" s="4">
        <v>0</v>
      </c>
      <c r="BR74" s="4">
        <v>0</v>
      </c>
      <c r="BS74" s="4">
        <v>0</v>
      </c>
      <c r="BT74" s="4">
        <v>0</v>
      </c>
      <c r="BU74" s="4">
        <v>0</v>
      </c>
      <c r="BV74" s="4">
        <v>0</v>
      </c>
      <c r="BW74" s="4">
        <v>0</v>
      </c>
      <c r="BX74" s="4">
        <v>0</v>
      </c>
      <c r="BY74" s="4">
        <v>0</v>
      </c>
      <c r="BZ74" s="4">
        <v>0</v>
      </c>
      <c r="CA74" s="4">
        <v>0</v>
      </c>
      <c r="CB74" s="4">
        <v>0</v>
      </c>
      <c r="CC74" s="4">
        <v>0</v>
      </c>
      <c r="CD74" s="4">
        <v>0</v>
      </c>
      <c r="CE74" s="4">
        <v>0</v>
      </c>
      <c r="CF74" s="4">
        <v>0</v>
      </c>
      <c r="CG74" s="4">
        <v>0</v>
      </c>
      <c r="CH74" s="53">
        <v>5000</v>
      </c>
      <c r="CJ74" s="4">
        <v>0</v>
      </c>
      <c r="CK74" s="4">
        <v>0</v>
      </c>
      <c r="CL74" s="4">
        <v>5606</v>
      </c>
      <c r="CM74" s="4">
        <v>0</v>
      </c>
      <c r="CN74" s="4">
        <v>5606</v>
      </c>
      <c r="CP74" s="4">
        <v>0</v>
      </c>
      <c r="CQ74" s="4">
        <v>0</v>
      </c>
      <c r="CR74" s="4">
        <v>0</v>
      </c>
      <c r="CT74" s="4">
        <v>5606</v>
      </c>
      <c r="CU74" s="4">
        <f t="shared" si="15"/>
        <v>-606</v>
      </c>
      <c r="CV74" s="37">
        <f t="shared" si="16"/>
        <v>1.1212</v>
      </c>
      <c r="CW74" s="37"/>
    </row>
    <row r="75" spans="1:101" s="4" customFormat="1" outlineLevel="1" x14ac:dyDescent="0.2">
      <c r="A75" s="4" t="s">
        <v>87</v>
      </c>
      <c r="B75" s="11" t="s">
        <v>241</v>
      </c>
      <c r="C75" s="4" t="s">
        <v>242</v>
      </c>
      <c r="D75" s="4">
        <v>0</v>
      </c>
      <c r="E75" s="4">
        <v>0</v>
      </c>
      <c r="F75" s="4">
        <v>915</v>
      </c>
      <c r="G75" s="4">
        <v>0</v>
      </c>
      <c r="H75" s="4">
        <v>915</v>
      </c>
      <c r="J75" s="4">
        <v>0</v>
      </c>
      <c r="K75" s="4">
        <v>0</v>
      </c>
      <c r="L75" s="4">
        <v>0</v>
      </c>
      <c r="N75" s="4">
        <v>915</v>
      </c>
      <c r="P75" s="53">
        <v>0</v>
      </c>
      <c r="Q75" s="53">
        <v>0</v>
      </c>
      <c r="S75" s="53"/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0</v>
      </c>
      <c r="AF75" s="4">
        <v>0</v>
      </c>
      <c r="AG75" s="4">
        <v>0</v>
      </c>
      <c r="AH75" s="4">
        <v>0</v>
      </c>
      <c r="AI75" s="4">
        <v>0</v>
      </c>
      <c r="AJ75" s="4">
        <v>0</v>
      </c>
      <c r="AK75" s="4">
        <v>0</v>
      </c>
      <c r="AL75" s="4">
        <v>0</v>
      </c>
      <c r="AM75" s="4">
        <v>0</v>
      </c>
      <c r="AN75" s="4">
        <v>0</v>
      </c>
      <c r="AO75" s="4">
        <v>0</v>
      </c>
      <c r="AP75" s="4">
        <v>0</v>
      </c>
      <c r="AQ75" s="4">
        <v>0</v>
      </c>
      <c r="AR75" s="4">
        <v>0</v>
      </c>
      <c r="AS75" s="4">
        <v>0</v>
      </c>
      <c r="AT75" s="4">
        <v>0</v>
      </c>
      <c r="AU75" s="4">
        <v>0</v>
      </c>
      <c r="AV75" s="4">
        <v>0</v>
      </c>
      <c r="AW75" s="4">
        <v>1000</v>
      </c>
      <c r="AX75" s="4">
        <v>0</v>
      </c>
      <c r="AY75" s="4">
        <v>0</v>
      </c>
      <c r="AZ75" s="4">
        <v>0</v>
      </c>
      <c r="BA75" s="4">
        <v>0</v>
      </c>
      <c r="BB75" s="4">
        <v>0</v>
      </c>
      <c r="BC75" s="4">
        <v>0</v>
      </c>
      <c r="BD75" s="4">
        <v>0</v>
      </c>
      <c r="BE75" s="4">
        <v>0</v>
      </c>
      <c r="BF75" s="4">
        <v>0</v>
      </c>
      <c r="BG75" s="4">
        <v>0</v>
      </c>
      <c r="BH75" s="4">
        <v>0</v>
      </c>
      <c r="BI75" s="4">
        <v>0</v>
      </c>
      <c r="BJ75" s="4">
        <v>0</v>
      </c>
      <c r="BK75" s="4">
        <v>0</v>
      </c>
      <c r="BL75" s="4">
        <v>0</v>
      </c>
      <c r="BM75" s="4">
        <v>0</v>
      </c>
      <c r="BN75" s="4">
        <v>0</v>
      </c>
      <c r="BO75" s="4">
        <v>0</v>
      </c>
      <c r="BP75" s="4">
        <v>0</v>
      </c>
      <c r="BQ75" s="4">
        <v>0</v>
      </c>
      <c r="BR75" s="4">
        <v>0</v>
      </c>
      <c r="BS75" s="4">
        <v>0</v>
      </c>
      <c r="BT75" s="4">
        <v>0</v>
      </c>
      <c r="BU75" s="4">
        <v>0</v>
      </c>
      <c r="BV75" s="4">
        <v>0</v>
      </c>
      <c r="BW75" s="4">
        <v>0</v>
      </c>
      <c r="BX75" s="4">
        <v>0</v>
      </c>
      <c r="BY75" s="4">
        <v>0</v>
      </c>
      <c r="BZ75" s="4">
        <v>0</v>
      </c>
      <c r="CA75" s="4">
        <v>0</v>
      </c>
      <c r="CB75" s="4">
        <v>0</v>
      </c>
      <c r="CC75" s="4">
        <v>0</v>
      </c>
      <c r="CD75" s="4">
        <v>0</v>
      </c>
      <c r="CE75" s="4">
        <v>0</v>
      </c>
      <c r="CF75" s="4">
        <v>0</v>
      </c>
      <c r="CG75" s="4">
        <v>0</v>
      </c>
      <c r="CH75" s="53">
        <v>1000</v>
      </c>
      <c r="CJ75" s="4">
        <v>0</v>
      </c>
      <c r="CK75" s="4">
        <v>0</v>
      </c>
      <c r="CL75" s="4">
        <v>880</v>
      </c>
      <c r="CM75" s="4">
        <v>0</v>
      </c>
      <c r="CN75" s="4">
        <v>880</v>
      </c>
      <c r="CP75" s="4">
        <v>0</v>
      </c>
      <c r="CQ75" s="4">
        <v>0</v>
      </c>
      <c r="CR75" s="4">
        <v>0</v>
      </c>
      <c r="CT75" s="4">
        <v>880</v>
      </c>
      <c r="CU75" s="4">
        <f t="shared" si="15"/>
        <v>120</v>
      </c>
      <c r="CV75" s="37">
        <f t="shared" si="16"/>
        <v>0.88</v>
      </c>
      <c r="CW75" s="37"/>
    </row>
    <row r="76" spans="1:101" s="4" customFormat="1" outlineLevel="1" x14ac:dyDescent="0.2">
      <c r="A76" s="4" t="s">
        <v>88</v>
      </c>
      <c r="B76" s="11" t="s">
        <v>243</v>
      </c>
      <c r="C76" s="4" t="s">
        <v>244</v>
      </c>
      <c r="D76" s="4">
        <v>1705</v>
      </c>
      <c r="E76" s="4">
        <v>0</v>
      </c>
      <c r="F76" s="4">
        <v>94502.49</v>
      </c>
      <c r="G76" s="4">
        <v>0</v>
      </c>
      <c r="H76" s="4">
        <v>96207.49</v>
      </c>
      <c r="J76" s="4">
        <v>0</v>
      </c>
      <c r="K76" s="4">
        <v>0</v>
      </c>
      <c r="L76" s="4">
        <v>0</v>
      </c>
      <c r="N76" s="4">
        <v>96207.49</v>
      </c>
      <c r="P76" s="53">
        <v>0</v>
      </c>
      <c r="Q76" s="53">
        <v>0</v>
      </c>
      <c r="S76" s="53"/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0</v>
      </c>
      <c r="AA76" s="4">
        <v>0</v>
      </c>
      <c r="AB76" s="4">
        <v>0</v>
      </c>
      <c r="AC76" s="4">
        <v>0</v>
      </c>
      <c r="AD76" s="4">
        <v>0</v>
      </c>
      <c r="AE76" s="4">
        <v>0</v>
      </c>
      <c r="AF76" s="4">
        <v>0</v>
      </c>
      <c r="AG76" s="4">
        <v>0</v>
      </c>
      <c r="AH76" s="4">
        <v>0</v>
      </c>
      <c r="AI76" s="4">
        <v>0</v>
      </c>
      <c r="AJ76" s="4">
        <v>0</v>
      </c>
      <c r="AK76" s="4">
        <v>0</v>
      </c>
      <c r="AL76" s="4">
        <v>0</v>
      </c>
      <c r="AM76" s="4">
        <v>0</v>
      </c>
      <c r="AN76" s="4">
        <v>0</v>
      </c>
      <c r="AO76" s="4">
        <v>0</v>
      </c>
      <c r="AP76" s="4">
        <v>0</v>
      </c>
      <c r="AQ76" s="4">
        <v>0</v>
      </c>
      <c r="AR76" s="4">
        <v>0</v>
      </c>
      <c r="AS76" s="4">
        <v>0</v>
      </c>
      <c r="AT76" s="4">
        <v>0</v>
      </c>
      <c r="AU76" s="4">
        <v>0</v>
      </c>
      <c r="AV76" s="4">
        <v>0</v>
      </c>
      <c r="AW76" s="4">
        <v>0</v>
      </c>
      <c r="AX76" s="4">
        <v>139128</v>
      </c>
      <c r="AY76" s="4">
        <v>0</v>
      </c>
      <c r="AZ76" s="4">
        <v>0</v>
      </c>
      <c r="BA76" s="4">
        <v>0</v>
      </c>
      <c r="BB76" s="4">
        <v>0</v>
      </c>
      <c r="BC76" s="4">
        <v>0</v>
      </c>
      <c r="BD76" s="4">
        <v>0</v>
      </c>
      <c r="BE76" s="4">
        <v>0</v>
      </c>
      <c r="BF76" s="4">
        <v>0</v>
      </c>
      <c r="BG76" s="4">
        <v>0</v>
      </c>
      <c r="BH76" s="4">
        <v>0</v>
      </c>
      <c r="BI76" s="4">
        <v>0</v>
      </c>
      <c r="BJ76" s="4">
        <v>0</v>
      </c>
      <c r="BK76" s="4">
        <v>0</v>
      </c>
      <c r="BL76" s="4">
        <v>0</v>
      </c>
      <c r="BM76" s="4">
        <v>0</v>
      </c>
      <c r="BN76" s="4">
        <v>0</v>
      </c>
      <c r="BO76" s="4">
        <v>0</v>
      </c>
      <c r="BP76" s="4">
        <v>0</v>
      </c>
      <c r="BQ76" s="4">
        <v>0</v>
      </c>
      <c r="BR76" s="4">
        <v>0</v>
      </c>
      <c r="BS76" s="4">
        <v>0</v>
      </c>
      <c r="BT76" s="4">
        <v>0</v>
      </c>
      <c r="BU76" s="4">
        <v>0</v>
      </c>
      <c r="BV76" s="4">
        <v>0</v>
      </c>
      <c r="BW76" s="4">
        <v>0</v>
      </c>
      <c r="BX76" s="4">
        <v>0</v>
      </c>
      <c r="BY76" s="4">
        <v>0</v>
      </c>
      <c r="BZ76" s="4">
        <v>0</v>
      </c>
      <c r="CA76" s="4">
        <v>0</v>
      </c>
      <c r="CB76" s="4">
        <v>0</v>
      </c>
      <c r="CC76" s="4">
        <v>0</v>
      </c>
      <c r="CD76" s="4">
        <v>0</v>
      </c>
      <c r="CE76" s="4">
        <v>0</v>
      </c>
      <c r="CF76" s="4">
        <v>0</v>
      </c>
      <c r="CG76" s="4">
        <v>0</v>
      </c>
      <c r="CH76" s="53">
        <v>139128</v>
      </c>
      <c r="CJ76" s="4">
        <v>1821.5</v>
      </c>
      <c r="CK76" s="4">
        <v>0</v>
      </c>
      <c r="CL76" s="4">
        <v>71639.09</v>
      </c>
      <c r="CM76" s="4">
        <v>0</v>
      </c>
      <c r="CN76" s="4">
        <v>73460.59</v>
      </c>
      <c r="CP76" s="4">
        <v>0</v>
      </c>
      <c r="CQ76" s="4">
        <v>0</v>
      </c>
      <c r="CR76" s="4">
        <v>0</v>
      </c>
      <c r="CT76" s="4">
        <v>73460.59</v>
      </c>
      <c r="CU76" s="4">
        <f t="shared" si="15"/>
        <v>65667.41</v>
      </c>
      <c r="CV76" s="37">
        <f t="shared" si="16"/>
        <v>0.5280072307515381</v>
      </c>
      <c r="CW76" s="37"/>
    </row>
    <row r="77" spans="1:101" s="4" customFormat="1" outlineLevel="1" x14ac:dyDescent="0.2">
      <c r="A77" s="4" t="s">
        <v>89</v>
      </c>
      <c r="B77" s="11" t="s">
        <v>245</v>
      </c>
      <c r="C77" s="4" t="s">
        <v>246</v>
      </c>
      <c r="D77" s="4">
        <v>0</v>
      </c>
      <c r="E77" s="4">
        <v>0</v>
      </c>
      <c r="F77" s="4">
        <v>1453.39</v>
      </c>
      <c r="G77" s="4">
        <v>0</v>
      </c>
      <c r="H77" s="4">
        <v>1453.39</v>
      </c>
      <c r="J77" s="4">
        <v>0</v>
      </c>
      <c r="K77" s="4">
        <v>0</v>
      </c>
      <c r="L77" s="4">
        <v>0</v>
      </c>
      <c r="N77" s="4">
        <v>1453.39</v>
      </c>
      <c r="P77" s="53">
        <v>0</v>
      </c>
      <c r="Q77" s="53">
        <v>0</v>
      </c>
      <c r="S77" s="53"/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0</v>
      </c>
      <c r="AE77" s="4">
        <v>0</v>
      </c>
      <c r="AF77" s="4">
        <v>0</v>
      </c>
      <c r="AG77" s="4">
        <v>0</v>
      </c>
      <c r="AH77" s="4">
        <v>0</v>
      </c>
      <c r="AI77" s="4">
        <v>0</v>
      </c>
      <c r="AJ77" s="4">
        <v>0</v>
      </c>
      <c r="AK77" s="4">
        <v>0</v>
      </c>
      <c r="AL77" s="4">
        <v>0</v>
      </c>
      <c r="AM77" s="4">
        <v>0</v>
      </c>
      <c r="AN77" s="4">
        <v>0</v>
      </c>
      <c r="AO77" s="4">
        <v>0</v>
      </c>
      <c r="AP77" s="4">
        <v>0</v>
      </c>
      <c r="AQ77" s="4">
        <v>0</v>
      </c>
      <c r="AR77" s="4">
        <v>0</v>
      </c>
      <c r="AS77" s="4">
        <v>0</v>
      </c>
      <c r="AT77" s="4">
        <v>0</v>
      </c>
      <c r="AU77" s="4">
        <v>0</v>
      </c>
      <c r="AV77" s="4">
        <v>0</v>
      </c>
      <c r="AW77" s="4">
        <v>0</v>
      </c>
      <c r="AX77" s="4">
        <v>0</v>
      </c>
      <c r="AY77" s="4">
        <v>1250</v>
      </c>
      <c r="AZ77" s="4">
        <v>0</v>
      </c>
      <c r="BA77" s="4">
        <v>0</v>
      </c>
      <c r="BB77" s="4">
        <v>0</v>
      </c>
      <c r="BC77" s="4">
        <v>0</v>
      </c>
      <c r="BD77" s="4">
        <v>0</v>
      </c>
      <c r="BE77" s="4">
        <v>0</v>
      </c>
      <c r="BF77" s="4">
        <v>0</v>
      </c>
      <c r="BG77" s="4">
        <v>0</v>
      </c>
      <c r="BH77" s="4">
        <v>0</v>
      </c>
      <c r="BI77" s="4">
        <v>0</v>
      </c>
      <c r="BJ77" s="4">
        <v>0</v>
      </c>
      <c r="BK77" s="4">
        <v>0</v>
      </c>
      <c r="BL77" s="4">
        <v>0</v>
      </c>
      <c r="BM77" s="4">
        <v>0</v>
      </c>
      <c r="BN77" s="4">
        <v>0</v>
      </c>
      <c r="BO77" s="4">
        <v>0</v>
      </c>
      <c r="BP77" s="4">
        <v>0</v>
      </c>
      <c r="BQ77" s="4">
        <v>0</v>
      </c>
      <c r="BR77" s="4">
        <v>0</v>
      </c>
      <c r="BS77" s="4">
        <v>0</v>
      </c>
      <c r="BT77" s="4">
        <v>0</v>
      </c>
      <c r="BU77" s="4">
        <v>0</v>
      </c>
      <c r="BV77" s="4">
        <v>0</v>
      </c>
      <c r="BW77" s="4">
        <v>0</v>
      </c>
      <c r="BX77" s="4">
        <v>0</v>
      </c>
      <c r="BY77" s="4">
        <v>0</v>
      </c>
      <c r="BZ77" s="4">
        <v>0</v>
      </c>
      <c r="CA77" s="4">
        <v>0</v>
      </c>
      <c r="CB77" s="4">
        <v>0</v>
      </c>
      <c r="CC77" s="4">
        <v>0</v>
      </c>
      <c r="CD77" s="4">
        <v>0</v>
      </c>
      <c r="CE77" s="4">
        <v>0</v>
      </c>
      <c r="CF77" s="4">
        <v>0</v>
      </c>
      <c r="CG77" s="4">
        <v>0</v>
      </c>
      <c r="CH77" s="53">
        <v>1250</v>
      </c>
      <c r="CJ77" s="4">
        <v>0</v>
      </c>
      <c r="CK77" s="4">
        <v>0</v>
      </c>
      <c r="CL77" s="4">
        <v>945.74</v>
      </c>
      <c r="CM77" s="4">
        <v>0</v>
      </c>
      <c r="CN77" s="4">
        <v>945.74</v>
      </c>
      <c r="CP77" s="4">
        <v>0</v>
      </c>
      <c r="CQ77" s="4">
        <v>0</v>
      </c>
      <c r="CR77" s="4">
        <v>0</v>
      </c>
      <c r="CT77" s="4">
        <v>945.74</v>
      </c>
      <c r="CU77" s="4">
        <f t="shared" si="15"/>
        <v>304.26</v>
      </c>
      <c r="CV77" s="37">
        <f t="shared" si="16"/>
        <v>0.75659200000000004</v>
      </c>
      <c r="CW77" s="37"/>
    </row>
    <row r="78" spans="1:101" s="4" customFormat="1" outlineLevel="1" x14ac:dyDescent="0.2">
      <c r="A78" s="4" t="s">
        <v>90</v>
      </c>
      <c r="B78" s="11" t="s">
        <v>247</v>
      </c>
      <c r="C78" s="4" t="s">
        <v>248</v>
      </c>
      <c r="D78" s="4">
        <v>0</v>
      </c>
      <c r="E78" s="4">
        <v>0</v>
      </c>
      <c r="F78" s="4">
        <v>6469.96</v>
      </c>
      <c r="G78" s="4">
        <v>0</v>
      </c>
      <c r="H78" s="4">
        <v>6469.96</v>
      </c>
      <c r="J78" s="4">
        <v>0</v>
      </c>
      <c r="K78" s="4">
        <v>0</v>
      </c>
      <c r="L78" s="4">
        <v>0</v>
      </c>
      <c r="N78" s="4">
        <v>6469.96</v>
      </c>
      <c r="P78" s="53">
        <v>0</v>
      </c>
      <c r="Q78" s="53">
        <v>0</v>
      </c>
      <c r="S78" s="53"/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  <c r="AB78" s="4">
        <v>0</v>
      </c>
      <c r="AC78" s="4">
        <v>0</v>
      </c>
      <c r="AD78" s="4">
        <v>0</v>
      </c>
      <c r="AE78" s="4">
        <v>0</v>
      </c>
      <c r="AF78" s="4">
        <v>0</v>
      </c>
      <c r="AG78" s="4">
        <v>0</v>
      </c>
      <c r="AH78" s="4">
        <v>0</v>
      </c>
      <c r="AI78" s="4">
        <v>0</v>
      </c>
      <c r="AJ78" s="4">
        <v>0</v>
      </c>
      <c r="AK78" s="4">
        <v>0</v>
      </c>
      <c r="AL78" s="4">
        <v>0</v>
      </c>
      <c r="AM78" s="4">
        <v>0</v>
      </c>
      <c r="AN78" s="4">
        <v>0</v>
      </c>
      <c r="AO78" s="4">
        <v>0</v>
      </c>
      <c r="AP78" s="4">
        <v>0</v>
      </c>
      <c r="AQ78" s="4">
        <v>0</v>
      </c>
      <c r="AR78" s="4">
        <v>0</v>
      </c>
      <c r="AS78" s="4">
        <v>0</v>
      </c>
      <c r="AT78" s="4">
        <v>0</v>
      </c>
      <c r="AU78" s="4">
        <v>0</v>
      </c>
      <c r="AV78" s="4">
        <v>0</v>
      </c>
      <c r="AW78" s="4">
        <v>0</v>
      </c>
      <c r="AX78" s="4">
        <v>0</v>
      </c>
      <c r="AY78" s="4">
        <v>0</v>
      </c>
      <c r="AZ78" s="4">
        <v>11600</v>
      </c>
      <c r="BA78" s="4">
        <v>0</v>
      </c>
      <c r="BB78" s="4">
        <v>0</v>
      </c>
      <c r="BC78" s="4">
        <v>0</v>
      </c>
      <c r="BD78" s="4">
        <v>0</v>
      </c>
      <c r="BE78" s="4">
        <v>0</v>
      </c>
      <c r="BF78" s="4">
        <v>0</v>
      </c>
      <c r="BG78" s="4">
        <v>0</v>
      </c>
      <c r="BH78" s="4">
        <v>0</v>
      </c>
      <c r="BI78" s="4">
        <v>0</v>
      </c>
      <c r="BJ78" s="4">
        <v>0</v>
      </c>
      <c r="BK78" s="4">
        <v>0</v>
      </c>
      <c r="BL78" s="4">
        <v>0</v>
      </c>
      <c r="BM78" s="4">
        <v>0</v>
      </c>
      <c r="BN78" s="4">
        <v>0</v>
      </c>
      <c r="BO78" s="4">
        <v>0</v>
      </c>
      <c r="BP78" s="4">
        <v>0</v>
      </c>
      <c r="BQ78" s="4">
        <v>0</v>
      </c>
      <c r="BR78" s="4">
        <v>0</v>
      </c>
      <c r="BS78" s="4">
        <v>0</v>
      </c>
      <c r="BT78" s="4">
        <v>0</v>
      </c>
      <c r="BU78" s="4">
        <v>0</v>
      </c>
      <c r="BV78" s="4">
        <v>0</v>
      </c>
      <c r="BW78" s="4">
        <v>0</v>
      </c>
      <c r="BX78" s="4">
        <v>0</v>
      </c>
      <c r="BY78" s="4">
        <v>0</v>
      </c>
      <c r="BZ78" s="4">
        <v>0</v>
      </c>
      <c r="CA78" s="4">
        <v>0</v>
      </c>
      <c r="CB78" s="4">
        <v>0</v>
      </c>
      <c r="CC78" s="4">
        <v>0</v>
      </c>
      <c r="CD78" s="4">
        <v>0</v>
      </c>
      <c r="CE78" s="4">
        <v>0</v>
      </c>
      <c r="CF78" s="4">
        <v>0</v>
      </c>
      <c r="CG78" s="4">
        <v>0</v>
      </c>
      <c r="CH78" s="53">
        <v>11600</v>
      </c>
      <c r="CJ78" s="4">
        <v>0</v>
      </c>
      <c r="CK78" s="4">
        <v>0</v>
      </c>
      <c r="CL78" s="4">
        <v>4561.34</v>
      </c>
      <c r="CM78" s="4">
        <v>0</v>
      </c>
      <c r="CN78" s="4">
        <v>4561.34</v>
      </c>
      <c r="CP78" s="4">
        <v>0</v>
      </c>
      <c r="CQ78" s="4">
        <v>0</v>
      </c>
      <c r="CR78" s="4">
        <v>0</v>
      </c>
      <c r="CT78" s="4">
        <v>4561.34</v>
      </c>
      <c r="CU78" s="4">
        <f t="shared" si="15"/>
        <v>7038.66</v>
      </c>
      <c r="CV78" s="37">
        <f t="shared" si="16"/>
        <v>0.39321896551724139</v>
      </c>
      <c r="CW78" s="37"/>
    </row>
    <row r="79" spans="1:101" s="4" customFormat="1" outlineLevel="1" x14ac:dyDescent="0.2">
      <c r="A79" s="4" t="s">
        <v>91</v>
      </c>
      <c r="B79" s="11" t="s">
        <v>249</v>
      </c>
      <c r="C79" s="4" t="s">
        <v>250</v>
      </c>
      <c r="D79" s="4">
        <v>0</v>
      </c>
      <c r="E79" s="4">
        <v>199</v>
      </c>
      <c r="F79" s="4">
        <v>31864.7</v>
      </c>
      <c r="G79" s="4">
        <v>0</v>
      </c>
      <c r="H79" s="4">
        <v>32063.7</v>
      </c>
      <c r="J79" s="4">
        <v>0</v>
      </c>
      <c r="K79" s="4">
        <v>0</v>
      </c>
      <c r="L79" s="4">
        <v>0</v>
      </c>
      <c r="N79" s="4">
        <v>32063.7</v>
      </c>
      <c r="P79" s="53">
        <v>0</v>
      </c>
      <c r="Q79" s="53">
        <v>0</v>
      </c>
      <c r="S79" s="53"/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v>0</v>
      </c>
      <c r="AD79" s="4">
        <v>0</v>
      </c>
      <c r="AE79" s="4">
        <v>0</v>
      </c>
      <c r="AF79" s="4">
        <v>0</v>
      </c>
      <c r="AG79" s="4">
        <v>0</v>
      </c>
      <c r="AH79" s="4">
        <v>0</v>
      </c>
      <c r="AI79" s="4">
        <v>0</v>
      </c>
      <c r="AJ79" s="4">
        <v>0</v>
      </c>
      <c r="AK79" s="4">
        <v>0</v>
      </c>
      <c r="AL79" s="4">
        <v>0</v>
      </c>
      <c r="AM79" s="4">
        <v>0</v>
      </c>
      <c r="AN79" s="4">
        <v>0</v>
      </c>
      <c r="AO79" s="4">
        <v>0</v>
      </c>
      <c r="AP79" s="4">
        <v>0</v>
      </c>
      <c r="AQ79" s="4">
        <v>0</v>
      </c>
      <c r="AR79" s="4">
        <v>0</v>
      </c>
      <c r="AS79" s="4">
        <v>0</v>
      </c>
      <c r="AT79" s="4">
        <v>0</v>
      </c>
      <c r="AU79" s="4">
        <v>0</v>
      </c>
      <c r="AV79" s="4">
        <v>0</v>
      </c>
      <c r="AW79" s="4">
        <v>0</v>
      </c>
      <c r="AX79" s="4">
        <v>0</v>
      </c>
      <c r="AY79" s="4">
        <v>0</v>
      </c>
      <c r="AZ79" s="4">
        <v>0</v>
      </c>
      <c r="BA79" s="4">
        <v>37275</v>
      </c>
      <c r="BB79" s="4">
        <v>0</v>
      </c>
      <c r="BC79" s="4">
        <v>0</v>
      </c>
      <c r="BD79" s="4">
        <v>0</v>
      </c>
      <c r="BE79" s="4">
        <v>0</v>
      </c>
      <c r="BF79" s="4">
        <v>0</v>
      </c>
      <c r="BG79" s="4">
        <v>0</v>
      </c>
      <c r="BH79" s="4">
        <v>0</v>
      </c>
      <c r="BI79" s="4">
        <v>0</v>
      </c>
      <c r="BJ79" s="4">
        <v>0</v>
      </c>
      <c r="BK79" s="4">
        <v>0</v>
      </c>
      <c r="BL79" s="4">
        <v>0</v>
      </c>
      <c r="BM79" s="4">
        <v>0</v>
      </c>
      <c r="BN79" s="4">
        <v>0</v>
      </c>
      <c r="BO79" s="4">
        <v>0</v>
      </c>
      <c r="BP79" s="4">
        <v>0</v>
      </c>
      <c r="BQ79" s="4">
        <v>0</v>
      </c>
      <c r="BR79" s="4">
        <v>0</v>
      </c>
      <c r="BS79" s="4">
        <v>0</v>
      </c>
      <c r="BT79" s="4">
        <v>0</v>
      </c>
      <c r="BU79" s="4">
        <v>0</v>
      </c>
      <c r="BV79" s="4">
        <v>0</v>
      </c>
      <c r="BW79" s="4">
        <v>0</v>
      </c>
      <c r="BX79" s="4">
        <v>0</v>
      </c>
      <c r="BY79" s="4">
        <v>0</v>
      </c>
      <c r="BZ79" s="4">
        <v>0</v>
      </c>
      <c r="CA79" s="4">
        <v>0</v>
      </c>
      <c r="CB79" s="4">
        <v>0</v>
      </c>
      <c r="CC79" s="4">
        <v>0</v>
      </c>
      <c r="CD79" s="4">
        <v>0</v>
      </c>
      <c r="CE79" s="4">
        <v>0</v>
      </c>
      <c r="CF79" s="4">
        <v>0</v>
      </c>
      <c r="CG79" s="4">
        <v>0</v>
      </c>
      <c r="CH79" s="53">
        <v>37275</v>
      </c>
      <c r="CJ79" s="4">
        <v>0</v>
      </c>
      <c r="CK79" s="4">
        <v>323.17</v>
      </c>
      <c r="CL79" s="4">
        <v>26053.040000000001</v>
      </c>
      <c r="CM79" s="4">
        <v>0</v>
      </c>
      <c r="CN79" s="4">
        <v>26376.21</v>
      </c>
      <c r="CP79" s="4">
        <v>0</v>
      </c>
      <c r="CQ79" s="4">
        <v>0</v>
      </c>
      <c r="CR79" s="4">
        <v>0</v>
      </c>
      <c r="CT79" s="4">
        <v>26376.21</v>
      </c>
      <c r="CU79" s="4">
        <f t="shared" si="15"/>
        <v>10898.79</v>
      </c>
      <c r="CV79" s="37">
        <f t="shared" si="16"/>
        <v>0.70761126760563375</v>
      </c>
      <c r="CW79" s="37"/>
    </row>
    <row r="80" spans="1:101" s="4" customFormat="1" outlineLevel="1" x14ac:dyDescent="0.2">
      <c r="A80" s="4" t="s">
        <v>92</v>
      </c>
      <c r="B80" s="11" t="s">
        <v>251</v>
      </c>
      <c r="C80" s="4" t="s">
        <v>252</v>
      </c>
      <c r="D80" s="4">
        <v>0</v>
      </c>
      <c r="E80" s="4">
        <v>0</v>
      </c>
      <c r="F80" s="4">
        <v>26342.83</v>
      </c>
      <c r="G80" s="4">
        <v>0</v>
      </c>
      <c r="H80" s="4">
        <v>26342.83</v>
      </c>
      <c r="J80" s="4">
        <v>0</v>
      </c>
      <c r="K80" s="4">
        <v>0</v>
      </c>
      <c r="L80" s="4">
        <v>0</v>
      </c>
      <c r="N80" s="4">
        <v>26342.83</v>
      </c>
      <c r="P80" s="53">
        <v>0</v>
      </c>
      <c r="Q80" s="53">
        <v>0</v>
      </c>
      <c r="S80" s="53"/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4">
        <v>0</v>
      </c>
      <c r="AC80" s="4">
        <v>0</v>
      </c>
      <c r="AD80" s="4">
        <v>0</v>
      </c>
      <c r="AE80" s="4">
        <v>0</v>
      </c>
      <c r="AF80" s="4">
        <v>0</v>
      </c>
      <c r="AG80" s="4">
        <v>0</v>
      </c>
      <c r="AH80" s="4">
        <v>0</v>
      </c>
      <c r="AI80" s="4">
        <v>0</v>
      </c>
      <c r="AJ80" s="4">
        <v>0</v>
      </c>
      <c r="AK80" s="4">
        <v>0</v>
      </c>
      <c r="AL80" s="4">
        <v>0</v>
      </c>
      <c r="AM80" s="4">
        <v>0</v>
      </c>
      <c r="AN80" s="4">
        <v>0</v>
      </c>
      <c r="AO80" s="4">
        <v>0</v>
      </c>
      <c r="AP80" s="4">
        <v>0</v>
      </c>
      <c r="AQ80" s="4">
        <v>0</v>
      </c>
      <c r="AR80" s="4">
        <v>0</v>
      </c>
      <c r="AS80" s="4">
        <v>0</v>
      </c>
      <c r="AT80" s="4">
        <v>0</v>
      </c>
      <c r="AU80" s="4">
        <v>0</v>
      </c>
      <c r="AV80" s="4">
        <v>0</v>
      </c>
      <c r="AW80" s="4">
        <v>0</v>
      </c>
      <c r="AX80" s="4">
        <v>0</v>
      </c>
      <c r="AY80" s="4">
        <v>0</v>
      </c>
      <c r="AZ80" s="4">
        <v>0</v>
      </c>
      <c r="BA80" s="4">
        <v>0</v>
      </c>
      <c r="BB80" s="4">
        <v>79200</v>
      </c>
      <c r="BC80" s="4">
        <v>0</v>
      </c>
      <c r="BD80" s="4">
        <v>0</v>
      </c>
      <c r="BE80" s="4">
        <v>0</v>
      </c>
      <c r="BF80" s="4">
        <v>0</v>
      </c>
      <c r="BG80" s="4">
        <v>0</v>
      </c>
      <c r="BH80" s="4">
        <v>0</v>
      </c>
      <c r="BI80" s="4">
        <v>0</v>
      </c>
      <c r="BJ80" s="4">
        <v>0</v>
      </c>
      <c r="BK80" s="4">
        <v>0</v>
      </c>
      <c r="BL80" s="4">
        <v>0</v>
      </c>
      <c r="BM80" s="4">
        <v>0</v>
      </c>
      <c r="BN80" s="4">
        <v>0</v>
      </c>
      <c r="BO80" s="4">
        <v>0</v>
      </c>
      <c r="BP80" s="4">
        <v>0</v>
      </c>
      <c r="BQ80" s="4">
        <v>0</v>
      </c>
      <c r="BR80" s="4">
        <v>0</v>
      </c>
      <c r="BS80" s="4">
        <v>0</v>
      </c>
      <c r="BT80" s="4">
        <v>0</v>
      </c>
      <c r="BU80" s="4">
        <v>0</v>
      </c>
      <c r="BV80" s="4">
        <v>0</v>
      </c>
      <c r="BW80" s="4">
        <v>0</v>
      </c>
      <c r="BX80" s="4">
        <v>0</v>
      </c>
      <c r="BY80" s="4">
        <v>0</v>
      </c>
      <c r="BZ80" s="4">
        <v>0</v>
      </c>
      <c r="CA80" s="4">
        <v>0</v>
      </c>
      <c r="CB80" s="4">
        <v>0</v>
      </c>
      <c r="CC80" s="4">
        <v>0</v>
      </c>
      <c r="CD80" s="4">
        <v>0</v>
      </c>
      <c r="CE80" s="4">
        <v>0</v>
      </c>
      <c r="CF80" s="4">
        <v>0</v>
      </c>
      <c r="CG80" s="4">
        <v>0</v>
      </c>
      <c r="CH80" s="53">
        <v>79200</v>
      </c>
      <c r="CJ80" s="4">
        <v>0</v>
      </c>
      <c r="CK80" s="4">
        <v>0</v>
      </c>
      <c r="CL80" s="4">
        <v>17240.09</v>
      </c>
      <c r="CM80" s="4">
        <v>0</v>
      </c>
      <c r="CN80" s="4">
        <v>17240.09</v>
      </c>
      <c r="CP80" s="4">
        <v>0</v>
      </c>
      <c r="CQ80" s="4">
        <v>0</v>
      </c>
      <c r="CR80" s="4">
        <v>0</v>
      </c>
      <c r="CT80" s="4">
        <v>17240.09</v>
      </c>
      <c r="CU80" s="4">
        <f t="shared" si="15"/>
        <v>61959.91</v>
      </c>
      <c r="CV80" s="37">
        <f t="shared" si="16"/>
        <v>0.21767790404040405</v>
      </c>
      <c r="CW80" s="37"/>
    </row>
    <row r="81" spans="1:101" s="4" customFormat="1" outlineLevel="1" x14ac:dyDescent="0.2">
      <c r="A81" s="4" t="s">
        <v>93</v>
      </c>
      <c r="B81" s="11" t="s">
        <v>253</v>
      </c>
      <c r="C81" s="4" t="s">
        <v>254</v>
      </c>
      <c r="D81" s="4">
        <v>0</v>
      </c>
      <c r="E81" s="4">
        <v>0</v>
      </c>
      <c r="F81" s="4">
        <v>567.31000000000006</v>
      </c>
      <c r="G81" s="4">
        <v>0</v>
      </c>
      <c r="H81" s="4">
        <v>567.31000000000006</v>
      </c>
      <c r="J81" s="4">
        <v>0</v>
      </c>
      <c r="K81" s="4">
        <v>0</v>
      </c>
      <c r="L81" s="4">
        <v>0</v>
      </c>
      <c r="N81" s="4">
        <v>567.31000000000006</v>
      </c>
      <c r="P81" s="53">
        <v>0</v>
      </c>
      <c r="Q81" s="53">
        <v>0</v>
      </c>
      <c r="S81" s="53"/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0</v>
      </c>
      <c r="AC81" s="4">
        <v>0</v>
      </c>
      <c r="AD81" s="4">
        <v>0</v>
      </c>
      <c r="AE81" s="4">
        <v>0</v>
      </c>
      <c r="AF81" s="4">
        <v>0</v>
      </c>
      <c r="AG81" s="4">
        <v>0</v>
      </c>
      <c r="AH81" s="4">
        <v>0</v>
      </c>
      <c r="AI81" s="4">
        <v>0</v>
      </c>
      <c r="AJ81" s="4">
        <v>0</v>
      </c>
      <c r="AK81" s="4">
        <v>0</v>
      </c>
      <c r="AL81" s="4">
        <v>0</v>
      </c>
      <c r="AM81" s="4">
        <v>0</v>
      </c>
      <c r="AN81" s="4">
        <v>0</v>
      </c>
      <c r="AO81" s="4">
        <v>0</v>
      </c>
      <c r="AP81" s="4">
        <v>0</v>
      </c>
      <c r="AQ81" s="4">
        <v>0</v>
      </c>
      <c r="AR81" s="4">
        <v>0</v>
      </c>
      <c r="AS81" s="4">
        <v>0</v>
      </c>
      <c r="AT81" s="4">
        <v>0</v>
      </c>
      <c r="AU81" s="4">
        <v>0</v>
      </c>
      <c r="AV81" s="4">
        <v>0</v>
      </c>
      <c r="AW81" s="4">
        <v>0</v>
      </c>
      <c r="AX81" s="4">
        <v>0</v>
      </c>
      <c r="AY81" s="4">
        <v>0</v>
      </c>
      <c r="AZ81" s="4">
        <v>0</v>
      </c>
      <c r="BA81" s="4">
        <v>0</v>
      </c>
      <c r="BB81" s="4">
        <v>0</v>
      </c>
      <c r="BC81" s="4">
        <v>500</v>
      </c>
      <c r="BD81" s="4">
        <v>0</v>
      </c>
      <c r="BE81" s="4">
        <v>0</v>
      </c>
      <c r="BF81" s="4">
        <v>0</v>
      </c>
      <c r="BG81" s="4">
        <v>0</v>
      </c>
      <c r="BH81" s="4">
        <v>0</v>
      </c>
      <c r="BI81" s="4">
        <v>0</v>
      </c>
      <c r="BJ81" s="4">
        <v>0</v>
      </c>
      <c r="BK81" s="4">
        <v>0</v>
      </c>
      <c r="BL81" s="4">
        <v>0</v>
      </c>
      <c r="BM81" s="4">
        <v>0</v>
      </c>
      <c r="BN81" s="4">
        <v>0</v>
      </c>
      <c r="BO81" s="4">
        <v>0</v>
      </c>
      <c r="BP81" s="4">
        <v>0</v>
      </c>
      <c r="BQ81" s="4">
        <v>0</v>
      </c>
      <c r="BR81" s="4">
        <v>0</v>
      </c>
      <c r="BS81" s="4">
        <v>0</v>
      </c>
      <c r="BT81" s="4">
        <v>0</v>
      </c>
      <c r="BU81" s="4">
        <v>0</v>
      </c>
      <c r="BV81" s="4">
        <v>0</v>
      </c>
      <c r="BW81" s="4">
        <v>0</v>
      </c>
      <c r="BX81" s="4">
        <v>0</v>
      </c>
      <c r="BY81" s="4">
        <v>0</v>
      </c>
      <c r="BZ81" s="4">
        <v>0</v>
      </c>
      <c r="CA81" s="4">
        <v>0</v>
      </c>
      <c r="CB81" s="4">
        <v>0</v>
      </c>
      <c r="CC81" s="4">
        <v>0</v>
      </c>
      <c r="CD81" s="4">
        <v>0</v>
      </c>
      <c r="CE81" s="4">
        <v>0</v>
      </c>
      <c r="CF81" s="4">
        <v>0</v>
      </c>
      <c r="CG81" s="4">
        <v>0</v>
      </c>
      <c r="CH81" s="53">
        <v>500</v>
      </c>
      <c r="CJ81" s="4">
        <v>0</v>
      </c>
      <c r="CK81" s="4">
        <v>0</v>
      </c>
      <c r="CL81" s="4">
        <v>0</v>
      </c>
      <c r="CM81" s="4">
        <v>0</v>
      </c>
      <c r="CN81" s="4">
        <v>0</v>
      </c>
      <c r="CP81" s="4">
        <v>0</v>
      </c>
      <c r="CQ81" s="4">
        <v>0</v>
      </c>
      <c r="CR81" s="4">
        <v>0</v>
      </c>
      <c r="CT81" s="4">
        <v>0</v>
      </c>
      <c r="CU81" s="4">
        <f t="shared" si="15"/>
        <v>500</v>
      </c>
      <c r="CV81" s="37">
        <f t="shared" si="16"/>
        <v>0</v>
      </c>
      <c r="CW81" s="37"/>
    </row>
    <row r="82" spans="1:101" s="4" customFormat="1" outlineLevel="1" x14ac:dyDescent="0.2">
      <c r="A82" s="4" t="s">
        <v>94</v>
      </c>
      <c r="B82" s="11" t="s">
        <v>255</v>
      </c>
      <c r="C82" s="4" t="s">
        <v>256</v>
      </c>
      <c r="D82" s="4">
        <v>0</v>
      </c>
      <c r="E82" s="4">
        <v>0</v>
      </c>
      <c r="F82" s="4">
        <v>16460.79</v>
      </c>
      <c r="G82" s="4">
        <v>0</v>
      </c>
      <c r="H82" s="4">
        <v>16460.79</v>
      </c>
      <c r="J82" s="4">
        <v>0</v>
      </c>
      <c r="K82" s="4">
        <v>0</v>
      </c>
      <c r="L82" s="4">
        <v>0</v>
      </c>
      <c r="N82" s="4">
        <v>16460.79</v>
      </c>
      <c r="P82" s="53">
        <v>0</v>
      </c>
      <c r="Q82" s="53">
        <v>0</v>
      </c>
      <c r="S82" s="53"/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0</v>
      </c>
      <c r="AC82" s="4">
        <v>0</v>
      </c>
      <c r="AD82" s="4">
        <v>0</v>
      </c>
      <c r="AE82" s="4">
        <v>0</v>
      </c>
      <c r="AF82" s="4">
        <v>0</v>
      </c>
      <c r="AG82" s="4">
        <v>0</v>
      </c>
      <c r="AH82" s="4">
        <v>0</v>
      </c>
      <c r="AI82" s="4">
        <v>0</v>
      </c>
      <c r="AJ82" s="4">
        <v>0</v>
      </c>
      <c r="AK82" s="4">
        <v>0</v>
      </c>
      <c r="AL82" s="4">
        <v>0</v>
      </c>
      <c r="AM82" s="4">
        <v>0</v>
      </c>
      <c r="AN82" s="4">
        <v>0</v>
      </c>
      <c r="AO82" s="4">
        <v>0</v>
      </c>
      <c r="AP82" s="4">
        <v>0</v>
      </c>
      <c r="AQ82" s="4">
        <v>0</v>
      </c>
      <c r="AR82" s="4">
        <v>0</v>
      </c>
      <c r="AS82" s="4">
        <v>0</v>
      </c>
      <c r="AT82" s="4">
        <v>0</v>
      </c>
      <c r="AU82" s="4">
        <v>0</v>
      </c>
      <c r="AV82" s="4">
        <v>0</v>
      </c>
      <c r="AW82" s="4">
        <v>0</v>
      </c>
      <c r="AX82" s="4">
        <v>0</v>
      </c>
      <c r="AY82" s="4">
        <v>0</v>
      </c>
      <c r="AZ82" s="4">
        <v>0</v>
      </c>
      <c r="BA82" s="4">
        <v>0</v>
      </c>
      <c r="BB82" s="4">
        <v>0</v>
      </c>
      <c r="BC82" s="4">
        <v>0</v>
      </c>
      <c r="BD82" s="4">
        <v>21125</v>
      </c>
      <c r="BE82" s="4">
        <v>0</v>
      </c>
      <c r="BF82" s="4">
        <v>0</v>
      </c>
      <c r="BG82" s="4">
        <v>0</v>
      </c>
      <c r="BH82" s="4">
        <v>0</v>
      </c>
      <c r="BI82" s="4">
        <v>0</v>
      </c>
      <c r="BJ82" s="4">
        <v>0</v>
      </c>
      <c r="BK82" s="4">
        <v>0</v>
      </c>
      <c r="BL82" s="4">
        <v>0</v>
      </c>
      <c r="BM82" s="4">
        <v>0</v>
      </c>
      <c r="BN82" s="4">
        <v>0</v>
      </c>
      <c r="BO82" s="4">
        <v>0</v>
      </c>
      <c r="BP82" s="4">
        <v>0</v>
      </c>
      <c r="BQ82" s="4">
        <v>0</v>
      </c>
      <c r="BR82" s="4">
        <v>0</v>
      </c>
      <c r="BS82" s="4">
        <v>0</v>
      </c>
      <c r="BT82" s="4">
        <v>0</v>
      </c>
      <c r="BU82" s="4">
        <v>0</v>
      </c>
      <c r="BV82" s="4">
        <v>0</v>
      </c>
      <c r="BW82" s="4">
        <v>0</v>
      </c>
      <c r="BX82" s="4">
        <v>0</v>
      </c>
      <c r="BY82" s="4">
        <v>0</v>
      </c>
      <c r="BZ82" s="4">
        <v>0</v>
      </c>
      <c r="CA82" s="4">
        <v>0</v>
      </c>
      <c r="CB82" s="4">
        <v>0</v>
      </c>
      <c r="CC82" s="4">
        <v>0</v>
      </c>
      <c r="CD82" s="4">
        <v>0</v>
      </c>
      <c r="CE82" s="4">
        <v>0</v>
      </c>
      <c r="CF82" s="4">
        <v>0</v>
      </c>
      <c r="CG82" s="4">
        <v>0</v>
      </c>
      <c r="CH82" s="53">
        <v>21125</v>
      </c>
      <c r="CJ82" s="4">
        <v>0</v>
      </c>
      <c r="CK82" s="4">
        <v>0</v>
      </c>
      <c r="CL82" s="4">
        <v>13415.65</v>
      </c>
      <c r="CM82" s="4">
        <v>0</v>
      </c>
      <c r="CN82" s="4">
        <v>13415.65</v>
      </c>
      <c r="CP82" s="4">
        <v>0</v>
      </c>
      <c r="CQ82" s="4">
        <v>0</v>
      </c>
      <c r="CR82" s="4">
        <v>0</v>
      </c>
      <c r="CT82" s="4">
        <v>13415.65</v>
      </c>
      <c r="CU82" s="4">
        <f t="shared" si="15"/>
        <v>7709.35</v>
      </c>
      <c r="CV82" s="37">
        <f t="shared" si="16"/>
        <v>0.6350603550295858</v>
      </c>
      <c r="CW82" s="37"/>
    </row>
    <row r="83" spans="1:101" s="4" customFormat="1" outlineLevel="1" x14ac:dyDescent="0.2">
      <c r="A83" s="4" t="s">
        <v>95</v>
      </c>
      <c r="B83" s="11" t="s">
        <v>257</v>
      </c>
      <c r="C83" s="4" t="s">
        <v>258</v>
      </c>
      <c r="D83" s="4">
        <v>0</v>
      </c>
      <c r="E83" s="4">
        <v>0</v>
      </c>
      <c r="F83" s="4">
        <v>50505.74</v>
      </c>
      <c r="G83" s="4">
        <v>0</v>
      </c>
      <c r="H83" s="4">
        <v>50505.74</v>
      </c>
      <c r="J83" s="4">
        <v>0</v>
      </c>
      <c r="K83" s="4">
        <v>0</v>
      </c>
      <c r="L83" s="4">
        <v>0</v>
      </c>
      <c r="N83" s="4">
        <v>50505.74</v>
      </c>
      <c r="P83" s="53">
        <v>0</v>
      </c>
      <c r="Q83" s="53">
        <v>0</v>
      </c>
      <c r="S83" s="53"/>
      <c r="T83" s="4">
        <v>0</v>
      </c>
      <c r="U83" s="4">
        <v>0</v>
      </c>
      <c r="V83" s="4">
        <v>0</v>
      </c>
      <c r="W83" s="4">
        <v>0</v>
      </c>
      <c r="X83" s="4">
        <v>0</v>
      </c>
      <c r="Y83" s="4">
        <v>0</v>
      </c>
      <c r="Z83" s="4">
        <v>0</v>
      </c>
      <c r="AA83" s="4">
        <v>0</v>
      </c>
      <c r="AB83" s="4">
        <v>0</v>
      </c>
      <c r="AC83" s="4">
        <v>0</v>
      </c>
      <c r="AD83" s="4">
        <v>0</v>
      </c>
      <c r="AE83" s="4">
        <v>0</v>
      </c>
      <c r="AF83" s="4">
        <v>0</v>
      </c>
      <c r="AG83" s="4">
        <v>0</v>
      </c>
      <c r="AH83" s="4">
        <v>0</v>
      </c>
      <c r="AI83" s="4">
        <v>0</v>
      </c>
      <c r="AJ83" s="4">
        <v>0</v>
      </c>
      <c r="AK83" s="4">
        <v>0</v>
      </c>
      <c r="AL83" s="4">
        <v>0</v>
      </c>
      <c r="AM83" s="4">
        <v>0</v>
      </c>
      <c r="AN83" s="4">
        <v>0</v>
      </c>
      <c r="AO83" s="4">
        <v>0</v>
      </c>
      <c r="AP83" s="4">
        <v>0</v>
      </c>
      <c r="AQ83" s="4">
        <v>0</v>
      </c>
      <c r="AR83" s="4">
        <v>0</v>
      </c>
      <c r="AS83" s="4">
        <v>0</v>
      </c>
      <c r="AT83" s="4">
        <v>0</v>
      </c>
      <c r="AU83" s="4">
        <v>0</v>
      </c>
      <c r="AV83" s="4">
        <v>0</v>
      </c>
      <c r="AW83" s="4">
        <v>0</v>
      </c>
      <c r="AX83" s="4">
        <v>0</v>
      </c>
      <c r="AY83" s="4">
        <v>0</v>
      </c>
      <c r="AZ83" s="4">
        <v>0</v>
      </c>
      <c r="BA83" s="4">
        <v>0</v>
      </c>
      <c r="BB83" s="4">
        <v>0</v>
      </c>
      <c r="BC83" s="4">
        <v>0</v>
      </c>
      <c r="BD83" s="4">
        <v>0</v>
      </c>
      <c r="BE83" s="4">
        <v>51400</v>
      </c>
      <c r="BF83" s="4">
        <v>0</v>
      </c>
      <c r="BG83" s="4">
        <v>0</v>
      </c>
      <c r="BH83" s="4">
        <v>0</v>
      </c>
      <c r="BI83" s="4">
        <v>0</v>
      </c>
      <c r="BJ83" s="4">
        <v>0</v>
      </c>
      <c r="BK83" s="4">
        <v>0</v>
      </c>
      <c r="BL83" s="4">
        <v>0</v>
      </c>
      <c r="BM83" s="4">
        <v>0</v>
      </c>
      <c r="BN83" s="4">
        <v>0</v>
      </c>
      <c r="BO83" s="4">
        <v>0</v>
      </c>
      <c r="BP83" s="4">
        <v>0</v>
      </c>
      <c r="BQ83" s="4">
        <v>0</v>
      </c>
      <c r="BR83" s="4">
        <v>0</v>
      </c>
      <c r="BS83" s="4">
        <v>0</v>
      </c>
      <c r="BT83" s="4">
        <v>0</v>
      </c>
      <c r="BU83" s="4">
        <v>0</v>
      </c>
      <c r="BV83" s="4">
        <v>0</v>
      </c>
      <c r="BW83" s="4">
        <v>0</v>
      </c>
      <c r="BX83" s="4">
        <v>0</v>
      </c>
      <c r="BY83" s="4">
        <v>0</v>
      </c>
      <c r="BZ83" s="4">
        <v>0</v>
      </c>
      <c r="CA83" s="4">
        <v>0</v>
      </c>
      <c r="CB83" s="4">
        <v>0</v>
      </c>
      <c r="CC83" s="4">
        <v>0</v>
      </c>
      <c r="CD83" s="4">
        <v>0</v>
      </c>
      <c r="CE83" s="4">
        <v>0</v>
      </c>
      <c r="CF83" s="4">
        <v>0</v>
      </c>
      <c r="CG83" s="4">
        <v>0</v>
      </c>
      <c r="CH83" s="53">
        <v>51400</v>
      </c>
      <c r="CJ83" s="4">
        <v>0</v>
      </c>
      <c r="CK83" s="4">
        <v>0</v>
      </c>
      <c r="CL83" s="4">
        <v>40556.68</v>
      </c>
      <c r="CM83" s="4">
        <v>0</v>
      </c>
      <c r="CN83" s="4">
        <v>40556.68</v>
      </c>
      <c r="CP83" s="4">
        <v>0</v>
      </c>
      <c r="CQ83" s="4">
        <v>0</v>
      </c>
      <c r="CR83" s="4">
        <v>0</v>
      </c>
      <c r="CT83" s="4">
        <v>40556.68</v>
      </c>
      <c r="CU83" s="4">
        <f t="shared" si="15"/>
        <v>10843.32</v>
      </c>
      <c r="CV83" s="37">
        <f t="shared" si="16"/>
        <v>0.78904046692606999</v>
      </c>
      <c r="CW83" s="37"/>
    </row>
    <row r="84" spans="1:101" s="4" customFormat="1" outlineLevel="1" x14ac:dyDescent="0.2">
      <c r="A84" s="4" t="s">
        <v>96</v>
      </c>
      <c r="B84" s="11" t="s">
        <v>259</v>
      </c>
      <c r="C84" s="4" t="s">
        <v>260</v>
      </c>
      <c r="D84" s="4">
        <v>0</v>
      </c>
      <c r="E84" s="4">
        <v>0</v>
      </c>
      <c r="F84" s="4">
        <v>13460.5</v>
      </c>
      <c r="G84" s="4">
        <v>0</v>
      </c>
      <c r="H84" s="4">
        <v>13460.5</v>
      </c>
      <c r="J84" s="4">
        <v>0</v>
      </c>
      <c r="K84" s="4">
        <v>0</v>
      </c>
      <c r="L84" s="4">
        <v>0</v>
      </c>
      <c r="N84" s="4">
        <v>13460.5</v>
      </c>
      <c r="P84" s="53">
        <v>0</v>
      </c>
      <c r="Q84" s="53">
        <v>0</v>
      </c>
      <c r="S84" s="53"/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0</v>
      </c>
      <c r="AB84" s="4">
        <v>0</v>
      </c>
      <c r="AC84" s="4">
        <v>0</v>
      </c>
      <c r="AD84" s="4">
        <v>0</v>
      </c>
      <c r="AE84" s="4">
        <v>0</v>
      </c>
      <c r="AF84" s="4">
        <v>0</v>
      </c>
      <c r="AG84" s="4">
        <v>0</v>
      </c>
      <c r="AH84" s="4">
        <v>0</v>
      </c>
      <c r="AI84" s="4">
        <v>0</v>
      </c>
      <c r="AJ84" s="4">
        <v>0</v>
      </c>
      <c r="AK84" s="4">
        <v>0</v>
      </c>
      <c r="AL84" s="4">
        <v>0</v>
      </c>
      <c r="AM84" s="4">
        <v>0</v>
      </c>
      <c r="AN84" s="4">
        <v>0</v>
      </c>
      <c r="AO84" s="4">
        <v>0</v>
      </c>
      <c r="AP84" s="4">
        <v>0</v>
      </c>
      <c r="AQ84" s="4">
        <v>0</v>
      </c>
      <c r="AR84" s="4">
        <v>0</v>
      </c>
      <c r="AS84" s="4">
        <v>0</v>
      </c>
      <c r="AT84" s="4">
        <v>0</v>
      </c>
      <c r="AU84" s="4">
        <v>0</v>
      </c>
      <c r="AV84" s="4">
        <v>0</v>
      </c>
      <c r="AW84" s="4">
        <v>0</v>
      </c>
      <c r="AX84" s="4">
        <v>0</v>
      </c>
      <c r="AY84" s="4">
        <v>0</v>
      </c>
      <c r="AZ84" s="4">
        <v>0</v>
      </c>
      <c r="BA84" s="4">
        <v>0</v>
      </c>
      <c r="BB84" s="4">
        <v>0</v>
      </c>
      <c r="BC84" s="4">
        <v>0</v>
      </c>
      <c r="BD84" s="4">
        <v>0</v>
      </c>
      <c r="BE84" s="4">
        <v>0</v>
      </c>
      <c r="BF84" s="4">
        <v>13770</v>
      </c>
      <c r="BG84" s="4">
        <v>0</v>
      </c>
      <c r="BH84" s="4">
        <v>0</v>
      </c>
      <c r="BI84" s="4">
        <v>0</v>
      </c>
      <c r="BJ84" s="4">
        <v>0</v>
      </c>
      <c r="BK84" s="4">
        <v>0</v>
      </c>
      <c r="BL84" s="4">
        <v>0</v>
      </c>
      <c r="BM84" s="4">
        <v>0</v>
      </c>
      <c r="BN84" s="4">
        <v>0</v>
      </c>
      <c r="BO84" s="4">
        <v>0</v>
      </c>
      <c r="BP84" s="4">
        <v>0</v>
      </c>
      <c r="BQ84" s="4">
        <v>0</v>
      </c>
      <c r="BR84" s="4">
        <v>0</v>
      </c>
      <c r="BS84" s="4">
        <v>0</v>
      </c>
      <c r="BT84" s="4">
        <v>0</v>
      </c>
      <c r="BU84" s="4">
        <v>0</v>
      </c>
      <c r="BV84" s="4">
        <v>0</v>
      </c>
      <c r="BW84" s="4">
        <v>0</v>
      </c>
      <c r="BX84" s="4">
        <v>0</v>
      </c>
      <c r="BY84" s="4">
        <v>0</v>
      </c>
      <c r="BZ84" s="4">
        <v>0</v>
      </c>
      <c r="CA84" s="4">
        <v>0</v>
      </c>
      <c r="CB84" s="4">
        <v>0</v>
      </c>
      <c r="CC84" s="4">
        <v>0</v>
      </c>
      <c r="CD84" s="4">
        <v>0</v>
      </c>
      <c r="CE84" s="4">
        <v>0</v>
      </c>
      <c r="CF84" s="4">
        <v>0</v>
      </c>
      <c r="CG84" s="4">
        <v>0</v>
      </c>
      <c r="CH84" s="53">
        <v>13770</v>
      </c>
      <c r="CJ84" s="4">
        <v>0</v>
      </c>
      <c r="CK84" s="4">
        <v>0</v>
      </c>
      <c r="CL84" s="4">
        <v>8427.31</v>
      </c>
      <c r="CM84" s="4">
        <v>0</v>
      </c>
      <c r="CN84" s="4">
        <v>8427.31</v>
      </c>
      <c r="CP84" s="4">
        <v>0</v>
      </c>
      <c r="CQ84" s="4">
        <v>0</v>
      </c>
      <c r="CR84" s="4">
        <v>0</v>
      </c>
      <c r="CT84" s="4">
        <v>8427.31</v>
      </c>
      <c r="CU84" s="4">
        <f t="shared" si="15"/>
        <v>5342.6900000000005</v>
      </c>
      <c r="CV84" s="37">
        <f t="shared" si="16"/>
        <v>0.61200508351488736</v>
      </c>
      <c r="CW84" s="37"/>
    </row>
    <row r="85" spans="1:101" s="4" customFormat="1" outlineLevel="1" x14ac:dyDescent="0.2">
      <c r="A85" s="4" t="s">
        <v>97</v>
      </c>
      <c r="B85" s="11" t="s">
        <v>261</v>
      </c>
      <c r="C85" s="4" t="s">
        <v>262</v>
      </c>
      <c r="D85" s="4">
        <v>0</v>
      </c>
      <c r="E85" s="4">
        <v>0</v>
      </c>
      <c r="F85" s="4">
        <v>16502.37</v>
      </c>
      <c r="G85" s="4">
        <v>0</v>
      </c>
      <c r="H85" s="4">
        <v>16502.37</v>
      </c>
      <c r="J85" s="4">
        <v>0</v>
      </c>
      <c r="K85" s="4">
        <v>0</v>
      </c>
      <c r="L85" s="4">
        <v>0</v>
      </c>
      <c r="N85" s="4">
        <v>16502.37</v>
      </c>
      <c r="P85" s="53">
        <v>0</v>
      </c>
      <c r="Q85" s="53">
        <v>0</v>
      </c>
      <c r="S85" s="53"/>
      <c r="T85" s="4">
        <v>0</v>
      </c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  <c r="AB85" s="4">
        <v>0</v>
      </c>
      <c r="AC85" s="4">
        <v>0</v>
      </c>
      <c r="AD85" s="4">
        <v>0</v>
      </c>
      <c r="AE85" s="4">
        <v>0</v>
      </c>
      <c r="AF85" s="4">
        <v>0</v>
      </c>
      <c r="AG85" s="4">
        <v>0</v>
      </c>
      <c r="AH85" s="4">
        <v>0</v>
      </c>
      <c r="AI85" s="4">
        <v>0</v>
      </c>
      <c r="AJ85" s="4">
        <v>0</v>
      </c>
      <c r="AK85" s="4">
        <v>0</v>
      </c>
      <c r="AL85" s="4">
        <v>0</v>
      </c>
      <c r="AM85" s="4">
        <v>0</v>
      </c>
      <c r="AN85" s="4">
        <v>0</v>
      </c>
      <c r="AO85" s="4">
        <v>0</v>
      </c>
      <c r="AP85" s="4">
        <v>0</v>
      </c>
      <c r="AQ85" s="4">
        <v>0</v>
      </c>
      <c r="AR85" s="4">
        <v>0</v>
      </c>
      <c r="AS85" s="4">
        <v>0</v>
      </c>
      <c r="AT85" s="4">
        <v>0</v>
      </c>
      <c r="AU85" s="4">
        <v>0</v>
      </c>
      <c r="AV85" s="4">
        <v>0</v>
      </c>
      <c r="AW85" s="4">
        <v>0</v>
      </c>
      <c r="AX85" s="4">
        <v>0</v>
      </c>
      <c r="AY85" s="4">
        <v>0</v>
      </c>
      <c r="AZ85" s="4">
        <v>0</v>
      </c>
      <c r="BA85" s="4">
        <v>0</v>
      </c>
      <c r="BB85" s="4">
        <v>0</v>
      </c>
      <c r="BC85" s="4">
        <v>0</v>
      </c>
      <c r="BD85" s="4">
        <v>0</v>
      </c>
      <c r="BE85" s="4">
        <v>0</v>
      </c>
      <c r="BF85" s="4">
        <v>0</v>
      </c>
      <c r="BG85" s="4">
        <v>17775</v>
      </c>
      <c r="BH85" s="4">
        <v>0</v>
      </c>
      <c r="BI85" s="4">
        <v>0</v>
      </c>
      <c r="BJ85" s="4">
        <v>0</v>
      </c>
      <c r="BK85" s="4">
        <v>0</v>
      </c>
      <c r="BL85" s="4">
        <v>0</v>
      </c>
      <c r="BM85" s="4">
        <v>0</v>
      </c>
      <c r="BN85" s="4">
        <v>0</v>
      </c>
      <c r="BO85" s="4">
        <v>0</v>
      </c>
      <c r="BP85" s="4">
        <v>0</v>
      </c>
      <c r="BQ85" s="4">
        <v>0</v>
      </c>
      <c r="BR85" s="4">
        <v>0</v>
      </c>
      <c r="BS85" s="4">
        <v>0</v>
      </c>
      <c r="BT85" s="4">
        <v>0</v>
      </c>
      <c r="BU85" s="4">
        <v>0</v>
      </c>
      <c r="BV85" s="4">
        <v>0</v>
      </c>
      <c r="BW85" s="4">
        <v>0</v>
      </c>
      <c r="BX85" s="4">
        <v>0</v>
      </c>
      <c r="BY85" s="4">
        <v>0</v>
      </c>
      <c r="BZ85" s="4">
        <v>0</v>
      </c>
      <c r="CA85" s="4">
        <v>0</v>
      </c>
      <c r="CB85" s="4">
        <v>0</v>
      </c>
      <c r="CC85" s="4">
        <v>0</v>
      </c>
      <c r="CD85" s="4">
        <v>0</v>
      </c>
      <c r="CE85" s="4">
        <v>0</v>
      </c>
      <c r="CF85" s="4">
        <v>0</v>
      </c>
      <c r="CG85" s="4">
        <v>0</v>
      </c>
      <c r="CH85" s="53">
        <v>17775</v>
      </c>
      <c r="CJ85" s="4">
        <v>0</v>
      </c>
      <c r="CK85" s="4">
        <v>0</v>
      </c>
      <c r="CL85" s="4">
        <v>11093.130000000001</v>
      </c>
      <c r="CM85" s="4">
        <v>0</v>
      </c>
      <c r="CN85" s="4">
        <v>11093.130000000001</v>
      </c>
      <c r="CP85" s="4">
        <v>0</v>
      </c>
      <c r="CQ85" s="4">
        <v>0</v>
      </c>
      <c r="CR85" s="4">
        <v>0</v>
      </c>
      <c r="CT85" s="4">
        <v>11093.130000000001</v>
      </c>
      <c r="CU85" s="4">
        <f t="shared" si="15"/>
        <v>6681.869999999999</v>
      </c>
      <c r="CV85" s="37">
        <f t="shared" si="16"/>
        <v>0.62408607594936716</v>
      </c>
      <c r="CW85" s="37"/>
    </row>
    <row r="86" spans="1:101" s="4" customFormat="1" outlineLevel="1" x14ac:dyDescent="0.2">
      <c r="A86" s="4" t="s">
        <v>98</v>
      </c>
      <c r="B86" s="11" t="s">
        <v>263</v>
      </c>
      <c r="C86" s="4" t="s">
        <v>264</v>
      </c>
      <c r="D86" s="4">
        <v>0</v>
      </c>
      <c r="E86" s="4">
        <v>0</v>
      </c>
      <c r="F86" s="4">
        <v>561.03</v>
      </c>
      <c r="G86" s="4">
        <v>0</v>
      </c>
      <c r="H86" s="4">
        <v>561.03</v>
      </c>
      <c r="J86" s="4">
        <v>0</v>
      </c>
      <c r="K86" s="4">
        <v>0</v>
      </c>
      <c r="L86" s="4">
        <v>0</v>
      </c>
      <c r="N86" s="4">
        <v>561.03</v>
      </c>
      <c r="P86" s="53">
        <v>0</v>
      </c>
      <c r="Q86" s="53">
        <v>0</v>
      </c>
      <c r="S86" s="53"/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  <c r="AA86" s="4">
        <v>0</v>
      </c>
      <c r="AB86" s="4">
        <v>0</v>
      </c>
      <c r="AC86" s="4">
        <v>0</v>
      </c>
      <c r="AD86" s="4">
        <v>0</v>
      </c>
      <c r="AE86" s="4">
        <v>0</v>
      </c>
      <c r="AF86" s="4">
        <v>0</v>
      </c>
      <c r="AG86" s="4">
        <v>0</v>
      </c>
      <c r="AH86" s="4">
        <v>0</v>
      </c>
      <c r="AI86" s="4">
        <v>0</v>
      </c>
      <c r="AJ86" s="4">
        <v>0</v>
      </c>
      <c r="AK86" s="4">
        <v>0</v>
      </c>
      <c r="AL86" s="4">
        <v>0</v>
      </c>
      <c r="AM86" s="4">
        <v>0</v>
      </c>
      <c r="AN86" s="4">
        <v>0</v>
      </c>
      <c r="AO86" s="4">
        <v>0</v>
      </c>
      <c r="AP86" s="4">
        <v>0</v>
      </c>
      <c r="AQ86" s="4">
        <v>0</v>
      </c>
      <c r="AR86" s="4">
        <v>0</v>
      </c>
      <c r="AS86" s="4">
        <v>0</v>
      </c>
      <c r="AT86" s="4">
        <v>0</v>
      </c>
      <c r="AU86" s="4">
        <v>0</v>
      </c>
      <c r="AV86" s="4">
        <v>0</v>
      </c>
      <c r="AW86" s="4">
        <v>0</v>
      </c>
      <c r="AX86" s="4">
        <v>0</v>
      </c>
      <c r="AY86" s="4">
        <v>0</v>
      </c>
      <c r="AZ86" s="4">
        <v>0</v>
      </c>
      <c r="BA86" s="4">
        <v>0</v>
      </c>
      <c r="BB86" s="4">
        <v>0</v>
      </c>
      <c r="BC86" s="4">
        <v>0</v>
      </c>
      <c r="BD86" s="4">
        <v>0</v>
      </c>
      <c r="BE86" s="4">
        <v>0</v>
      </c>
      <c r="BF86" s="4">
        <v>0</v>
      </c>
      <c r="BG86" s="4">
        <v>0</v>
      </c>
      <c r="BH86" s="4">
        <v>530</v>
      </c>
      <c r="BI86" s="4">
        <v>0</v>
      </c>
      <c r="BJ86" s="4">
        <v>0</v>
      </c>
      <c r="BK86" s="4">
        <v>0</v>
      </c>
      <c r="BL86" s="4">
        <v>0</v>
      </c>
      <c r="BM86" s="4">
        <v>0</v>
      </c>
      <c r="BN86" s="4">
        <v>0</v>
      </c>
      <c r="BO86" s="4">
        <v>0</v>
      </c>
      <c r="BP86" s="4">
        <v>0</v>
      </c>
      <c r="BQ86" s="4">
        <v>0</v>
      </c>
      <c r="BR86" s="4">
        <v>0</v>
      </c>
      <c r="BS86" s="4">
        <v>0</v>
      </c>
      <c r="BT86" s="4">
        <v>0</v>
      </c>
      <c r="BU86" s="4">
        <v>0</v>
      </c>
      <c r="BV86" s="4">
        <v>0</v>
      </c>
      <c r="BW86" s="4">
        <v>0</v>
      </c>
      <c r="BX86" s="4">
        <v>0</v>
      </c>
      <c r="BY86" s="4">
        <v>0</v>
      </c>
      <c r="BZ86" s="4">
        <v>0</v>
      </c>
      <c r="CA86" s="4">
        <v>0</v>
      </c>
      <c r="CB86" s="4">
        <v>0</v>
      </c>
      <c r="CC86" s="4">
        <v>0</v>
      </c>
      <c r="CD86" s="4">
        <v>0</v>
      </c>
      <c r="CE86" s="4">
        <v>0</v>
      </c>
      <c r="CF86" s="4">
        <v>0</v>
      </c>
      <c r="CG86" s="4">
        <v>0</v>
      </c>
      <c r="CH86" s="53">
        <v>530</v>
      </c>
      <c r="CJ86" s="4">
        <v>0</v>
      </c>
      <c r="CK86" s="4">
        <v>0</v>
      </c>
      <c r="CL86" s="4">
        <v>490.89</v>
      </c>
      <c r="CM86" s="4">
        <v>0</v>
      </c>
      <c r="CN86" s="4">
        <v>490.89</v>
      </c>
      <c r="CP86" s="4">
        <v>0</v>
      </c>
      <c r="CQ86" s="4">
        <v>0</v>
      </c>
      <c r="CR86" s="4">
        <v>0</v>
      </c>
      <c r="CT86" s="4">
        <v>490.89</v>
      </c>
      <c r="CU86" s="4">
        <f t="shared" si="15"/>
        <v>39.110000000000014</v>
      </c>
      <c r="CV86" s="37">
        <f t="shared" si="16"/>
        <v>0.92620754716981124</v>
      </c>
      <c r="CW86" s="37"/>
    </row>
    <row r="87" spans="1:101" s="4" customFormat="1" outlineLevel="1" x14ac:dyDescent="0.2">
      <c r="A87" s="4" t="s">
        <v>99</v>
      </c>
      <c r="B87" s="11" t="s">
        <v>265</v>
      </c>
      <c r="C87" s="4" t="s">
        <v>266</v>
      </c>
      <c r="D87" s="4">
        <v>1648.5</v>
      </c>
      <c r="E87" s="4">
        <v>332</v>
      </c>
      <c r="F87" s="4">
        <v>30876.240000000002</v>
      </c>
      <c r="G87" s="4">
        <v>0</v>
      </c>
      <c r="H87" s="4">
        <v>32856.740000000005</v>
      </c>
      <c r="J87" s="4">
        <v>0</v>
      </c>
      <c r="K87" s="4">
        <v>0</v>
      </c>
      <c r="L87" s="4">
        <v>0</v>
      </c>
      <c r="N87" s="4">
        <v>32856.74</v>
      </c>
      <c r="P87" s="53">
        <v>0</v>
      </c>
      <c r="Q87" s="53">
        <v>0</v>
      </c>
      <c r="S87" s="53"/>
      <c r="T87" s="4">
        <v>0</v>
      </c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0</v>
      </c>
      <c r="AB87" s="4">
        <v>0</v>
      </c>
      <c r="AC87" s="4">
        <v>0</v>
      </c>
      <c r="AD87" s="4">
        <v>0</v>
      </c>
      <c r="AE87" s="4">
        <v>0</v>
      </c>
      <c r="AF87" s="4">
        <v>0</v>
      </c>
      <c r="AG87" s="4">
        <v>0</v>
      </c>
      <c r="AH87" s="4">
        <v>0</v>
      </c>
      <c r="AI87" s="4">
        <v>0</v>
      </c>
      <c r="AJ87" s="4">
        <v>0</v>
      </c>
      <c r="AK87" s="4">
        <v>0</v>
      </c>
      <c r="AL87" s="4">
        <v>0</v>
      </c>
      <c r="AM87" s="4">
        <v>0</v>
      </c>
      <c r="AN87" s="4">
        <v>0</v>
      </c>
      <c r="AO87" s="4">
        <v>0</v>
      </c>
      <c r="AP87" s="4">
        <v>0</v>
      </c>
      <c r="AQ87" s="4">
        <v>0</v>
      </c>
      <c r="AR87" s="4">
        <v>0</v>
      </c>
      <c r="AS87" s="4">
        <v>0</v>
      </c>
      <c r="AT87" s="4">
        <v>0</v>
      </c>
      <c r="AU87" s="4">
        <v>0</v>
      </c>
      <c r="AV87" s="4">
        <v>0</v>
      </c>
      <c r="AW87" s="4">
        <v>0</v>
      </c>
      <c r="AX87" s="4">
        <v>0</v>
      </c>
      <c r="AY87" s="4">
        <v>0</v>
      </c>
      <c r="AZ87" s="4">
        <v>0</v>
      </c>
      <c r="BA87" s="4">
        <v>0</v>
      </c>
      <c r="BB87" s="4">
        <v>0</v>
      </c>
      <c r="BC87" s="4">
        <v>0</v>
      </c>
      <c r="BD87" s="4">
        <v>0</v>
      </c>
      <c r="BE87" s="4">
        <v>0</v>
      </c>
      <c r="BF87" s="4">
        <v>0</v>
      </c>
      <c r="BG87" s="4">
        <v>0</v>
      </c>
      <c r="BH87" s="4">
        <v>0</v>
      </c>
      <c r="BI87" s="4">
        <v>16650</v>
      </c>
      <c r="BJ87" s="4">
        <v>0</v>
      </c>
      <c r="BK87" s="4">
        <v>0</v>
      </c>
      <c r="BL87" s="4">
        <v>0</v>
      </c>
      <c r="BM87" s="4">
        <v>0</v>
      </c>
      <c r="BN87" s="4">
        <v>0</v>
      </c>
      <c r="BO87" s="4">
        <v>0</v>
      </c>
      <c r="BP87" s="4">
        <v>0</v>
      </c>
      <c r="BQ87" s="4">
        <v>0</v>
      </c>
      <c r="BR87" s="4">
        <v>0</v>
      </c>
      <c r="BS87" s="4">
        <v>0</v>
      </c>
      <c r="BT87" s="4">
        <v>0</v>
      </c>
      <c r="BU87" s="4">
        <v>0</v>
      </c>
      <c r="BV87" s="4">
        <v>0</v>
      </c>
      <c r="BW87" s="4">
        <v>0</v>
      </c>
      <c r="BX87" s="4">
        <v>0</v>
      </c>
      <c r="BY87" s="4">
        <v>0</v>
      </c>
      <c r="BZ87" s="4">
        <v>0</v>
      </c>
      <c r="CA87" s="4">
        <v>0</v>
      </c>
      <c r="CB87" s="4">
        <v>0</v>
      </c>
      <c r="CC87" s="4">
        <v>0</v>
      </c>
      <c r="CD87" s="4">
        <v>0</v>
      </c>
      <c r="CE87" s="4">
        <v>0</v>
      </c>
      <c r="CF87" s="4">
        <v>0</v>
      </c>
      <c r="CG87" s="4">
        <v>0</v>
      </c>
      <c r="CH87" s="53">
        <v>16650</v>
      </c>
      <c r="CJ87" s="4">
        <v>0</v>
      </c>
      <c r="CK87" s="4">
        <v>0</v>
      </c>
      <c r="CL87" s="4">
        <v>12763.5</v>
      </c>
      <c r="CM87" s="4">
        <v>0</v>
      </c>
      <c r="CN87" s="4">
        <v>12763.5</v>
      </c>
      <c r="CP87" s="4">
        <v>0</v>
      </c>
      <c r="CQ87" s="4">
        <v>0</v>
      </c>
      <c r="CR87" s="4">
        <v>0</v>
      </c>
      <c r="CT87" s="4">
        <v>12763.5</v>
      </c>
      <c r="CU87" s="4">
        <f t="shared" si="15"/>
        <v>3886.5</v>
      </c>
      <c r="CV87" s="37">
        <f t="shared" si="16"/>
        <v>0.76657657657657663</v>
      </c>
      <c r="CW87" s="37"/>
    </row>
    <row r="88" spans="1:101" s="4" customFormat="1" outlineLevel="1" x14ac:dyDescent="0.2">
      <c r="A88" s="4" t="s">
        <v>100</v>
      </c>
      <c r="B88" s="11" t="s">
        <v>267</v>
      </c>
      <c r="C88" s="4" t="s">
        <v>268</v>
      </c>
      <c r="D88" s="4">
        <v>0</v>
      </c>
      <c r="E88" s="4">
        <v>443.41</v>
      </c>
      <c r="F88" s="4">
        <v>36051.35</v>
      </c>
      <c r="G88" s="4">
        <v>0</v>
      </c>
      <c r="H88" s="4">
        <v>36494.76</v>
      </c>
      <c r="J88" s="4">
        <v>0</v>
      </c>
      <c r="K88" s="4">
        <v>0</v>
      </c>
      <c r="L88" s="4">
        <v>0</v>
      </c>
      <c r="N88" s="4">
        <v>36494.76</v>
      </c>
      <c r="P88" s="53">
        <v>0</v>
      </c>
      <c r="Q88" s="53">
        <v>0</v>
      </c>
      <c r="S88" s="53"/>
      <c r="T88" s="4">
        <v>0</v>
      </c>
      <c r="U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0</v>
      </c>
      <c r="AA88" s="4">
        <v>0</v>
      </c>
      <c r="AB88" s="4">
        <v>0</v>
      </c>
      <c r="AC88" s="4">
        <v>0</v>
      </c>
      <c r="AD88" s="4">
        <v>0</v>
      </c>
      <c r="AE88" s="4">
        <v>0</v>
      </c>
      <c r="AF88" s="4">
        <v>0</v>
      </c>
      <c r="AG88" s="4">
        <v>0</v>
      </c>
      <c r="AH88" s="4">
        <v>0</v>
      </c>
      <c r="AI88" s="4">
        <v>0</v>
      </c>
      <c r="AJ88" s="4">
        <v>0</v>
      </c>
      <c r="AK88" s="4">
        <v>0</v>
      </c>
      <c r="AL88" s="4">
        <v>0</v>
      </c>
      <c r="AM88" s="4">
        <v>0</v>
      </c>
      <c r="AN88" s="4">
        <v>0</v>
      </c>
      <c r="AO88" s="4">
        <v>0</v>
      </c>
      <c r="AP88" s="4">
        <v>0</v>
      </c>
      <c r="AQ88" s="4">
        <v>0</v>
      </c>
      <c r="AR88" s="4">
        <v>0</v>
      </c>
      <c r="AS88" s="4">
        <v>0</v>
      </c>
      <c r="AT88" s="4">
        <v>0</v>
      </c>
      <c r="AU88" s="4">
        <v>0</v>
      </c>
      <c r="AV88" s="4">
        <v>0</v>
      </c>
      <c r="AW88" s="4">
        <v>0</v>
      </c>
      <c r="AX88" s="4">
        <v>0</v>
      </c>
      <c r="AY88" s="4">
        <v>0</v>
      </c>
      <c r="AZ88" s="4">
        <v>0</v>
      </c>
      <c r="BA88" s="4">
        <v>0</v>
      </c>
      <c r="BB88" s="4">
        <v>0</v>
      </c>
      <c r="BC88" s="4">
        <v>0</v>
      </c>
      <c r="BD88" s="4">
        <v>0</v>
      </c>
      <c r="BE88" s="4">
        <v>0</v>
      </c>
      <c r="BF88" s="4">
        <v>0</v>
      </c>
      <c r="BG88" s="4">
        <v>0</v>
      </c>
      <c r="BH88" s="4">
        <v>0</v>
      </c>
      <c r="BI88" s="4">
        <v>0</v>
      </c>
      <c r="BJ88" s="4">
        <v>80500</v>
      </c>
      <c r="BK88" s="4">
        <v>0</v>
      </c>
      <c r="BL88" s="4">
        <v>0</v>
      </c>
      <c r="BM88" s="4">
        <v>0</v>
      </c>
      <c r="BN88" s="4">
        <v>0</v>
      </c>
      <c r="BO88" s="4">
        <v>0</v>
      </c>
      <c r="BP88" s="4">
        <v>0</v>
      </c>
      <c r="BQ88" s="4">
        <v>0</v>
      </c>
      <c r="BR88" s="4">
        <v>0</v>
      </c>
      <c r="BS88" s="4">
        <v>0</v>
      </c>
      <c r="BT88" s="4">
        <v>0</v>
      </c>
      <c r="BU88" s="4">
        <v>0</v>
      </c>
      <c r="BV88" s="4">
        <v>0</v>
      </c>
      <c r="BW88" s="4">
        <v>0</v>
      </c>
      <c r="BX88" s="4">
        <v>0</v>
      </c>
      <c r="BY88" s="4">
        <v>0</v>
      </c>
      <c r="BZ88" s="4">
        <v>0</v>
      </c>
      <c r="CA88" s="4">
        <v>0</v>
      </c>
      <c r="CB88" s="4">
        <v>0</v>
      </c>
      <c r="CC88" s="4">
        <v>0</v>
      </c>
      <c r="CD88" s="4">
        <v>0</v>
      </c>
      <c r="CE88" s="4">
        <v>0</v>
      </c>
      <c r="CF88" s="4">
        <v>0</v>
      </c>
      <c r="CG88" s="4">
        <v>0</v>
      </c>
      <c r="CH88" s="53">
        <v>80500</v>
      </c>
      <c r="CJ88" s="4">
        <v>0</v>
      </c>
      <c r="CK88" s="4">
        <v>607.49</v>
      </c>
      <c r="CL88" s="4">
        <v>53890.73</v>
      </c>
      <c r="CM88" s="4">
        <v>0</v>
      </c>
      <c r="CN88" s="4">
        <v>54498.22</v>
      </c>
      <c r="CP88" s="4">
        <v>0</v>
      </c>
      <c r="CQ88" s="4">
        <v>0</v>
      </c>
      <c r="CR88" s="4">
        <v>0</v>
      </c>
      <c r="CT88" s="4">
        <v>54498.22</v>
      </c>
      <c r="CU88" s="4">
        <f t="shared" si="15"/>
        <v>26001.78</v>
      </c>
      <c r="CV88" s="37">
        <f t="shared" si="16"/>
        <v>0.6769965217391305</v>
      </c>
      <c r="CW88" s="37"/>
    </row>
    <row r="89" spans="1:101" s="4" customFormat="1" outlineLevel="1" x14ac:dyDescent="0.2">
      <c r="A89" s="4" t="s">
        <v>101</v>
      </c>
      <c r="B89" s="11" t="s">
        <v>269</v>
      </c>
      <c r="C89" s="4" t="s">
        <v>270</v>
      </c>
      <c r="D89" s="4">
        <v>0</v>
      </c>
      <c r="E89" s="4">
        <v>199.04</v>
      </c>
      <c r="F89" s="4">
        <v>9968.59</v>
      </c>
      <c r="G89" s="4">
        <v>0</v>
      </c>
      <c r="H89" s="4">
        <v>10167.630000000001</v>
      </c>
      <c r="J89" s="4">
        <v>0</v>
      </c>
      <c r="K89" s="4">
        <v>0</v>
      </c>
      <c r="L89" s="4">
        <v>0</v>
      </c>
      <c r="N89" s="4">
        <v>10167.630000000001</v>
      </c>
      <c r="P89" s="53">
        <v>0</v>
      </c>
      <c r="Q89" s="53">
        <v>0</v>
      </c>
      <c r="S89" s="53"/>
      <c r="T89" s="4">
        <v>0</v>
      </c>
      <c r="U89" s="4">
        <v>0</v>
      </c>
      <c r="V89" s="4">
        <v>0</v>
      </c>
      <c r="W89" s="4">
        <v>0</v>
      </c>
      <c r="X89" s="4">
        <v>0</v>
      </c>
      <c r="Y89" s="4">
        <v>0</v>
      </c>
      <c r="Z89" s="4">
        <v>0</v>
      </c>
      <c r="AA89" s="4">
        <v>0</v>
      </c>
      <c r="AB89" s="4">
        <v>0</v>
      </c>
      <c r="AC89" s="4">
        <v>0</v>
      </c>
      <c r="AD89" s="4">
        <v>0</v>
      </c>
      <c r="AE89" s="4">
        <v>0</v>
      </c>
      <c r="AF89" s="4">
        <v>0</v>
      </c>
      <c r="AG89" s="4">
        <v>0</v>
      </c>
      <c r="AH89" s="4">
        <v>0</v>
      </c>
      <c r="AI89" s="4">
        <v>0</v>
      </c>
      <c r="AJ89" s="4">
        <v>0</v>
      </c>
      <c r="AK89" s="4">
        <v>0</v>
      </c>
      <c r="AL89" s="4">
        <v>0</v>
      </c>
      <c r="AM89" s="4">
        <v>0</v>
      </c>
      <c r="AN89" s="4">
        <v>0</v>
      </c>
      <c r="AO89" s="4">
        <v>0</v>
      </c>
      <c r="AP89" s="4">
        <v>0</v>
      </c>
      <c r="AQ89" s="4">
        <v>0</v>
      </c>
      <c r="AR89" s="4">
        <v>0</v>
      </c>
      <c r="AS89" s="4">
        <v>0</v>
      </c>
      <c r="AT89" s="4">
        <v>0</v>
      </c>
      <c r="AU89" s="4">
        <v>0</v>
      </c>
      <c r="AV89" s="4">
        <v>0</v>
      </c>
      <c r="AW89" s="4">
        <v>0</v>
      </c>
      <c r="AX89" s="4">
        <v>0</v>
      </c>
      <c r="AY89" s="4">
        <v>0</v>
      </c>
      <c r="AZ89" s="4">
        <v>0</v>
      </c>
      <c r="BA89" s="4">
        <v>0</v>
      </c>
      <c r="BB89" s="4">
        <v>0</v>
      </c>
      <c r="BC89" s="4">
        <v>0</v>
      </c>
      <c r="BD89" s="4">
        <v>0</v>
      </c>
      <c r="BE89" s="4">
        <v>0</v>
      </c>
      <c r="BF89" s="4">
        <v>0</v>
      </c>
      <c r="BG89" s="4">
        <v>0</v>
      </c>
      <c r="BH89" s="4">
        <v>0</v>
      </c>
      <c r="BI89" s="4">
        <v>0</v>
      </c>
      <c r="BJ89" s="4">
        <v>0</v>
      </c>
      <c r="BK89" s="4">
        <v>10400</v>
      </c>
      <c r="BL89" s="4">
        <v>0</v>
      </c>
      <c r="BM89" s="4">
        <v>0</v>
      </c>
      <c r="BN89" s="4">
        <v>0</v>
      </c>
      <c r="BO89" s="4">
        <v>0</v>
      </c>
      <c r="BP89" s="4">
        <v>0</v>
      </c>
      <c r="BQ89" s="4">
        <v>0</v>
      </c>
      <c r="BR89" s="4">
        <v>0</v>
      </c>
      <c r="BS89" s="4">
        <v>0</v>
      </c>
      <c r="BT89" s="4">
        <v>0</v>
      </c>
      <c r="BU89" s="4">
        <v>0</v>
      </c>
      <c r="BV89" s="4">
        <v>0</v>
      </c>
      <c r="BW89" s="4">
        <v>0</v>
      </c>
      <c r="BX89" s="4">
        <v>0</v>
      </c>
      <c r="BY89" s="4">
        <v>0</v>
      </c>
      <c r="BZ89" s="4">
        <v>0</v>
      </c>
      <c r="CA89" s="4">
        <v>0</v>
      </c>
      <c r="CB89" s="4">
        <v>0</v>
      </c>
      <c r="CC89" s="4">
        <v>0</v>
      </c>
      <c r="CD89" s="4">
        <v>0</v>
      </c>
      <c r="CE89" s="4">
        <v>0</v>
      </c>
      <c r="CF89" s="4">
        <v>0</v>
      </c>
      <c r="CG89" s="4">
        <v>0</v>
      </c>
      <c r="CH89" s="53">
        <v>10400</v>
      </c>
      <c r="CJ89" s="4">
        <v>0</v>
      </c>
      <c r="CK89" s="4">
        <v>145.45000000000002</v>
      </c>
      <c r="CL89" s="4">
        <v>5361.75</v>
      </c>
      <c r="CM89" s="4">
        <v>0</v>
      </c>
      <c r="CN89" s="4">
        <v>5507.2</v>
      </c>
      <c r="CP89" s="4">
        <v>0</v>
      </c>
      <c r="CQ89" s="4">
        <v>0</v>
      </c>
      <c r="CR89" s="4">
        <v>0</v>
      </c>
      <c r="CT89" s="4">
        <v>5507.2</v>
      </c>
      <c r="CU89" s="4">
        <f t="shared" si="15"/>
        <v>4892.8</v>
      </c>
      <c r="CV89" s="37">
        <f t="shared" si="16"/>
        <v>0.52953846153846151</v>
      </c>
      <c r="CW89" s="37"/>
    </row>
    <row r="90" spans="1:101" s="4" customFormat="1" hidden="1" outlineLevel="1" x14ac:dyDescent="0.2">
      <c r="A90" s="4" t="s">
        <v>271</v>
      </c>
      <c r="B90" s="11" t="s">
        <v>272</v>
      </c>
      <c r="C90" s="4" t="s">
        <v>273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J90" s="4">
        <v>0</v>
      </c>
      <c r="K90" s="4">
        <v>0</v>
      </c>
      <c r="L90" s="4">
        <v>0</v>
      </c>
      <c r="N90" s="4">
        <v>0</v>
      </c>
      <c r="P90" s="53">
        <v>0</v>
      </c>
      <c r="Q90" s="53">
        <v>0</v>
      </c>
      <c r="S90" s="53"/>
      <c r="T90" s="4">
        <v>0</v>
      </c>
      <c r="U90" s="4">
        <v>0</v>
      </c>
      <c r="V90" s="4">
        <v>0</v>
      </c>
      <c r="W90" s="4">
        <v>0</v>
      </c>
      <c r="X90" s="4">
        <v>0</v>
      </c>
      <c r="Y90" s="4">
        <v>0</v>
      </c>
      <c r="Z90" s="4">
        <v>0</v>
      </c>
      <c r="AA90" s="4">
        <v>0</v>
      </c>
      <c r="AB90" s="4">
        <v>0</v>
      </c>
      <c r="AC90" s="4">
        <v>0</v>
      </c>
      <c r="AD90" s="4">
        <v>0</v>
      </c>
      <c r="AE90" s="4">
        <v>0</v>
      </c>
      <c r="AF90" s="4">
        <v>0</v>
      </c>
      <c r="AG90" s="4">
        <v>0</v>
      </c>
      <c r="AH90" s="4">
        <v>0</v>
      </c>
      <c r="AI90" s="4">
        <v>0</v>
      </c>
      <c r="AJ90" s="4">
        <v>0</v>
      </c>
      <c r="AK90" s="4">
        <v>0</v>
      </c>
      <c r="AL90" s="4">
        <v>0</v>
      </c>
      <c r="AM90" s="4">
        <v>0</v>
      </c>
      <c r="AN90" s="4">
        <v>0</v>
      </c>
      <c r="AO90" s="4">
        <v>0</v>
      </c>
      <c r="AP90" s="4">
        <v>0</v>
      </c>
      <c r="AQ90" s="4">
        <v>0</v>
      </c>
      <c r="AR90" s="4">
        <v>0</v>
      </c>
      <c r="AS90" s="4">
        <v>0</v>
      </c>
      <c r="AT90" s="4">
        <v>0</v>
      </c>
      <c r="AU90" s="4">
        <v>0</v>
      </c>
      <c r="AV90" s="4">
        <v>0</v>
      </c>
      <c r="AW90" s="4">
        <v>0</v>
      </c>
      <c r="AX90" s="4">
        <v>0</v>
      </c>
      <c r="AY90" s="4">
        <v>0</v>
      </c>
      <c r="AZ90" s="4">
        <v>0</v>
      </c>
      <c r="BA90" s="4">
        <v>0</v>
      </c>
      <c r="BB90" s="4">
        <v>0</v>
      </c>
      <c r="BC90" s="4">
        <v>0</v>
      </c>
      <c r="BD90" s="4">
        <v>0</v>
      </c>
      <c r="BE90" s="4">
        <v>0</v>
      </c>
      <c r="BF90" s="4">
        <v>0</v>
      </c>
      <c r="BG90" s="4">
        <v>0</v>
      </c>
      <c r="BH90" s="4">
        <v>0</v>
      </c>
      <c r="BI90" s="4">
        <v>0</v>
      </c>
      <c r="BJ90" s="4">
        <v>0</v>
      </c>
      <c r="BK90" s="4">
        <v>0</v>
      </c>
      <c r="BL90" s="4">
        <v>0</v>
      </c>
      <c r="BM90" s="4">
        <v>0</v>
      </c>
      <c r="BN90" s="4">
        <v>0</v>
      </c>
      <c r="BO90" s="4">
        <v>0</v>
      </c>
      <c r="BP90" s="4">
        <v>0</v>
      </c>
      <c r="BQ90" s="4">
        <v>0</v>
      </c>
      <c r="BR90" s="4">
        <v>0</v>
      </c>
      <c r="BS90" s="4">
        <v>0</v>
      </c>
      <c r="BT90" s="4">
        <v>0</v>
      </c>
      <c r="BU90" s="4">
        <v>0</v>
      </c>
      <c r="BV90" s="4">
        <v>0</v>
      </c>
      <c r="BW90" s="4">
        <v>0</v>
      </c>
      <c r="BX90" s="4">
        <v>0</v>
      </c>
      <c r="BY90" s="4">
        <v>0</v>
      </c>
      <c r="BZ90" s="4">
        <v>0</v>
      </c>
      <c r="CA90" s="4">
        <v>0</v>
      </c>
      <c r="CB90" s="4">
        <v>0</v>
      </c>
      <c r="CC90" s="4">
        <v>0</v>
      </c>
      <c r="CD90" s="4">
        <v>0</v>
      </c>
      <c r="CE90" s="4">
        <v>0</v>
      </c>
      <c r="CF90" s="4">
        <v>0</v>
      </c>
      <c r="CG90" s="4">
        <v>0</v>
      </c>
      <c r="CH90" s="53">
        <v>0</v>
      </c>
      <c r="CJ90" s="4">
        <v>0</v>
      </c>
      <c r="CK90" s="4">
        <v>0</v>
      </c>
      <c r="CL90" s="4">
        <v>0</v>
      </c>
      <c r="CM90" s="4">
        <v>0</v>
      </c>
      <c r="CN90" s="4">
        <v>0</v>
      </c>
      <c r="CP90" s="4">
        <v>0</v>
      </c>
      <c r="CQ90" s="4">
        <v>0</v>
      </c>
      <c r="CR90" s="4">
        <v>0</v>
      </c>
      <c r="CT90" s="4">
        <v>0</v>
      </c>
      <c r="CU90" s="4">
        <f t="shared" si="15"/>
        <v>0</v>
      </c>
      <c r="CV90" s="37" t="str">
        <f t="shared" si="16"/>
        <v>n/a</v>
      </c>
      <c r="CW90" s="37"/>
    </row>
    <row r="91" spans="1:101" s="4" customFormat="1" outlineLevel="1" x14ac:dyDescent="0.2">
      <c r="A91" s="4" t="s">
        <v>102</v>
      </c>
      <c r="B91" s="11" t="s">
        <v>274</v>
      </c>
      <c r="C91" s="4" t="s">
        <v>344</v>
      </c>
      <c r="D91" s="4">
        <v>0</v>
      </c>
      <c r="E91" s="4">
        <v>0</v>
      </c>
      <c r="F91" s="4">
        <v>252735.94</v>
      </c>
      <c r="G91" s="4">
        <v>0</v>
      </c>
      <c r="H91" s="4">
        <v>252735.94</v>
      </c>
      <c r="J91" s="4">
        <v>0</v>
      </c>
      <c r="K91" s="4">
        <v>150000</v>
      </c>
      <c r="L91" s="4">
        <v>150000</v>
      </c>
      <c r="N91" s="4">
        <v>150000</v>
      </c>
      <c r="P91" s="53">
        <v>0</v>
      </c>
      <c r="Q91" s="53">
        <v>0</v>
      </c>
      <c r="S91" s="53"/>
      <c r="T91" s="4">
        <v>0</v>
      </c>
      <c r="U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0</v>
      </c>
      <c r="AB91" s="4">
        <v>0</v>
      </c>
      <c r="AC91" s="4">
        <v>0</v>
      </c>
      <c r="AD91" s="4">
        <v>0</v>
      </c>
      <c r="AE91" s="4">
        <v>0</v>
      </c>
      <c r="AF91" s="4">
        <v>0</v>
      </c>
      <c r="AG91" s="4">
        <v>0</v>
      </c>
      <c r="AH91" s="4">
        <v>0</v>
      </c>
      <c r="AI91" s="4">
        <v>0</v>
      </c>
      <c r="AJ91" s="4">
        <v>0</v>
      </c>
      <c r="AK91" s="4">
        <v>0</v>
      </c>
      <c r="AL91" s="4">
        <v>0</v>
      </c>
      <c r="AM91" s="4">
        <v>0</v>
      </c>
      <c r="AN91" s="4">
        <v>0</v>
      </c>
      <c r="AO91" s="4">
        <v>0</v>
      </c>
      <c r="AP91" s="4">
        <v>0</v>
      </c>
      <c r="AQ91" s="4">
        <v>0</v>
      </c>
      <c r="AR91" s="4">
        <v>0</v>
      </c>
      <c r="AS91" s="4">
        <v>0</v>
      </c>
      <c r="AT91" s="4">
        <v>0</v>
      </c>
      <c r="AU91" s="4">
        <v>0</v>
      </c>
      <c r="AV91" s="4">
        <v>0</v>
      </c>
      <c r="AW91" s="4">
        <v>0</v>
      </c>
      <c r="AX91" s="4">
        <v>0</v>
      </c>
      <c r="AY91" s="4">
        <v>0</v>
      </c>
      <c r="AZ91" s="4">
        <v>0</v>
      </c>
      <c r="BA91" s="4">
        <v>0</v>
      </c>
      <c r="BB91" s="4">
        <v>0</v>
      </c>
      <c r="BC91" s="4">
        <v>0</v>
      </c>
      <c r="BD91" s="4">
        <v>0</v>
      </c>
      <c r="BE91" s="4">
        <v>0</v>
      </c>
      <c r="BF91" s="4">
        <v>0</v>
      </c>
      <c r="BG91" s="4">
        <v>0</v>
      </c>
      <c r="BH91" s="4">
        <v>0</v>
      </c>
      <c r="BI91" s="4">
        <v>0</v>
      </c>
      <c r="BJ91" s="4">
        <v>0</v>
      </c>
      <c r="BK91" s="4">
        <v>0</v>
      </c>
      <c r="BL91" s="4">
        <v>433661</v>
      </c>
      <c r="BM91" s="4">
        <v>0</v>
      </c>
      <c r="BN91" s="4">
        <v>0</v>
      </c>
      <c r="BO91" s="4">
        <v>0</v>
      </c>
      <c r="BP91" s="4">
        <v>0</v>
      </c>
      <c r="BQ91" s="4">
        <v>0</v>
      </c>
      <c r="BR91" s="4">
        <v>0</v>
      </c>
      <c r="BS91" s="4">
        <v>0</v>
      </c>
      <c r="BT91" s="4">
        <v>0</v>
      </c>
      <c r="BU91" s="4">
        <v>0</v>
      </c>
      <c r="BV91" s="4">
        <v>0</v>
      </c>
      <c r="BW91" s="4">
        <v>0</v>
      </c>
      <c r="BX91" s="4">
        <v>0</v>
      </c>
      <c r="BY91" s="4">
        <v>0</v>
      </c>
      <c r="BZ91" s="4">
        <v>0</v>
      </c>
      <c r="CA91" s="4">
        <v>0</v>
      </c>
      <c r="CB91" s="4">
        <v>0</v>
      </c>
      <c r="CC91" s="4">
        <v>0</v>
      </c>
      <c r="CD91" s="4">
        <v>0</v>
      </c>
      <c r="CE91" s="4">
        <v>0</v>
      </c>
      <c r="CF91" s="4">
        <v>0</v>
      </c>
      <c r="CG91" s="4">
        <v>0</v>
      </c>
      <c r="CH91" s="53">
        <v>160000</v>
      </c>
      <c r="CJ91" s="4">
        <v>0</v>
      </c>
      <c r="CK91" s="4">
        <v>0</v>
      </c>
      <c r="CL91" s="4">
        <v>72944.3</v>
      </c>
      <c r="CM91" s="4">
        <v>0</v>
      </c>
      <c r="CN91" s="4">
        <v>0</v>
      </c>
      <c r="CP91" s="4">
        <v>0</v>
      </c>
      <c r="CQ91" s="4">
        <v>160000</v>
      </c>
      <c r="CR91" s="4">
        <v>160000</v>
      </c>
      <c r="CT91" s="4">
        <v>160000</v>
      </c>
      <c r="CU91" s="4">
        <f t="shared" si="15"/>
        <v>0</v>
      </c>
      <c r="CV91" s="37">
        <f t="shared" si="16"/>
        <v>1</v>
      </c>
      <c r="CW91" s="37"/>
    </row>
    <row r="92" spans="1:101" s="4" customFormat="1" outlineLevel="1" x14ac:dyDescent="0.2">
      <c r="B92" s="11" t="s">
        <v>274</v>
      </c>
      <c r="C92" s="4" t="s">
        <v>345</v>
      </c>
      <c r="N92" s="4">
        <v>252735.94</v>
      </c>
      <c r="P92" s="53"/>
      <c r="Q92" s="53"/>
      <c r="S92" s="53"/>
      <c r="CH92" s="53">
        <v>273661</v>
      </c>
      <c r="CN92" s="4">
        <v>72944.3</v>
      </c>
      <c r="CR92" s="4">
        <v>0</v>
      </c>
      <c r="CT92" s="4">
        <v>72944.3</v>
      </c>
      <c r="CU92" s="4">
        <f t="shared" si="15"/>
        <v>200716.7</v>
      </c>
      <c r="CV92" s="37">
        <f t="shared" si="16"/>
        <v>0.26654985547812804</v>
      </c>
      <c r="CW92" s="37"/>
    </row>
    <row r="93" spans="1:101" s="4" customFormat="1" outlineLevel="1" x14ac:dyDescent="0.2">
      <c r="A93" s="4" t="s">
        <v>103</v>
      </c>
      <c r="B93" s="11" t="s">
        <v>276</v>
      </c>
      <c r="C93" s="4" t="s">
        <v>346</v>
      </c>
      <c r="D93" s="4">
        <v>0</v>
      </c>
      <c r="E93" s="4">
        <v>0</v>
      </c>
      <c r="F93" s="4">
        <v>56773.5</v>
      </c>
      <c r="G93" s="4">
        <v>0</v>
      </c>
      <c r="H93" s="4">
        <v>56773.5</v>
      </c>
      <c r="J93" s="4">
        <v>0</v>
      </c>
      <c r="K93" s="4">
        <v>314740</v>
      </c>
      <c r="L93" s="4">
        <v>314740</v>
      </c>
      <c r="N93" s="4">
        <v>314740</v>
      </c>
      <c r="P93" s="53">
        <v>0</v>
      </c>
      <c r="Q93" s="53">
        <v>0</v>
      </c>
      <c r="S93" s="53"/>
      <c r="T93" s="4">
        <v>0</v>
      </c>
      <c r="U93" s="4">
        <v>0</v>
      </c>
      <c r="V93" s="4">
        <v>0</v>
      </c>
      <c r="W93" s="4">
        <v>0</v>
      </c>
      <c r="X93" s="4">
        <v>0</v>
      </c>
      <c r="Y93" s="4">
        <v>0</v>
      </c>
      <c r="Z93" s="4">
        <v>0</v>
      </c>
      <c r="AA93" s="4">
        <v>0</v>
      </c>
      <c r="AB93" s="4">
        <v>0</v>
      </c>
      <c r="AC93" s="4">
        <v>0</v>
      </c>
      <c r="AD93" s="4">
        <v>0</v>
      </c>
      <c r="AE93" s="4">
        <v>0</v>
      </c>
      <c r="AF93" s="4">
        <v>0</v>
      </c>
      <c r="AG93" s="4">
        <v>0</v>
      </c>
      <c r="AH93" s="4">
        <v>0</v>
      </c>
      <c r="AI93" s="4">
        <v>0</v>
      </c>
      <c r="AJ93" s="4">
        <v>0</v>
      </c>
      <c r="AK93" s="4">
        <v>0</v>
      </c>
      <c r="AL93" s="4">
        <v>0</v>
      </c>
      <c r="AM93" s="4">
        <v>0</v>
      </c>
      <c r="AN93" s="4">
        <v>0</v>
      </c>
      <c r="AO93" s="4">
        <v>0</v>
      </c>
      <c r="AP93" s="4">
        <v>0</v>
      </c>
      <c r="AQ93" s="4">
        <v>0</v>
      </c>
      <c r="AR93" s="4">
        <v>0</v>
      </c>
      <c r="AS93" s="4">
        <v>0</v>
      </c>
      <c r="AT93" s="4">
        <v>0</v>
      </c>
      <c r="AU93" s="4">
        <v>0</v>
      </c>
      <c r="AV93" s="4">
        <v>0</v>
      </c>
      <c r="AW93" s="4">
        <v>0</v>
      </c>
      <c r="AX93" s="4">
        <v>0</v>
      </c>
      <c r="AY93" s="4">
        <v>0</v>
      </c>
      <c r="AZ93" s="4">
        <v>0</v>
      </c>
      <c r="BA93" s="4">
        <v>0</v>
      </c>
      <c r="BB93" s="4">
        <v>0</v>
      </c>
      <c r="BC93" s="4">
        <v>0</v>
      </c>
      <c r="BD93" s="4">
        <v>0</v>
      </c>
      <c r="BE93" s="4">
        <v>0</v>
      </c>
      <c r="BF93" s="4">
        <v>0</v>
      </c>
      <c r="BG93" s="4">
        <v>0</v>
      </c>
      <c r="BH93" s="4">
        <v>0</v>
      </c>
      <c r="BI93" s="4">
        <v>0</v>
      </c>
      <c r="BJ93" s="4">
        <v>0</v>
      </c>
      <c r="BK93" s="4">
        <v>0</v>
      </c>
      <c r="BL93" s="4">
        <v>0</v>
      </c>
      <c r="BM93" s="4">
        <v>354722</v>
      </c>
      <c r="BN93" s="4">
        <v>0</v>
      </c>
      <c r="BO93" s="4">
        <v>0</v>
      </c>
      <c r="BP93" s="4">
        <v>0</v>
      </c>
      <c r="BQ93" s="4">
        <v>0</v>
      </c>
      <c r="BR93" s="4">
        <v>0</v>
      </c>
      <c r="BS93" s="4">
        <v>0</v>
      </c>
      <c r="BT93" s="4">
        <v>0</v>
      </c>
      <c r="BU93" s="4">
        <v>0</v>
      </c>
      <c r="BV93" s="4">
        <v>0</v>
      </c>
      <c r="BW93" s="4">
        <v>0</v>
      </c>
      <c r="BX93" s="4">
        <v>0</v>
      </c>
      <c r="BY93" s="4">
        <v>0</v>
      </c>
      <c r="BZ93" s="4">
        <v>0</v>
      </c>
      <c r="CA93" s="4">
        <v>0</v>
      </c>
      <c r="CB93" s="4">
        <v>0</v>
      </c>
      <c r="CC93" s="4">
        <v>0</v>
      </c>
      <c r="CD93" s="4">
        <v>0</v>
      </c>
      <c r="CE93" s="4">
        <v>0</v>
      </c>
      <c r="CF93" s="4">
        <v>0</v>
      </c>
      <c r="CG93" s="4">
        <v>0</v>
      </c>
      <c r="CH93" s="53">
        <v>307915</v>
      </c>
      <c r="CJ93" s="4">
        <v>0</v>
      </c>
      <c r="CK93" s="4">
        <v>0</v>
      </c>
      <c r="CL93" s="4">
        <v>36646.9</v>
      </c>
      <c r="CM93" s="4">
        <v>0</v>
      </c>
      <c r="CN93" s="4">
        <v>0</v>
      </c>
      <c r="CP93" s="4">
        <v>0</v>
      </c>
      <c r="CQ93" s="4">
        <v>307915</v>
      </c>
      <c r="CR93" s="4">
        <v>307915</v>
      </c>
      <c r="CT93" s="4">
        <v>307915</v>
      </c>
      <c r="CU93" s="4">
        <f t="shared" si="15"/>
        <v>0</v>
      </c>
      <c r="CV93" s="37">
        <f t="shared" si="16"/>
        <v>1</v>
      </c>
      <c r="CW93" s="37"/>
    </row>
    <row r="94" spans="1:101" s="4" customFormat="1" outlineLevel="1" x14ac:dyDescent="0.2">
      <c r="B94" s="11" t="s">
        <v>276</v>
      </c>
      <c r="C94" s="4" t="s">
        <v>347</v>
      </c>
      <c r="N94" s="4">
        <v>56773.5</v>
      </c>
      <c r="P94" s="53"/>
      <c r="Q94" s="53"/>
      <c r="S94" s="53"/>
      <c r="CH94" s="53">
        <v>46807</v>
      </c>
      <c r="CN94" s="4">
        <v>36646.9</v>
      </c>
      <c r="CR94" s="4">
        <v>0</v>
      </c>
      <c r="CT94" s="4">
        <v>36646.9</v>
      </c>
      <c r="CU94" s="4">
        <f t="shared" si="15"/>
        <v>10160.099999999999</v>
      </c>
      <c r="CV94" s="37">
        <f t="shared" si="16"/>
        <v>0.78293631294464505</v>
      </c>
      <c r="CW94" s="37"/>
    </row>
    <row r="95" spans="1:101" s="4" customFormat="1" outlineLevel="1" x14ac:dyDescent="0.2">
      <c r="A95" s="4" t="s">
        <v>123</v>
      </c>
      <c r="B95" s="11" t="s">
        <v>278</v>
      </c>
      <c r="C95" s="4" t="s">
        <v>348</v>
      </c>
      <c r="D95" s="4">
        <v>0</v>
      </c>
      <c r="E95" s="4">
        <v>0</v>
      </c>
      <c r="F95" s="4">
        <v>718174.69000000006</v>
      </c>
      <c r="G95" s="4">
        <v>0</v>
      </c>
      <c r="H95" s="4">
        <v>718174.69000000006</v>
      </c>
      <c r="J95" s="4">
        <v>0</v>
      </c>
      <c r="K95" s="4">
        <v>0</v>
      </c>
      <c r="L95" s="4">
        <v>0</v>
      </c>
      <c r="N95" s="4">
        <v>718174.69000000006</v>
      </c>
      <c r="P95" s="53">
        <v>0</v>
      </c>
      <c r="Q95" s="53">
        <v>0</v>
      </c>
      <c r="S95" s="53"/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  <c r="AB95" s="4">
        <v>0</v>
      </c>
      <c r="AC95" s="4">
        <v>0</v>
      </c>
      <c r="AD95" s="4">
        <v>0</v>
      </c>
      <c r="AE95" s="4">
        <v>0</v>
      </c>
      <c r="AF95" s="4">
        <v>0</v>
      </c>
      <c r="AG95" s="4">
        <v>0</v>
      </c>
      <c r="AH95" s="4">
        <v>0</v>
      </c>
      <c r="AI95" s="4">
        <v>0</v>
      </c>
      <c r="AJ95" s="4">
        <v>0</v>
      </c>
      <c r="AK95" s="4">
        <v>0</v>
      </c>
      <c r="AL95" s="4">
        <v>0</v>
      </c>
      <c r="AM95" s="4">
        <v>0</v>
      </c>
      <c r="AN95" s="4">
        <v>0</v>
      </c>
      <c r="AO95" s="4">
        <v>0</v>
      </c>
      <c r="AP95" s="4">
        <v>0</v>
      </c>
      <c r="AQ95" s="4">
        <v>0</v>
      </c>
      <c r="AR95" s="4">
        <v>0</v>
      </c>
      <c r="AS95" s="4">
        <v>0</v>
      </c>
      <c r="AT95" s="4">
        <v>0</v>
      </c>
      <c r="AU95" s="4">
        <v>0</v>
      </c>
      <c r="AV95" s="4">
        <v>0</v>
      </c>
      <c r="AW95" s="4">
        <v>0</v>
      </c>
      <c r="AX95" s="4">
        <v>0</v>
      </c>
      <c r="AY95" s="4">
        <v>0</v>
      </c>
      <c r="AZ95" s="4">
        <v>0</v>
      </c>
      <c r="BA95" s="4">
        <v>0</v>
      </c>
      <c r="BB95" s="4">
        <v>0</v>
      </c>
      <c r="BC95" s="4">
        <v>0</v>
      </c>
      <c r="BD95" s="4">
        <v>0</v>
      </c>
      <c r="BE95" s="4">
        <v>0</v>
      </c>
      <c r="BF95" s="4">
        <v>0</v>
      </c>
      <c r="BG95" s="4">
        <v>0</v>
      </c>
      <c r="BH95" s="4">
        <v>0</v>
      </c>
      <c r="BI95" s="4">
        <v>0</v>
      </c>
      <c r="BJ95" s="4">
        <v>0</v>
      </c>
      <c r="BK95" s="4">
        <v>0</v>
      </c>
      <c r="BL95" s="4">
        <v>0</v>
      </c>
      <c r="BM95" s="4">
        <v>0</v>
      </c>
      <c r="BN95" s="4">
        <v>0</v>
      </c>
      <c r="BO95" s="4">
        <v>0</v>
      </c>
      <c r="BP95" s="4">
        <v>0</v>
      </c>
      <c r="BQ95" s="4">
        <v>0</v>
      </c>
      <c r="BR95" s="4">
        <v>0</v>
      </c>
      <c r="BS95" s="4">
        <v>0</v>
      </c>
      <c r="BT95" s="4">
        <v>0</v>
      </c>
      <c r="BU95" s="4">
        <v>0</v>
      </c>
      <c r="BV95" s="4">
        <v>0</v>
      </c>
      <c r="BW95" s="4">
        <v>0</v>
      </c>
      <c r="BX95" s="4">
        <v>0</v>
      </c>
      <c r="BY95" s="4">
        <v>0</v>
      </c>
      <c r="BZ95" s="4">
        <v>0</v>
      </c>
      <c r="CA95" s="4">
        <v>0</v>
      </c>
      <c r="CB95" s="4">
        <v>0</v>
      </c>
      <c r="CC95" s="4">
        <v>0</v>
      </c>
      <c r="CD95" s="4">
        <v>0</v>
      </c>
      <c r="CE95" s="4">
        <v>0</v>
      </c>
      <c r="CF95" s="4">
        <v>0</v>
      </c>
      <c r="CG95" s="4">
        <v>704125</v>
      </c>
      <c r="CH95" s="53">
        <v>704125</v>
      </c>
      <c r="CJ95" s="4">
        <v>0</v>
      </c>
      <c r="CK95" s="4">
        <v>0</v>
      </c>
      <c r="CL95" s="4">
        <v>527862.25</v>
      </c>
      <c r="CM95" s="4">
        <v>0</v>
      </c>
      <c r="CN95" s="4">
        <v>527862.25</v>
      </c>
      <c r="CP95" s="4">
        <v>0</v>
      </c>
      <c r="CQ95" s="4">
        <v>0</v>
      </c>
      <c r="CR95" s="4">
        <v>0</v>
      </c>
      <c r="CT95" s="4">
        <v>527862.25</v>
      </c>
      <c r="CU95" s="4">
        <f t="shared" si="15"/>
        <v>176262.75</v>
      </c>
      <c r="CV95" s="37">
        <f t="shared" si="16"/>
        <v>0.74967122314929879</v>
      </c>
      <c r="CW95" s="37"/>
    </row>
    <row r="96" spans="1:101" s="4" customFormat="1" x14ac:dyDescent="0.2">
      <c r="A96" s="5" t="s">
        <v>20</v>
      </c>
      <c r="B96" s="11"/>
      <c r="C96" s="2" t="s">
        <v>13</v>
      </c>
      <c r="D96" s="5">
        <v>60121.599999999999</v>
      </c>
      <c r="E96" s="5">
        <v>1975.03</v>
      </c>
      <c r="F96" s="5">
        <v>1382071.46</v>
      </c>
      <c r="G96" s="5">
        <v>0</v>
      </c>
      <c r="H96" s="5">
        <v>1444168.0900000003</v>
      </c>
      <c r="I96" s="7"/>
      <c r="J96" s="5">
        <v>0</v>
      </c>
      <c r="K96" s="5">
        <v>464740</v>
      </c>
      <c r="L96" s="5">
        <v>464740</v>
      </c>
      <c r="M96" s="7"/>
      <c r="N96" s="5">
        <v>1908908.0900000003</v>
      </c>
      <c r="O96" s="5"/>
      <c r="P96" s="5">
        <v>0</v>
      </c>
      <c r="Q96" s="5">
        <v>0</v>
      </c>
      <c r="R96" s="5"/>
      <c r="S96" s="7"/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1100</v>
      </c>
      <c r="AQ96" s="5">
        <v>17470</v>
      </c>
      <c r="AR96" s="5">
        <v>825</v>
      </c>
      <c r="AS96" s="5">
        <v>7805</v>
      </c>
      <c r="AT96" s="5">
        <v>10384</v>
      </c>
      <c r="AU96" s="5">
        <v>48882</v>
      </c>
      <c r="AV96" s="5">
        <v>5000</v>
      </c>
      <c r="AW96" s="5">
        <v>1000</v>
      </c>
      <c r="AX96" s="5">
        <v>139128</v>
      </c>
      <c r="AY96" s="5">
        <v>1250</v>
      </c>
      <c r="AZ96" s="5">
        <v>11600</v>
      </c>
      <c r="BA96" s="5">
        <v>37275</v>
      </c>
      <c r="BB96" s="5">
        <v>79200</v>
      </c>
      <c r="BC96" s="5">
        <v>500</v>
      </c>
      <c r="BD96" s="5">
        <v>21125</v>
      </c>
      <c r="BE96" s="5">
        <v>51400</v>
      </c>
      <c r="BF96" s="5">
        <v>13770</v>
      </c>
      <c r="BG96" s="5">
        <v>17775</v>
      </c>
      <c r="BH96" s="5">
        <v>530</v>
      </c>
      <c r="BI96" s="5">
        <v>16650</v>
      </c>
      <c r="BJ96" s="5">
        <v>80500</v>
      </c>
      <c r="BK96" s="5">
        <v>10400</v>
      </c>
      <c r="BL96" s="5">
        <v>433661</v>
      </c>
      <c r="BM96" s="5">
        <v>354722</v>
      </c>
      <c r="BN96" s="5">
        <v>0</v>
      </c>
      <c r="BO96" s="5">
        <v>0</v>
      </c>
      <c r="BP96" s="5">
        <v>0</v>
      </c>
      <c r="BQ96" s="5">
        <v>0</v>
      </c>
      <c r="BR96" s="5">
        <v>0</v>
      </c>
      <c r="BS96" s="5">
        <v>0</v>
      </c>
      <c r="BT96" s="5">
        <v>0</v>
      </c>
      <c r="BU96" s="5">
        <v>0</v>
      </c>
      <c r="BV96" s="5">
        <v>0</v>
      </c>
      <c r="BW96" s="5">
        <v>0</v>
      </c>
      <c r="BX96" s="5">
        <v>0</v>
      </c>
      <c r="BY96" s="5">
        <v>0</v>
      </c>
      <c r="BZ96" s="5">
        <v>0</v>
      </c>
      <c r="CA96" s="5">
        <v>0</v>
      </c>
      <c r="CB96" s="5">
        <v>0</v>
      </c>
      <c r="CC96" s="5">
        <v>0</v>
      </c>
      <c r="CD96" s="5">
        <v>0</v>
      </c>
      <c r="CE96" s="5">
        <v>0</v>
      </c>
      <c r="CF96" s="5">
        <v>0</v>
      </c>
      <c r="CG96" s="5">
        <v>704125</v>
      </c>
      <c r="CH96" s="5">
        <v>2066077</v>
      </c>
      <c r="CI96" s="7"/>
      <c r="CJ96" s="5">
        <v>44263.020000000004</v>
      </c>
      <c r="CK96" s="5">
        <v>1246.6100000000001</v>
      </c>
      <c r="CL96" s="5">
        <v>924558.19</v>
      </c>
      <c r="CM96" s="5">
        <v>0</v>
      </c>
      <c r="CN96" s="5">
        <v>970067.82000000007</v>
      </c>
      <c r="CO96" s="2"/>
      <c r="CP96" s="5">
        <v>0</v>
      </c>
      <c r="CQ96" s="5">
        <v>467915</v>
      </c>
      <c r="CR96" s="5">
        <v>467915</v>
      </c>
      <c r="CT96" s="5">
        <v>1437982.8199999998</v>
      </c>
      <c r="CU96" s="5">
        <f>CH96-CT96</f>
        <v>628094.18000000017</v>
      </c>
      <c r="CV96" s="39">
        <f>IF(CH96=0,"n/a",CT96/(CH96))</f>
        <v>0.69599672229060183</v>
      </c>
      <c r="CW96" s="36"/>
    </row>
    <row r="97" spans="1:101" s="4" customFormat="1" x14ac:dyDescent="0.2">
      <c r="B97" s="11"/>
      <c r="H97" s="7"/>
      <c r="I97" s="7"/>
      <c r="L97" s="7"/>
      <c r="M97" s="7"/>
      <c r="N97" s="7"/>
      <c r="O97" s="7"/>
      <c r="P97" s="7"/>
      <c r="Q97" s="7"/>
      <c r="R97" s="7"/>
      <c r="S97" s="7"/>
      <c r="CH97" s="7"/>
      <c r="CI97" s="7"/>
      <c r="CN97" s="7"/>
      <c r="CR97" s="7"/>
      <c r="CV97" s="37"/>
      <c r="CW97" s="37"/>
    </row>
    <row r="98" spans="1:101" s="4" customFormat="1" outlineLevel="1" x14ac:dyDescent="0.2">
      <c r="A98" s="4" t="s">
        <v>104</v>
      </c>
      <c r="B98" s="11" t="s">
        <v>279</v>
      </c>
      <c r="C98" s="4" t="s">
        <v>280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J98" s="4">
        <v>0</v>
      </c>
      <c r="K98" s="4">
        <v>0</v>
      </c>
      <c r="L98" s="4">
        <v>0</v>
      </c>
      <c r="N98" s="4">
        <v>0</v>
      </c>
      <c r="P98" s="53">
        <v>0</v>
      </c>
      <c r="Q98" s="53">
        <v>0</v>
      </c>
      <c r="S98" s="53"/>
      <c r="T98" s="4">
        <v>0</v>
      </c>
      <c r="U98" s="4">
        <v>0</v>
      </c>
      <c r="V98" s="4">
        <v>0</v>
      </c>
      <c r="W98" s="4">
        <v>0</v>
      </c>
      <c r="X98" s="4">
        <v>0</v>
      </c>
      <c r="Y98" s="4">
        <v>0</v>
      </c>
      <c r="Z98" s="4">
        <v>0</v>
      </c>
      <c r="AA98" s="4">
        <v>0</v>
      </c>
      <c r="AB98" s="4">
        <v>0</v>
      </c>
      <c r="AC98" s="4">
        <v>0</v>
      </c>
      <c r="AD98" s="4">
        <v>0</v>
      </c>
      <c r="AE98" s="4">
        <v>0</v>
      </c>
      <c r="AF98" s="4">
        <v>0</v>
      </c>
      <c r="AG98" s="4">
        <v>0</v>
      </c>
      <c r="AH98" s="4">
        <v>0</v>
      </c>
      <c r="AI98" s="4">
        <v>0</v>
      </c>
      <c r="AJ98" s="4">
        <v>0</v>
      </c>
      <c r="AK98" s="4">
        <v>0</v>
      </c>
      <c r="AL98" s="4">
        <v>0</v>
      </c>
      <c r="AM98" s="4">
        <v>0</v>
      </c>
      <c r="AN98" s="4">
        <v>0</v>
      </c>
      <c r="AO98" s="4">
        <v>0</v>
      </c>
      <c r="AP98" s="4">
        <v>0</v>
      </c>
      <c r="AQ98" s="4">
        <v>0</v>
      </c>
      <c r="AR98" s="4">
        <v>0</v>
      </c>
      <c r="AS98" s="4">
        <v>0</v>
      </c>
      <c r="AT98" s="4">
        <v>0</v>
      </c>
      <c r="AU98" s="4">
        <v>0</v>
      </c>
      <c r="AV98" s="4">
        <v>0</v>
      </c>
      <c r="AW98" s="4">
        <v>0</v>
      </c>
      <c r="AX98" s="4">
        <v>0</v>
      </c>
      <c r="AY98" s="4">
        <v>0</v>
      </c>
      <c r="AZ98" s="4">
        <v>0</v>
      </c>
      <c r="BA98" s="4">
        <v>0</v>
      </c>
      <c r="BB98" s="4">
        <v>0</v>
      </c>
      <c r="BC98" s="4">
        <v>0</v>
      </c>
      <c r="BD98" s="4">
        <v>0</v>
      </c>
      <c r="BE98" s="4">
        <v>0</v>
      </c>
      <c r="BF98" s="4">
        <v>0</v>
      </c>
      <c r="BG98" s="4">
        <v>0</v>
      </c>
      <c r="BH98" s="4">
        <v>0</v>
      </c>
      <c r="BI98" s="4">
        <v>0</v>
      </c>
      <c r="BJ98" s="4">
        <v>0</v>
      </c>
      <c r="BK98" s="4">
        <v>0</v>
      </c>
      <c r="BL98" s="4">
        <v>0</v>
      </c>
      <c r="BM98" s="4">
        <v>0</v>
      </c>
      <c r="BN98" s="4">
        <v>263800</v>
      </c>
      <c r="BO98" s="4">
        <v>0</v>
      </c>
      <c r="BP98" s="4">
        <v>0</v>
      </c>
      <c r="BQ98" s="4">
        <v>0</v>
      </c>
      <c r="BR98" s="4">
        <v>0</v>
      </c>
      <c r="BS98" s="4">
        <v>0</v>
      </c>
      <c r="BT98" s="4">
        <v>0</v>
      </c>
      <c r="BU98" s="4">
        <v>0</v>
      </c>
      <c r="BV98" s="4">
        <v>0</v>
      </c>
      <c r="BW98" s="4">
        <v>0</v>
      </c>
      <c r="BX98" s="4">
        <v>0</v>
      </c>
      <c r="BY98" s="4">
        <v>0</v>
      </c>
      <c r="BZ98" s="4">
        <v>0</v>
      </c>
      <c r="CA98" s="4">
        <v>0</v>
      </c>
      <c r="CB98" s="4">
        <v>0</v>
      </c>
      <c r="CC98" s="4">
        <v>0</v>
      </c>
      <c r="CD98" s="4">
        <v>0</v>
      </c>
      <c r="CE98" s="4">
        <v>0</v>
      </c>
      <c r="CF98" s="4">
        <v>0</v>
      </c>
      <c r="CG98" s="4">
        <v>0</v>
      </c>
      <c r="CH98" s="53">
        <v>263800</v>
      </c>
      <c r="CJ98" s="4">
        <v>0</v>
      </c>
      <c r="CK98" s="4">
        <v>0</v>
      </c>
      <c r="CL98" s="4">
        <v>0</v>
      </c>
      <c r="CM98" s="4">
        <v>0</v>
      </c>
      <c r="CN98" s="4">
        <v>0</v>
      </c>
      <c r="CP98" s="4">
        <v>0</v>
      </c>
      <c r="CQ98" s="4">
        <v>0</v>
      </c>
      <c r="CR98" s="4">
        <v>0</v>
      </c>
      <c r="CT98" s="4">
        <v>0</v>
      </c>
      <c r="CU98" s="4">
        <f t="shared" ref="CU98:CU115" si="17">CH98-CT98</f>
        <v>263800</v>
      </c>
      <c r="CV98" s="37">
        <f t="shared" ref="CV98:CV115" si="18">IF(CH98=0,"n/a",CT98/(CH98))</f>
        <v>0</v>
      </c>
      <c r="CW98" s="37"/>
    </row>
    <row r="99" spans="1:101" s="4" customFormat="1" outlineLevel="1" x14ac:dyDescent="0.2">
      <c r="A99" s="4" t="s">
        <v>105</v>
      </c>
      <c r="B99" s="11" t="s">
        <v>281</v>
      </c>
      <c r="C99" s="4" t="s">
        <v>282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J99" s="4">
        <v>0</v>
      </c>
      <c r="K99" s="4">
        <v>0</v>
      </c>
      <c r="L99" s="4">
        <v>0</v>
      </c>
      <c r="N99" s="4">
        <v>0</v>
      </c>
      <c r="P99" s="53">
        <v>0</v>
      </c>
      <c r="Q99" s="53">
        <v>0</v>
      </c>
      <c r="S99" s="53"/>
      <c r="T99" s="4">
        <v>0</v>
      </c>
      <c r="U99" s="4">
        <v>0</v>
      </c>
      <c r="V99" s="4">
        <v>0</v>
      </c>
      <c r="W99" s="4">
        <v>0</v>
      </c>
      <c r="X99" s="4">
        <v>0</v>
      </c>
      <c r="Y99" s="4">
        <v>0</v>
      </c>
      <c r="Z99" s="4">
        <v>0</v>
      </c>
      <c r="AA99" s="4">
        <v>0</v>
      </c>
      <c r="AB99" s="4">
        <v>0</v>
      </c>
      <c r="AC99" s="4">
        <v>0</v>
      </c>
      <c r="AD99" s="4">
        <v>0</v>
      </c>
      <c r="AE99" s="4">
        <v>0</v>
      </c>
      <c r="AF99" s="4">
        <v>0</v>
      </c>
      <c r="AG99" s="4">
        <v>0</v>
      </c>
      <c r="AH99" s="4">
        <v>0</v>
      </c>
      <c r="AI99" s="4">
        <v>0</v>
      </c>
      <c r="AJ99" s="4">
        <v>0</v>
      </c>
      <c r="AK99" s="4">
        <v>0</v>
      </c>
      <c r="AL99" s="4">
        <v>0</v>
      </c>
      <c r="AM99" s="4">
        <v>0</v>
      </c>
      <c r="AN99" s="4">
        <v>0</v>
      </c>
      <c r="AO99" s="4">
        <v>0</v>
      </c>
      <c r="AP99" s="4">
        <v>0</v>
      </c>
      <c r="AQ99" s="4">
        <v>0</v>
      </c>
      <c r="AR99" s="4">
        <v>0</v>
      </c>
      <c r="AS99" s="4">
        <v>0</v>
      </c>
      <c r="AT99" s="4">
        <v>0</v>
      </c>
      <c r="AU99" s="4">
        <v>0</v>
      </c>
      <c r="AV99" s="4">
        <v>0</v>
      </c>
      <c r="AW99" s="4">
        <v>0</v>
      </c>
      <c r="AX99" s="4">
        <v>0</v>
      </c>
      <c r="AY99" s="4">
        <v>0</v>
      </c>
      <c r="AZ99" s="4">
        <v>0</v>
      </c>
      <c r="BA99" s="4">
        <v>0</v>
      </c>
      <c r="BB99" s="4">
        <v>0</v>
      </c>
      <c r="BC99" s="4">
        <v>0</v>
      </c>
      <c r="BD99" s="4">
        <v>0</v>
      </c>
      <c r="BE99" s="4">
        <v>0</v>
      </c>
      <c r="BF99" s="4">
        <v>0</v>
      </c>
      <c r="BG99" s="4">
        <v>0</v>
      </c>
      <c r="BH99" s="4">
        <v>0</v>
      </c>
      <c r="BI99" s="4">
        <v>0</v>
      </c>
      <c r="BJ99" s="4">
        <v>0</v>
      </c>
      <c r="BK99" s="4">
        <v>0</v>
      </c>
      <c r="BL99" s="4">
        <v>0</v>
      </c>
      <c r="BM99" s="4">
        <v>0</v>
      </c>
      <c r="BN99" s="4">
        <v>0</v>
      </c>
      <c r="BO99" s="4">
        <v>1561</v>
      </c>
      <c r="BP99" s="4">
        <v>0</v>
      </c>
      <c r="BQ99" s="4">
        <v>0</v>
      </c>
      <c r="BR99" s="4">
        <v>0</v>
      </c>
      <c r="BS99" s="4">
        <v>0</v>
      </c>
      <c r="BT99" s="4">
        <v>0</v>
      </c>
      <c r="BU99" s="4">
        <v>0</v>
      </c>
      <c r="BV99" s="4">
        <v>0</v>
      </c>
      <c r="BW99" s="4">
        <v>0</v>
      </c>
      <c r="BX99" s="4">
        <v>0</v>
      </c>
      <c r="BY99" s="4">
        <v>0</v>
      </c>
      <c r="BZ99" s="4">
        <v>0</v>
      </c>
      <c r="CA99" s="4">
        <v>0</v>
      </c>
      <c r="CB99" s="4">
        <v>0</v>
      </c>
      <c r="CC99" s="4">
        <v>0</v>
      </c>
      <c r="CD99" s="4">
        <v>0</v>
      </c>
      <c r="CE99" s="4">
        <v>0</v>
      </c>
      <c r="CF99" s="4">
        <v>0</v>
      </c>
      <c r="CG99" s="4">
        <v>0</v>
      </c>
      <c r="CH99" s="53">
        <v>1561</v>
      </c>
      <c r="CJ99" s="4">
        <v>0</v>
      </c>
      <c r="CK99" s="4">
        <v>0</v>
      </c>
      <c r="CL99" s="4">
        <v>0</v>
      </c>
      <c r="CM99" s="4">
        <v>0</v>
      </c>
      <c r="CN99" s="4">
        <v>0</v>
      </c>
      <c r="CP99" s="4">
        <v>0</v>
      </c>
      <c r="CQ99" s="4">
        <v>0</v>
      </c>
      <c r="CR99" s="4">
        <v>0</v>
      </c>
      <c r="CT99" s="4">
        <v>0</v>
      </c>
      <c r="CU99" s="4">
        <f t="shared" si="17"/>
        <v>1561</v>
      </c>
      <c r="CV99" s="37">
        <f t="shared" si="18"/>
        <v>0</v>
      </c>
      <c r="CW99" s="37"/>
    </row>
    <row r="100" spans="1:101" s="4" customFormat="1" outlineLevel="1" x14ac:dyDescent="0.2">
      <c r="A100" s="4" t="s">
        <v>106</v>
      </c>
      <c r="B100" s="11" t="s">
        <v>283</v>
      </c>
      <c r="C100" s="4" t="s">
        <v>284</v>
      </c>
      <c r="D100" s="4">
        <v>5297.28</v>
      </c>
      <c r="E100" s="4">
        <v>49.5</v>
      </c>
      <c r="F100" s="4">
        <v>7491.1100000000006</v>
      </c>
      <c r="G100" s="4">
        <v>0</v>
      </c>
      <c r="H100" s="4">
        <v>12837.89</v>
      </c>
      <c r="J100" s="4">
        <v>0</v>
      </c>
      <c r="K100" s="4">
        <v>0</v>
      </c>
      <c r="L100" s="4">
        <v>0</v>
      </c>
      <c r="N100" s="4">
        <v>12837.89</v>
      </c>
      <c r="P100" s="53">
        <v>0</v>
      </c>
      <c r="Q100" s="53">
        <v>0</v>
      </c>
      <c r="S100" s="53"/>
      <c r="T100" s="4">
        <v>0</v>
      </c>
      <c r="U100" s="4">
        <v>0</v>
      </c>
      <c r="V100" s="4">
        <v>0</v>
      </c>
      <c r="W100" s="4">
        <v>0</v>
      </c>
      <c r="X100" s="4">
        <v>0</v>
      </c>
      <c r="Y100" s="4">
        <v>0</v>
      </c>
      <c r="Z100" s="4">
        <v>0</v>
      </c>
      <c r="AA100" s="4">
        <v>0</v>
      </c>
      <c r="AB100" s="4">
        <v>0</v>
      </c>
      <c r="AC100" s="4">
        <v>0</v>
      </c>
      <c r="AD100" s="4">
        <v>0</v>
      </c>
      <c r="AE100" s="4">
        <v>0</v>
      </c>
      <c r="AF100" s="4">
        <v>0</v>
      </c>
      <c r="AG100" s="4">
        <v>0</v>
      </c>
      <c r="AH100" s="4">
        <v>0</v>
      </c>
      <c r="AI100" s="4">
        <v>0</v>
      </c>
      <c r="AJ100" s="4">
        <v>0</v>
      </c>
      <c r="AK100" s="4">
        <v>0</v>
      </c>
      <c r="AL100" s="4">
        <v>0</v>
      </c>
      <c r="AM100" s="4">
        <v>0</v>
      </c>
      <c r="AN100" s="4">
        <v>0</v>
      </c>
      <c r="AO100" s="4">
        <v>0</v>
      </c>
      <c r="AP100" s="4">
        <v>0</v>
      </c>
      <c r="AQ100" s="4">
        <v>0</v>
      </c>
      <c r="AR100" s="4">
        <v>0</v>
      </c>
      <c r="AS100" s="4">
        <v>0</v>
      </c>
      <c r="AT100" s="4">
        <v>0</v>
      </c>
      <c r="AU100" s="4">
        <v>0</v>
      </c>
      <c r="AV100" s="4">
        <v>0</v>
      </c>
      <c r="AW100" s="4">
        <v>0</v>
      </c>
      <c r="AX100" s="4">
        <v>0</v>
      </c>
      <c r="AY100" s="4">
        <v>0</v>
      </c>
      <c r="AZ100" s="4">
        <v>0</v>
      </c>
      <c r="BA100" s="4">
        <v>0</v>
      </c>
      <c r="BB100" s="4">
        <v>0</v>
      </c>
      <c r="BC100" s="4">
        <v>0</v>
      </c>
      <c r="BD100" s="4">
        <v>0</v>
      </c>
      <c r="BE100" s="4">
        <v>0</v>
      </c>
      <c r="BF100" s="4">
        <v>0</v>
      </c>
      <c r="BG100" s="4">
        <v>0</v>
      </c>
      <c r="BH100" s="4">
        <v>0</v>
      </c>
      <c r="BI100" s="4">
        <v>0</v>
      </c>
      <c r="BJ100" s="4">
        <v>0</v>
      </c>
      <c r="BK100" s="4">
        <v>0</v>
      </c>
      <c r="BL100" s="4">
        <v>0</v>
      </c>
      <c r="BM100" s="4">
        <v>0</v>
      </c>
      <c r="BN100" s="4">
        <v>0</v>
      </c>
      <c r="BO100" s="4">
        <v>0</v>
      </c>
      <c r="BP100" s="4">
        <v>15995</v>
      </c>
      <c r="BQ100" s="4">
        <v>0</v>
      </c>
      <c r="BR100" s="4">
        <v>0</v>
      </c>
      <c r="BS100" s="4">
        <v>0</v>
      </c>
      <c r="BT100" s="4">
        <v>0</v>
      </c>
      <c r="BU100" s="4">
        <v>0</v>
      </c>
      <c r="BV100" s="4">
        <v>0</v>
      </c>
      <c r="BW100" s="4">
        <v>0</v>
      </c>
      <c r="BX100" s="4">
        <v>0</v>
      </c>
      <c r="BY100" s="4">
        <v>0</v>
      </c>
      <c r="BZ100" s="4">
        <v>0</v>
      </c>
      <c r="CA100" s="4">
        <v>0</v>
      </c>
      <c r="CB100" s="4">
        <v>0</v>
      </c>
      <c r="CC100" s="4">
        <v>0</v>
      </c>
      <c r="CD100" s="4">
        <v>0</v>
      </c>
      <c r="CE100" s="4">
        <v>0</v>
      </c>
      <c r="CF100" s="4">
        <v>0</v>
      </c>
      <c r="CG100" s="4">
        <v>0</v>
      </c>
      <c r="CH100" s="53">
        <v>15995</v>
      </c>
      <c r="CJ100" s="4">
        <v>4200.47</v>
      </c>
      <c r="CK100" s="4">
        <v>0</v>
      </c>
      <c r="CL100" s="4">
        <v>6938.8600000000006</v>
      </c>
      <c r="CM100" s="4">
        <v>0</v>
      </c>
      <c r="CN100" s="4">
        <v>11139.330000000002</v>
      </c>
      <c r="CP100" s="4">
        <v>0</v>
      </c>
      <c r="CQ100" s="4">
        <v>0</v>
      </c>
      <c r="CR100" s="4">
        <v>0</v>
      </c>
      <c r="CT100" s="4">
        <v>11139.33</v>
      </c>
      <c r="CU100" s="4">
        <f t="shared" si="17"/>
        <v>4855.67</v>
      </c>
      <c r="CV100" s="37">
        <f t="shared" si="18"/>
        <v>0.69642575804939044</v>
      </c>
      <c r="CW100" s="37"/>
    </row>
    <row r="101" spans="1:101" s="4" customFormat="1" outlineLevel="1" x14ac:dyDescent="0.2">
      <c r="A101" s="4" t="s">
        <v>107</v>
      </c>
      <c r="B101" s="11" t="s">
        <v>285</v>
      </c>
      <c r="C101" s="4" t="s">
        <v>286</v>
      </c>
      <c r="D101" s="4">
        <v>17683.79</v>
      </c>
      <c r="E101" s="4">
        <v>0</v>
      </c>
      <c r="F101" s="4">
        <v>0</v>
      </c>
      <c r="G101" s="4">
        <v>0</v>
      </c>
      <c r="H101" s="4">
        <v>17683.79</v>
      </c>
      <c r="J101" s="4">
        <v>0</v>
      </c>
      <c r="K101" s="4">
        <v>0</v>
      </c>
      <c r="L101" s="4">
        <v>0</v>
      </c>
      <c r="N101" s="4">
        <v>17683.79</v>
      </c>
      <c r="P101" s="53">
        <v>0</v>
      </c>
      <c r="Q101" s="53">
        <v>0</v>
      </c>
      <c r="S101" s="53"/>
      <c r="T101" s="4">
        <v>0</v>
      </c>
      <c r="U101" s="4">
        <v>0</v>
      </c>
      <c r="V101" s="4">
        <v>0</v>
      </c>
      <c r="W101" s="4">
        <v>0</v>
      </c>
      <c r="X101" s="4">
        <v>0</v>
      </c>
      <c r="Y101" s="4">
        <v>0</v>
      </c>
      <c r="Z101" s="4">
        <v>0</v>
      </c>
      <c r="AA101" s="4">
        <v>0</v>
      </c>
      <c r="AB101" s="4">
        <v>0</v>
      </c>
      <c r="AC101" s="4">
        <v>0</v>
      </c>
      <c r="AD101" s="4">
        <v>0</v>
      </c>
      <c r="AE101" s="4">
        <v>0</v>
      </c>
      <c r="AF101" s="4">
        <v>0</v>
      </c>
      <c r="AG101" s="4">
        <v>0</v>
      </c>
      <c r="AH101" s="4">
        <v>0</v>
      </c>
      <c r="AI101" s="4">
        <v>0</v>
      </c>
      <c r="AJ101" s="4">
        <v>0</v>
      </c>
      <c r="AK101" s="4">
        <v>0</v>
      </c>
      <c r="AL101" s="4">
        <v>0</v>
      </c>
      <c r="AM101" s="4">
        <v>0</v>
      </c>
      <c r="AN101" s="4">
        <v>0</v>
      </c>
      <c r="AO101" s="4">
        <v>0</v>
      </c>
      <c r="AP101" s="4">
        <v>0</v>
      </c>
      <c r="AQ101" s="4">
        <v>0</v>
      </c>
      <c r="AR101" s="4">
        <v>0</v>
      </c>
      <c r="AS101" s="4">
        <v>0</v>
      </c>
      <c r="AT101" s="4">
        <v>0</v>
      </c>
      <c r="AU101" s="4">
        <v>0</v>
      </c>
      <c r="AV101" s="4">
        <v>0</v>
      </c>
      <c r="AW101" s="4">
        <v>0</v>
      </c>
      <c r="AX101" s="4">
        <v>0</v>
      </c>
      <c r="AY101" s="4">
        <v>0</v>
      </c>
      <c r="AZ101" s="4">
        <v>0</v>
      </c>
      <c r="BA101" s="4">
        <v>0</v>
      </c>
      <c r="BB101" s="4">
        <v>0</v>
      </c>
      <c r="BC101" s="4">
        <v>0</v>
      </c>
      <c r="BD101" s="4">
        <v>0</v>
      </c>
      <c r="BE101" s="4">
        <v>0</v>
      </c>
      <c r="BF101" s="4">
        <v>0</v>
      </c>
      <c r="BG101" s="4">
        <v>0</v>
      </c>
      <c r="BH101" s="4">
        <v>0</v>
      </c>
      <c r="BI101" s="4">
        <v>0</v>
      </c>
      <c r="BJ101" s="4">
        <v>0</v>
      </c>
      <c r="BK101" s="4">
        <v>0</v>
      </c>
      <c r="BL101" s="4">
        <v>0</v>
      </c>
      <c r="BM101" s="4">
        <v>0</v>
      </c>
      <c r="BN101" s="4">
        <v>0</v>
      </c>
      <c r="BO101" s="4">
        <v>0</v>
      </c>
      <c r="BP101" s="4">
        <v>0</v>
      </c>
      <c r="BQ101" s="4">
        <v>18800</v>
      </c>
      <c r="BR101" s="4">
        <v>0</v>
      </c>
      <c r="BS101" s="4">
        <v>0</v>
      </c>
      <c r="BT101" s="4">
        <v>0</v>
      </c>
      <c r="BU101" s="4">
        <v>0</v>
      </c>
      <c r="BV101" s="4">
        <v>0</v>
      </c>
      <c r="BW101" s="4">
        <v>0</v>
      </c>
      <c r="BX101" s="4">
        <v>0</v>
      </c>
      <c r="BY101" s="4">
        <v>0</v>
      </c>
      <c r="BZ101" s="4">
        <v>0</v>
      </c>
      <c r="CA101" s="4">
        <v>0</v>
      </c>
      <c r="CB101" s="4">
        <v>0</v>
      </c>
      <c r="CC101" s="4">
        <v>0</v>
      </c>
      <c r="CD101" s="4">
        <v>0</v>
      </c>
      <c r="CE101" s="4">
        <v>0</v>
      </c>
      <c r="CF101" s="4">
        <v>0</v>
      </c>
      <c r="CG101" s="4">
        <v>0</v>
      </c>
      <c r="CH101" s="53">
        <v>18800</v>
      </c>
      <c r="CJ101" s="4">
        <v>7112.5</v>
      </c>
      <c r="CK101" s="4">
        <v>0</v>
      </c>
      <c r="CL101" s="4">
        <v>1902.5</v>
      </c>
      <c r="CM101" s="4">
        <v>0</v>
      </c>
      <c r="CN101" s="4">
        <v>9015</v>
      </c>
      <c r="CP101" s="4">
        <v>0</v>
      </c>
      <c r="CQ101" s="4">
        <v>0</v>
      </c>
      <c r="CR101" s="4">
        <v>0</v>
      </c>
      <c r="CT101" s="4">
        <v>9015</v>
      </c>
      <c r="CU101" s="4">
        <f t="shared" si="17"/>
        <v>9785</v>
      </c>
      <c r="CV101" s="37">
        <f t="shared" si="18"/>
        <v>0.47952127659574467</v>
      </c>
      <c r="CW101" s="37"/>
    </row>
    <row r="102" spans="1:101" s="4" customFormat="1" outlineLevel="1" x14ac:dyDescent="0.2">
      <c r="A102" s="4" t="s">
        <v>108</v>
      </c>
      <c r="B102" s="11" t="s">
        <v>287</v>
      </c>
      <c r="C102" s="4" t="s">
        <v>288</v>
      </c>
      <c r="D102" s="4">
        <v>0</v>
      </c>
      <c r="E102" s="4">
        <v>0</v>
      </c>
      <c r="F102" s="4">
        <v>1564.39</v>
      </c>
      <c r="G102" s="4">
        <v>0</v>
      </c>
      <c r="H102" s="4">
        <v>1564.39</v>
      </c>
      <c r="J102" s="4">
        <v>0</v>
      </c>
      <c r="K102" s="4">
        <v>0</v>
      </c>
      <c r="L102" s="4">
        <v>0</v>
      </c>
      <c r="N102" s="4">
        <v>1564.39</v>
      </c>
      <c r="P102" s="53">
        <v>0</v>
      </c>
      <c r="Q102" s="53">
        <v>0</v>
      </c>
      <c r="S102" s="53"/>
      <c r="T102" s="4">
        <v>0</v>
      </c>
      <c r="U102" s="4">
        <v>0</v>
      </c>
      <c r="V102" s="4">
        <v>0</v>
      </c>
      <c r="W102" s="4">
        <v>0</v>
      </c>
      <c r="X102" s="4">
        <v>0</v>
      </c>
      <c r="Y102" s="4">
        <v>0</v>
      </c>
      <c r="Z102" s="4">
        <v>0</v>
      </c>
      <c r="AA102" s="4">
        <v>0</v>
      </c>
      <c r="AB102" s="4">
        <v>0</v>
      </c>
      <c r="AC102" s="4">
        <v>0</v>
      </c>
      <c r="AD102" s="4">
        <v>0</v>
      </c>
      <c r="AE102" s="4">
        <v>0</v>
      </c>
      <c r="AF102" s="4">
        <v>0</v>
      </c>
      <c r="AG102" s="4">
        <v>0</v>
      </c>
      <c r="AH102" s="4">
        <v>0</v>
      </c>
      <c r="AI102" s="4">
        <v>0</v>
      </c>
      <c r="AJ102" s="4">
        <v>0</v>
      </c>
      <c r="AK102" s="4">
        <v>0</v>
      </c>
      <c r="AL102" s="4">
        <v>0</v>
      </c>
      <c r="AM102" s="4">
        <v>0</v>
      </c>
      <c r="AN102" s="4">
        <v>0</v>
      </c>
      <c r="AO102" s="4">
        <v>0</v>
      </c>
      <c r="AP102" s="4">
        <v>0</v>
      </c>
      <c r="AQ102" s="4">
        <v>0</v>
      </c>
      <c r="AR102" s="4">
        <v>0</v>
      </c>
      <c r="AS102" s="4">
        <v>0</v>
      </c>
      <c r="AT102" s="4">
        <v>0</v>
      </c>
      <c r="AU102" s="4">
        <v>0</v>
      </c>
      <c r="AV102" s="4">
        <v>0</v>
      </c>
      <c r="AW102" s="4">
        <v>0</v>
      </c>
      <c r="AX102" s="4">
        <v>0</v>
      </c>
      <c r="AY102" s="4">
        <v>0</v>
      </c>
      <c r="AZ102" s="4">
        <v>0</v>
      </c>
      <c r="BA102" s="4">
        <v>0</v>
      </c>
      <c r="BB102" s="4">
        <v>0</v>
      </c>
      <c r="BC102" s="4">
        <v>0</v>
      </c>
      <c r="BD102" s="4">
        <v>0</v>
      </c>
      <c r="BE102" s="4">
        <v>0</v>
      </c>
      <c r="BF102" s="4">
        <v>0</v>
      </c>
      <c r="BG102" s="4">
        <v>0</v>
      </c>
      <c r="BH102" s="4">
        <v>0</v>
      </c>
      <c r="BI102" s="4">
        <v>0</v>
      </c>
      <c r="BJ102" s="4">
        <v>0</v>
      </c>
      <c r="BK102" s="4">
        <v>0</v>
      </c>
      <c r="BL102" s="4">
        <v>0</v>
      </c>
      <c r="BM102" s="4">
        <v>0</v>
      </c>
      <c r="BN102" s="4">
        <v>0</v>
      </c>
      <c r="BO102" s="4">
        <v>0</v>
      </c>
      <c r="BP102" s="4">
        <v>0</v>
      </c>
      <c r="BQ102" s="4">
        <v>0</v>
      </c>
      <c r="BR102" s="4">
        <v>3183</v>
      </c>
      <c r="BS102" s="4">
        <v>0</v>
      </c>
      <c r="BT102" s="4">
        <v>0</v>
      </c>
      <c r="BU102" s="4">
        <v>0</v>
      </c>
      <c r="BV102" s="4">
        <v>0</v>
      </c>
      <c r="BW102" s="4">
        <v>0</v>
      </c>
      <c r="BX102" s="4">
        <v>0</v>
      </c>
      <c r="BY102" s="4">
        <v>0</v>
      </c>
      <c r="BZ102" s="4">
        <v>0</v>
      </c>
      <c r="CA102" s="4">
        <v>0</v>
      </c>
      <c r="CB102" s="4">
        <v>0</v>
      </c>
      <c r="CC102" s="4">
        <v>0</v>
      </c>
      <c r="CD102" s="4">
        <v>0</v>
      </c>
      <c r="CE102" s="4">
        <v>0</v>
      </c>
      <c r="CF102" s="4">
        <v>0</v>
      </c>
      <c r="CG102" s="4">
        <v>0</v>
      </c>
      <c r="CH102" s="53">
        <v>3183</v>
      </c>
      <c r="CJ102" s="4">
        <v>0</v>
      </c>
      <c r="CK102" s="4">
        <v>0</v>
      </c>
      <c r="CL102" s="4">
        <v>1090.06</v>
      </c>
      <c r="CM102" s="4">
        <v>0</v>
      </c>
      <c r="CN102" s="4">
        <v>1090.06</v>
      </c>
      <c r="CP102" s="4">
        <v>0</v>
      </c>
      <c r="CQ102" s="4">
        <v>0</v>
      </c>
      <c r="CR102" s="4">
        <v>0</v>
      </c>
      <c r="CT102" s="4">
        <v>1090.06</v>
      </c>
      <c r="CU102" s="4">
        <f t="shared" si="17"/>
        <v>2092.94</v>
      </c>
      <c r="CV102" s="37">
        <f t="shared" si="18"/>
        <v>0.34246308513980522</v>
      </c>
      <c r="CW102" s="37"/>
    </row>
    <row r="103" spans="1:101" s="4" customFormat="1" outlineLevel="1" x14ac:dyDescent="0.2">
      <c r="A103" s="4" t="s">
        <v>109</v>
      </c>
      <c r="B103" s="11" t="s">
        <v>289</v>
      </c>
      <c r="C103" s="4" t="s">
        <v>290</v>
      </c>
      <c r="D103" s="4">
        <v>0</v>
      </c>
      <c r="E103" s="4">
        <v>0</v>
      </c>
      <c r="F103" s="4">
        <v>9757.1</v>
      </c>
      <c r="G103" s="4">
        <v>0</v>
      </c>
      <c r="H103" s="4">
        <v>9757.1</v>
      </c>
      <c r="J103" s="4">
        <v>0</v>
      </c>
      <c r="K103" s="4">
        <v>0</v>
      </c>
      <c r="L103" s="4">
        <v>0</v>
      </c>
      <c r="N103" s="4">
        <v>9757.1</v>
      </c>
      <c r="P103" s="53">
        <v>0</v>
      </c>
      <c r="Q103" s="53">
        <v>0</v>
      </c>
      <c r="S103" s="53"/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  <c r="AB103" s="4">
        <v>0</v>
      </c>
      <c r="AC103" s="4">
        <v>0</v>
      </c>
      <c r="AD103" s="4">
        <v>0</v>
      </c>
      <c r="AE103" s="4">
        <v>0</v>
      </c>
      <c r="AF103" s="4">
        <v>0</v>
      </c>
      <c r="AG103" s="4">
        <v>0</v>
      </c>
      <c r="AH103" s="4">
        <v>0</v>
      </c>
      <c r="AI103" s="4">
        <v>0</v>
      </c>
      <c r="AJ103" s="4">
        <v>0</v>
      </c>
      <c r="AK103" s="4">
        <v>0</v>
      </c>
      <c r="AL103" s="4">
        <v>0</v>
      </c>
      <c r="AM103" s="4">
        <v>0</v>
      </c>
      <c r="AN103" s="4">
        <v>0</v>
      </c>
      <c r="AO103" s="4">
        <v>0</v>
      </c>
      <c r="AP103" s="4">
        <v>0</v>
      </c>
      <c r="AQ103" s="4">
        <v>0</v>
      </c>
      <c r="AR103" s="4">
        <v>0</v>
      </c>
      <c r="AS103" s="4">
        <v>0</v>
      </c>
      <c r="AT103" s="4">
        <v>0</v>
      </c>
      <c r="AU103" s="4">
        <v>0</v>
      </c>
      <c r="AV103" s="4">
        <v>0</v>
      </c>
      <c r="AW103" s="4">
        <v>0</v>
      </c>
      <c r="AX103" s="4">
        <v>0</v>
      </c>
      <c r="AY103" s="4">
        <v>0</v>
      </c>
      <c r="AZ103" s="4">
        <v>0</v>
      </c>
      <c r="BA103" s="4">
        <v>0</v>
      </c>
      <c r="BB103" s="4">
        <v>0</v>
      </c>
      <c r="BC103" s="4">
        <v>0</v>
      </c>
      <c r="BD103" s="4">
        <v>0</v>
      </c>
      <c r="BE103" s="4">
        <v>0</v>
      </c>
      <c r="BF103" s="4">
        <v>0</v>
      </c>
      <c r="BG103" s="4">
        <v>0</v>
      </c>
      <c r="BH103" s="4">
        <v>0</v>
      </c>
      <c r="BI103" s="4">
        <v>0</v>
      </c>
      <c r="BJ103" s="4">
        <v>0</v>
      </c>
      <c r="BK103" s="4">
        <v>0</v>
      </c>
      <c r="BL103" s="4">
        <v>0</v>
      </c>
      <c r="BM103" s="4">
        <v>0</v>
      </c>
      <c r="BN103" s="4">
        <v>0</v>
      </c>
      <c r="BO103" s="4">
        <v>0</v>
      </c>
      <c r="BP103" s="4">
        <v>0</v>
      </c>
      <c r="BQ103" s="4">
        <v>0</v>
      </c>
      <c r="BR103" s="4">
        <v>0</v>
      </c>
      <c r="BS103" s="4">
        <v>8600</v>
      </c>
      <c r="BT103" s="4">
        <v>0</v>
      </c>
      <c r="BU103" s="4">
        <v>0</v>
      </c>
      <c r="BV103" s="4">
        <v>0</v>
      </c>
      <c r="BW103" s="4">
        <v>0</v>
      </c>
      <c r="BX103" s="4">
        <v>0</v>
      </c>
      <c r="BY103" s="4">
        <v>0</v>
      </c>
      <c r="BZ103" s="4">
        <v>0</v>
      </c>
      <c r="CA103" s="4">
        <v>0</v>
      </c>
      <c r="CB103" s="4">
        <v>0</v>
      </c>
      <c r="CC103" s="4">
        <v>0</v>
      </c>
      <c r="CD103" s="4">
        <v>0</v>
      </c>
      <c r="CE103" s="4">
        <v>0</v>
      </c>
      <c r="CF103" s="4">
        <v>0</v>
      </c>
      <c r="CG103" s="4">
        <v>0</v>
      </c>
      <c r="CH103" s="53">
        <v>8600</v>
      </c>
      <c r="CJ103" s="4">
        <v>0</v>
      </c>
      <c r="CK103" s="4">
        <v>0</v>
      </c>
      <c r="CL103" s="4">
        <v>2067.59</v>
      </c>
      <c r="CM103" s="4">
        <v>0</v>
      </c>
      <c r="CN103" s="4">
        <v>2067.59</v>
      </c>
      <c r="CP103" s="4">
        <v>0</v>
      </c>
      <c r="CQ103" s="4">
        <v>0</v>
      </c>
      <c r="CR103" s="4">
        <v>0</v>
      </c>
      <c r="CT103" s="4">
        <v>2067.59</v>
      </c>
      <c r="CU103" s="4">
        <f t="shared" si="17"/>
        <v>6532.41</v>
      </c>
      <c r="CV103" s="37">
        <f t="shared" si="18"/>
        <v>0.24041744186046513</v>
      </c>
      <c r="CW103" s="37"/>
    </row>
    <row r="104" spans="1:101" s="4" customFormat="1" outlineLevel="1" x14ac:dyDescent="0.2">
      <c r="A104" s="4" t="s">
        <v>110</v>
      </c>
      <c r="B104" s="11" t="s">
        <v>291</v>
      </c>
      <c r="C104" s="4" t="s">
        <v>292</v>
      </c>
      <c r="D104" s="4">
        <v>0</v>
      </c>
      <c r="E104" s="4">
        <v>21.42</v>
      </c>
      <c r="F104" s="4">
        <v>761.23</v>
      </c>
      <c r="G104" s="4">
        <v>0</v>
      </c>
      <c r="H104" s="4">
        <v>782.65</v>
      </c>
      <c r="J104" s="4">
        <v>0</v>
      </c>
      <c r="K104" s="4">
        <v>0</v>
      </c>
      <c r="L104" s="4">
        <v>0</v>
      </c>
      <c r="N104" s="4">
        <v>782.65</v>
      </c>
      <c r="P104" s="53">
        <v>0</v>
      </c>
      <c r="Q104" s="53">
        <v>0</v>
      </c>
      <c r="S104" s="53"/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  <c r="AB104" s="4">
        <v>0</v>
      </c>
      <c r="AC104" s="4">
        <v>0</v>
      </c>
      <c r="AD104" s="4">
        <v>0</v>
      </c>
      <c r="AE104" s="4">
        <v>0</v>
      </c>
      <c r="AF104" s="4">
        <v>0</v>
      </c>
      <c r="AG104" s="4">
        <v>0</v>
      </c>
      <c r="AH104" s="4">
        <v>0</v>
      </c>
      <c r="AI104" s="4">
        <v>0</v>
      </c>
      <c r="AJ104" s="4">
        <v>0</v>
      </c>
      <c r="AK104" s="4">
        <v>0</v>
      </c>
      <c r="AL104" s="4">
        <v>0</v>
      </c>
      <c r="AM104" s="4">
        <v>0</v>
      </c>
      <c r="AN104" s="4">
        <v>0</v>
      </c>
      <c r="AO104" s="4">
        <v>0</v>
      </c>
      <c r="AP104" s="4">
        <v>0</v>
      </c>
      <c r="AQ104" s="4">
        <v>0</v>
      </c>
      <c r="AR104" s="4">
        <v>0</v>
      </c>
      <c r="AS104" s="4">
        <v>0</v>
      </c>
      <c r="AT104" s="4">
        <v>0</v>
      </c>
      <c r="AU104" s="4">
        <v>0</v>
      </c>
      <c r="AV104" s="4">
        <v>0</v>
      </c>
      <c r="AW104" s="4">
        <v>0</v>
      </c>
      <c r="AX104" s="4">
        <v>0</v>
      </c>
      <c r="AY104" s="4">
        <v>0</v>
      </c>
      <c r="AZ104" s="4">
        <v>0</v>
      </c>
      <c r="BA104" s="4">
        <v>0</v>
      </c>
      <c r="BB104" s="4">
        <v>0</v>
      </c>
      <c r="BC104" s="4">
        <v>0</v>
      </c>
      <c r="BD104" s="4">
        <v>0</v>
      </c>
      <c r="BE104" s="4">
        <v>0</v>
      </c>
      <c r="BF104" s="4">
        <v>0</v>
      </c>
      <c r="BG104" s="4">
        <v>0</v>
      </c>
      <c r="BH104" s="4">
        <v>0</v>
      </c>
      <c r="BI104" s="4">
        <v>0</v>
      </c>
      <c r="BJ104" s="4">
        <v>0</v>
      </c>
      <c r="BK104" s="4">
        <v>0</v>
      </c>
      <c r="BL104" s="4">
        <v>0</v>
      </c>
      <c r="BM104" s="4">
        <v>0</v>
      </c>
      <c r="BN104" s="4">
        <v>0</v>
      </c>
      <c r="BO104" s="4">
        <v>0</v>
      </c>
      <c r="BP104" s="4">
        <v>0</v>
      </c>
      <c r="BQ104" s="4">
        <v>0</v>
      </c>
      <c r="BR104" s="4">
        <v>0</v>
      </c>
      <c r="BS104" s="4">
        <v>0</v>
      </c>
      <c r="BT104" s="4">
        <v>1171</v>
      </c>
      <c r="BU104" s="4">
        <v>0</v>
      </c>
      <c r="BV104" s="4">
        <v>0</v>
      </c>
      <c r="BW104" s="4">
        <v>0</v>
      </c>
      <c r="BX104" s="4">
        <v>0</v>
      </c>
      <c r="BY104" s="4">
        <v>0</v>
      </c>
      <c r="BZ104" s="4">
        <v>0</v>
      </c>
      <c r="CA104" s="4">
        <v>0</v>
      </c>
      <c r="CB104" s="4">
        <v>0</v>
      </c>
      <c r="CC104" s="4">
        <v>0</v>
      </c>
      <c r="CD104" s="4">
        <v>0</v>
      </c>
      <c r="CE104" s="4">
        <v>0</v>
      </c>
      <c r="CF104" s="4">
        <v>0</v>
      </c>
      <c r="CG104" s="4">
        <v>0</v>
      </c>
      <c r="CH104" s="53">
        <v>1171</v>
      </c>
      <c r="CJ104" s="4">
        <v>0</v>
      </c>
      <c r="CK104" s="4">
        <v>0</v>
      </c>
      <c r="CL104" s="4">
        <v>235.04</v>
      </c>
      <c r="CM104" s="4">
        <v>0</v>
      </c>
      <c r="CN104" s="4">
        <v>235.04</v>
      </c>
      <c r="CP104" s="4">
        <v>0</v>
      </c>
      <c r="CQ104" s="4">
        <v>0</v>
      </c>
      <c r="CR104" s="4">
        <v>0</v>
      </c>
      <c r="CT104" s="4">
        <v>235.04</v>
      </c>
      <c r="CU104" s="4">
        <f t="shared" si="17"/>
        <v>935.96</v>
      </c>
      <c r="CV104" s="37">
        <f t="shared" si="18"/>
        <v>0.20071733561058924</v>
      </c>
      <c r="CW104" s="37"/>
    </row>
    <row r="105" spans="1:101" s="4" customFormat="1" outlineLevel="1" x14ac:dyDescent="0.2">
      <c r="A105" s="4" t="s">
        <v>111</v>
      </c>
      <c r="B105" s="11" t="s">
        <v>293</v>
      </c>
      <c r="C105" s="4" t="s">
        <v>294</v>
      </c>
      <c r="D105" s="4">
        <v>0</v>
      </c>
      <c r="E105" s="4">
        <v>0</v>
      </c>
      <c r="F105" s="4">
        <v>15195.25</v>
      </c>
      <c r="G105" s="4">
        <v>0</v>
      </c>
      <c r="H105" s="4">
        <v>15195.25</v>
      </c>
      <c r="J105" s="4">
        <v>0</v>
      </c>
      <c r="K105" s="4">
        <v>0</v>
      </c>
      <c r="L105" s="4">
        <v>0</v>
      </c>
      <c r="N105" s="4">
        <v>15195.25</v>
      </c>
      <c r="P105" s="53">
        <v>0</v>
      </c>
      <c r="Q105" s="53">
        <v>0</v>
      </c>
      <c r="S105" s="53"/>
      <c r="T105" s="4">
        <v>0</v>
      </c>
      <c r="U105" s="4">
        <v>0</v>
      </c>
      <c r="V105" s="4">
        <v>0</v>
      </c>
      <c r="W105" s="4">
        <v>0</v>
      </c>
      <c r="X105" s="4">
        <v>0</v>
      </c>
      <c r="Y105" s="4">
        <v>0</v>
      </c>
      <c r="Z105" s="4">
        <v>0</v>
      </c>
      <c r="AA105" s="4">
        <v>0</v>
      </c>
      <c r="AB105" s="4">
        <v>0</v>
      </c>
      <c r="AC105" s="4">
        <v>0</v>
      </c>
      <c r="AD105" s="4">
        <v>0</v>
      </c>
      <c r="AE105" s="4">
        <v>0</v>
      </c>
      <c r="AF105" s="4">
        <v>0</v>
      </c>
      <c r="AG105" s="4">
        <v>0</v>
      </c>
      <c r="AH105" s="4">
        <v>0</v>
      </c>
      <c r="AI105" s="4">
        <v>0</v>
      </c>
      <c r="AJ105" s="4">
        <v>0</v>
      </c>
      <c r="AK105" s="4">
        <v>0</v>
      </c>
      <c r="AL105" s="4">
        <v>0</v>
      </c>
      <c r="AM105" s="4">
        <v>0</v>
      </c>
      <c r="AN105" s="4">
        <v>0</v>
      </c>
      <c r="AO105" s="4">
        <v>0</v>
      </c>
      <c r="AP105" s="4">
        <v>0</v>
      </c>
      <c r="AQ105" s="4">
        <v>0</v>
      </c>
      <c r="AR105" s="4">
        <v>0</v>
      </c>
      <c r="AS105" s="4">
        <v>0</v>
      </c>
      <c r="AT105" s="4">
        <v>0</v>
      </c>
      <c r="AU105" s="4">
        <v>0</v>
      </c>
      <c r="AV105" s="4">
        <v>0</v>
      </c>
      <c r="AW105" s="4">
        <v>0</v>
      </c>
      <c r="AX105" s="4">
        <v>0</v>
      </c>
      <c r="AY105" s="4">
        <v>0</v>
      </c>
      <c r="AZ105" s="4">
        <v>0</v>
      </c>
      <c r="BA105" s="4">
        <v>0</v>
      </c>
      <c r="BB105" s="4">
        <v>0</v>
      </c>
      <c r="BC105" s="4">
        <v>0</v>
      </c>
      <c r="BD105" s="4">
        <v>0</v>
      </c>
      <c r="BE105" s="4">
        <v>0</v>
      </c>
      <c r="BF105" s="4">
        <v>0</v>
      </c>
      <c r="BG105" s="4">
        <v>0</v>
      </c>
      <c r="BH105" s="4">
        <v>0</v>
      </c>
      <c r="BI105" s="4">
        <v>0</v>
      </c>
      <c r="BJ105" s="4">
        <v>0</v>
      </c>
      <c r="BK105" s="4">
        <v>0</v>
      </c>
      <c r="BL105" s="4">
        <v>0</v>
      </c>
      <c r="BM105" s="4">
        <v>0</v>
      </c>
      <c r="BN105" s="4">
        <v>0</v>
      </c>
      <c r="BO105" s="4">
        <v>0</v>
      </c>
      <c r="BP105" s="4">
        <v>0</v>
      </c>
      <c r="BQ105" s="4">
        <v>0</v>
      </c>
      <c r="BR105" s="4">
        <v>0</v>
      </c>
      <c r="BS105" s="4">
        <v>0</v>
      </c>
      <c r="BT105" s="4">
        <v>0</v>
      </c>
      <c r="BU105" s="4">
        <v>20808</v>
      </c>
      <c r="BV105" s="4">
        <v>0</v>
      </c>
      <c r="BW105" s="4">
        <v>0</v>
      </c>
      <c r="BX105" s="4">
        <v>0</v>
      </c>
      <c r="BY105" s="4">
        <v>0</v>
      </c>
      <c r="BZ105" s="4">
        <v>0</v>
      </c>
      <c r="CA105" s="4">
        <v>0</v>
      </c>
      <c r="CB105" s="4">
        <v>0</v>
      </c>
      <c r="CC105" s="4">
        <v>0</v>
      </c>
      <c r="CD105" s="4">
        <v>0</v>
      </c>
      <c r="CE105" s="4">
        <v>0</v>
      </c>
      <c r="CF105" s="4">
        <v>0</v>
      </c>
      <c r="CG105" s="4">
        <v>0</v>
      </c>
      <c r="CH105" s="53">
        <v>20808</v>
      </c>
      <c r="CJ105" s="4">
        <v>0</v>
      </c>
      <c r="CK105" s="4">
        <v>0</v>
      </c>
      <c r="CL105" s="4">
        <v>10021.620000000001</v>
      </c>
      <c r="CM105" s="4">
        <v>0</v>
      </c>
      <c r="CN105" s="4">
        <v>10021.620000000001</v>
      </c>
      <c r="CP105" s="4">
        <v>0</v>
      </c>
      <c r="CQ105" s="4">
        <v>0</v>
      </c>
      <c r="CR105" s="4">
        <v>0</v>
      </c>
      <c r="CT105" s="4">
        <v>10021.620000000001</v>
      </c>
      <c r="CU105" s="4">
        <f t="shared" si="17"/>
        <v>10786.38</v>
      </c>
      <c r="CV105" s="37">
        <f t="shared" si="18"/>
        <v>0.48162341407151099</v>
      </c>
      <c r="CW105" s="37"/>
    </row>
    <row r="106" spans="1:101" s="4" customFormat="1" outlineLevel="1" x14ac:dyDescent="0.2">
      <c r="A106" s="4" t="s">
        <v>112</v>
      </c>
      <c r="B106" s="11" t="s">
        <v>295</v>
      </c>
      <c r="C106" s="4" t="s">
        <v>296</v>
      </c>
      <c r="D106" s="4">
        <v>189.34</v>
      </c>
      <c r="E106" s="4">
        <v>1160.9100000000001</v>
      </c>
      <c r="F106" s="4">
        <v>91181.86</v>
      </c>
      <c r="G106" s="4">
        <v>176.4</v>
      </c>
      <c r="H106" s="4">
        <v>92708.51</v>
      </c>
      <c r="J106" s="4">
        <v>0</v>
      </c>
      <c r="K106" s="4">
        <v>0</v>
      </c>
      <c r="L106" s="4">
        <v>0</v>
      </c>
      <c r="N106" s="4">
        <v>92708.51</v>
      </c>
      <c r="P106" s="53">
        <v>0</v>
      </c>
      <c r="Q106" s="53">
        <v>0</v>
      </c>
      <c r="S106" s="53"/>
      <c r="T106" s="4">
        <v>0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0</v>
      </c>
      <c r="AB106" s="4">
        <v>0</v>
      </c>
      <c r="AC106" s="4">
        <v>0</v>
      </c>
      <c r="AD106" s="4">
        <v>0</v>
      </c>
      <c r="AE106" s="4">
        <v>0</v>
      </c>
      <c r="AF106" s="4">
        <v>0</v>
      </c>
      <c r="AG106" s="4">
        <v>0</v>
      </c>
      <c r="AH106" s="4">
        <v>0</v>
      </c>
      <c r="AI106" s="4">
        <v>0</v>
      </c>
      <c r="AJ106" s="4">
        <v>0</v>
      </c>
      <c r="AK106" s="4">
        <v>0</v>
      </c>
      <c r="AL106" s="4">
        <v>0</v>
      </c>
      <c r="AM106" s="4">
        <v>0</v>
      </c>
      <c r="AN106" s="4">
        <v>0</v>
      </c>
      <c r="AO106" s="4">
        <v>0</v>
      </c>
      <c r="AP106" s="4">
        <v>0</v>
      </c>
      <c r="AQ106" s="4">
        <v>0</v>
      </c>
      <c r="AR106" s="4">
        <v>0</v>
      </c>
      <c r="AS106" s="4">
        <v>0</v>
      </c>
      <c r="AT106" s="4">
        <v>0</v>
      </c>
      <c r="AU106" s="4">
        <v>0</v>
      </c>
      <c r="AV106" s="4">
        <v>0</v>
      </c>
      <c r="AW106" s="4">
        <v>0</v>
      </c>
      <c r="AX106" s="4">
        <v>0</v>
      </c>
      <c r="AY106" s="4">
        <v>0</v>
      </c>
      <c r="AZ106" s="4">
        <v>0</v>
      </c>
      <c r="BA106" s="4">
        <v>0</v>
      </c>
      <c r="BB106" s="4">
        <v>0</v>
      </c>
      <c r="BC106" s="4">
        <v>0</v>
      </c>
      <c r="BD106" s="4">
        <v>0</v>
      </c>
      <c r="BE106" s="4">
        <v>0</v>
      </c>
      <c r="BF106" s="4">
        <v>0</v>
      </c>
      <c r="BG106" s="4">
        <v>0</v>
      </c>
      <c r="BH106" s="4">
        <v>0</v>
      </c>
      <c r="BI106" s="4">
        <v>0</v>
      </c>
      <c r="BJ106" s="4">
        <v>0</v>
      </c>
      <c r="BK106" s="4">
        <v>0</v>
      </c>
      <c r="BL106" s="4">
        <v>0</v>
      </c>
      <c r="BM106" s="4">
        <v>0</v>
      </c>
      <c r="BN106" s="4">
        <v>0</v>
      </c>
      <c r="BO106" s="4">
        <v>0</v>
      </c>
      <c r="BP106" s="4">
        <v>0</v>
      </c>
      <c r="BQ106" s="4">
        <v>0</v>
      </c>
      <c r="BR106" s="4">
        <v>0</v>
      </c>
      <c r="BS106" s="4">
        <v>0</v>
      </c>
      <c r="BT106" s="4">
        <v>0</v>
      </c>
      <c r="BU106" s="4">
        <v>0</v>
      </c>
      <c r="BV106" s="4">
        <v>105850</v>
      </c>
      <c r="BW106" s="4">
        <v>0</v>
      </c>
      <c r="BX106" s="4">
        <v>0</v>
      </c>
      <c r="BY106" s="4">
        <v>0</v>
      </c>
      <c r="BZ106" s="4">
        <v>0</v>
      </c>
      <c r="CA106" s="4">
        <v>0</v>
      </c>
      <c r="CB106" s="4">
        <v>0</v>
      </c>
      <c r="CC106" s="4">
        <v>0</v>
      </c>
      <c r="CD106" s="4">
        <v>0</v>
      </c>
      <c r="CE106" s="4">
        <v>0</v>
      </c>
      <c r="CF106" s="4">
        <v>0</v>
      </c>
      <c r="CG106" s="4">
        <v>0</v>
      </c>
      <c r="CH106" s="53">
        <v>105850</v>
      </c>
      <c r="CJ106" s="4">
        <v>0</v>
      </c>
      <c r="CK106" s="4">
        <v>848.56000000000006</v>
      </c>
      <c r="CL106" s="4">
        <v>41431.21</v>
      </c>
      <c r="CM106" s="4">
        <v>474.91</v>
      </c>
      <c r="CN106" s="4">
        <v>42754.68</v>
      </c>
      <c r="CP106" s="4">
        <v>0</v>
      </c>
      <c r="CQ106" s="4">
        <v>0</v>
      </c>
      <c r="CR106" s="4">
        <v>0</v>
      </c>
      <c r="CT106" s="4">
        <v>42754.68</v>
      </c>
      <c r="CU106" s="4">
        <f t="shared" si="17"/>
        <v>63095.32</v>
      </c>
      <c r="CV106" s="37">
        <f t="shared" si="18"/>
        <v>0.40391761927255548</v>
      </c>
      <c r="CW106" s="37"/>
    </row>
    <row r="107" spans="1:101" s="4" customFormat="1" outlineLevel="1" x14ac:dyDescent="0.2">
      <c r="A107" s="4" t="s">
        <v>113</v>
      </c>
      <c r="B107" s="11" t="s">
        <v>297</v>
      </c>
      <c r="C107" s="4" t="s">
        <v>298</v>
      </c>
      <c r="D107" s="4">
        <v>0</v>
      </c>
      <c r="E107" s="4">
        <v>235.1</v>
      </c>
      <c r="F107" s="4">
        <v>46637.68</v>
      </c>
      <c r="G107" s="4">
        <v>0</v>
      </c>
      <c r="H107" s="4">
        <v>46872.78</v>
      </c>
      <c r="J107" s="4">
        <v>0</v>
      </c>
      <c r="K107" s="4">
        <v>0</v>
      </c>
      <c r="L107" s="4">
        <v>0</v>
      </c>
      <c r="N107" s="4">
        <v>46872.78</v>
      </c>
      <c r="P107" s="53">
        <v>0</v>
      </c>
      <c r="Q107" s="53">
        <v>0</v>
      </c>
      <c r="S107" s="53"/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  <c r="AB107" s="4">
        <v>0</v>
      </c>
      <c r="AC107" s="4">
        <v>0</v>
      </c>
      <c r="AD107" s="4">
        <v>0</v>
      </c>
      <c r="AE107" s="4">
        <v>0</v>
      </c>
      <c r="AF107" s="4">
        <v>0</v>
      </c>
      <c r="AG107" s="4">
        <v>0</v>
      </c>
      <c r="AH107" s="4">
        <v>0</v>
      </c>
      <c r="AI107" s="4">
        <v>0</v>
      </c>
      <c r="AJ107" s="4">
        <v>0</v>
      </c>
      <c r="AK107" s="4">
        <v>0</v>
      </c>
      <c r="AL107" s="4">
        <v>0</v>
      </c>
      <c r="AM107" s="4">
        <v>0</v>
      </c>
      <c r="AN107" s="4">
        <v>0</v>
      </c>
      <c r="AO107" s="4">
        <v>0</v>
      </c>
      <c r="AP107" s="4">
        <v>0</v>
      </c>
      <c r="AQ107" s="4">
        <v>0</v>
      </c>
      <c r="AR107" s="4">
        <v>0</v>
      </c>
      <c r="AS107" s="4">
        <v>0</v>
      </c>
      <c r="AT107" s="4">
        <v>0</v>
      </c>
      <c r="AU107" s="4">
        <v>0</v>
      </c>
      <c r="AV107" s="4">
        <v>0</v>
      </c>
      <c r="AW107" s="4">
        <v>0</v>
      </c>
      <c r="AX107" s="4">
        <v>0</v>
      </c>
      <c r="AY107" s="4">
        <v>0</v>
      </c>
      <c r="AZ107" s="4">
        <v>0</v>
      </c>
      <c r="BA107" s="4">
        <v>0</v>
      </c>
      <c r="BB107" s="4">
        <v>0</v>
      </c>
      <c r="BC107" s="4">
        <v>0</v>
      </c>
      <c r="BD107" s="4">
        <v>0</v>
      </c>
      <c r="BE107" s="4">
        <v>0</v>
      </c>
      <c r="BF107" s="4">
        <v>0</v>
      </c>
      <c r="BG107" s="4">
        <v>0</v>
      </c>
      <c r="BH107" s="4">
        <v>0</v>
      </c>
      <c r="BI107" s="4">
        <v>0</v>
      </c>
      <c r="BJ107" s="4">
        <v>0</v>
      </c>
      <c r="BK107" s="4">
        <v>0</v>
      </c>
      <c r="BL107" s="4">
        <v>0</v>
      </c>
      <c r="BM107" s="4">
        <v>0</v>
      </c>
      <c r="BN107" s="4">
        <v>0</v>
      </c>
      <c r="BO107" s="4">
        <v>0</v>
      </c>
      <c r="BP107" s="4">
        <v>0</v>
      </c>
      <c r="BQ107" s="4">
        <v>0</v>
      </c>
      <c r="BR107" s="4">
        <v>0</v>
      </c>
      <c r="BS107" s="4">
        <v>0</v>
      </c>
      <c r="BT107" s="4">
        <v>0</v>
      </c>
      <c r="BU107" s="4">
        <v>0</v>
      </c>
      <c r="BV107" s="4">
        <v>0</v>
      </c>
      <c r="BW107" s="4">
        <v>54000</v>
      </c>
      <c r="BX107" s="4">
        <v>0</v>
      </c>
      <c r="BY107" s="4">
        <v>0</v>
      </c>
      <c r="BZ107" s="4">
        <v>0</v>
      </c>
      <c r="CA107" s="4">
        <v>0</v>
      </c>
      <c r="CB107" s="4">
        <v>0</v>
      </c>
      <c r="CC107" s="4">
        <v>0</v>
      </c>
      <c r="CD107" s="4">
        <v>0</v>
      </c>
      <c r="CE107" s="4">
        <v>0</v>
      </c>
      <c r="CF107" s="4">
        <v>0</v>
      </c>
      <c r="CG107" s="4">
        <v>0</v>
      </c>
      <c r="CH107" s="53">
        <v>54000</v>
      </c>
      <c r="CJ107" s="4">
        <v>0</v>
      </c>
      <c r="CK107" s="4">
        <v>1371.53</v>
      </c>
      <c r="CL107" s="4">
        <v>29942.37</v>
      </c>
      <c r="CM107" s="4">
        <v>724.09</v>
      </c>
      <c r="CN107" s="4">
        <v>32037.989999999998</v>
      </c>
      <c r="CP107" s="4">
        <v>0</v>
      </c>
      <c r="CQ107" s="4">
        <v>0</v>
      </c>
      <c r="CR107" s="4">
        <v>0</v>
      </c>
      <c r="CT107" s="4">
        <v>32037.99</v>
      </c>
      <c r="CU107" s="4">
        <f t="shared" si="17"/>
        <v>21962.01</v>
      </c>
      <c r="CV107" s="37">
        <f t="shared" si="18"/>
        <v>0.59329611111111114</v>
      </c>
      <c r="CW107" s="37"/>
    </row>
    <row r="108" spans="1:101" s="4" customFormat="1" outlineLevel="1" x14ac:dyDescent="0.2">
      <c r="A108" s="4" t="s">
        <v>114</v>
      </c>
      <c r="B108" s="11" t="s">
        <v>299</v>
      </c>
      <c r="C108" s="4" t="s">
        <v>300</v>
      </c>
      <c r="D108" s="4">
        <v>0</v>
      </c>
      <c r="E108" s="4">
        <v>20.11</v>
      </c>
      <c r="F108" s="4">
        <v>22649.420000000002</v>
      </c>
      <c r="G108" s="4">
        <v>123.60000000000001</v>
      </c>
      <c r="H108" s="4">
        <v>22793.13</v>
      </c>
      <c r="J108" s="4">
        <v>0</v>
      </c>
      <c r="K108" s="4">
        <v>0</v>
      </c>
      <c r="L108" s="4">
        <v>0</v>
      </c>
      <c r="N108" s="4">
        <v>22793.13</v>
      </c>
      <c r="P108" s="53">
        <v>0</v>
      </c>
      <c r="Q108" s="53">
        <v>0</v>
      </c>
      <c r="S108" s="53"/>
      <c r="T108" s="4">
        <v>0</v>
      </c>
      <c r="U108" s="4">
        <v>0</v>
      </c>
      <c r="V108" s="4">
        <v>0</v>
      </c>
      <c r="W108" s="4">
        <v>0</v>
      </c>
      <c r="X108" s="4">
        <v>0</v>
      </c>
      <c r="Y108" s="4">
        <v>0</v>
      </c>
      <c r="Z108" s="4">
        <v>0</v>
      </c>
      <c r="AA108" s="4">
        <v>0</v>
      </c>
      <c r="AB108" s="4">
        <v>0</v>
      </c>
      <c r="AC108" s="4">
        <v>0</v>
      </c>
      <c r="AD108" s="4">
        <v>0</v>
      </c>
      <c r="AE108" s="4">
        <v>0</v>
      </c>
      <c r="AF108" s="4">
        <v>0</v>
      </c>
      <c r="AG108" s="4">
        <v>0</v>
      </c>
      <c r="AH108" s="4">
        <v>0</v>
      </c>
      <c r="AI108" s="4">
        <v>0</v>
      </c>
      <c r="AJ108" s="4">
        <v>0</v>
      </c>
      <c r="AK108" s="4">
        <v>0</v>
      </c>
      <c r="AL108" s="4">
        <v>0</v>
      </c>
      <c r="AM108" s="4">
        <v>0</v>
      </c>
      <c r="AN108" s="4">
        <v>0</v>
      </c>
      <c r="AO108" s="4">
        <v>0</v>
      </c>
      <c r="AP108" s="4">
        <v>0</v>
      </c>
      <c r="AQ108" s="4">
        <v>0</v>
      </c>
      <c r="AR108" s="4">
        <v>0</v>
      </c>
      <c r="AS108" s="4">
        <v>0</v>
      </c>
      <c r="AT108" s="4">
        <v>0</v>
      </c>
      <c r="AU108" s="4">
        <v>0</v>
      </c>
      <c r="AV108" s="4">
        <v>0</v>
      </c>
      <c r="AW108" s="4">
        <v>0</v>
      </c>
      <c r="AX108" s="4">
        <v>0</v>
      </c>
      <c r="AY108" s="4">
        <v>0</v>
      </c>
      <c r="AZ108" s="4">
        <v>0</v>
      </c>
      <c r="BA108" s="4">
        <v>0</v>
      </c>
      <c r="BB108" s="4">
        <v>0</v>
      </c>
      <c r="BC108" s="4">
        <v>0</v>
      </c>
      <c r="BD108" s="4">
        <v>0</v>
      </c>
      <c r="BE108" s="4">
        <v>0</v>
      </c>
      <c r="BF108" s="4">
        <v>0</v>
      </c>
      <c r="BG108" s="4">
        <v>0</v>
      </c>
      <c r="BH108" s="4">
        <v>0</v>
      </c>
      <c r="BI108" s="4">
        <v>0</v>
      </c>
      <c r="BJ108" s="4">
        <v>0</v>
      </c>
      <c r="BK108" s="4">
        <v>0</v>
      </c>
      <c r="BL108" s="4">
        <v>0</v>
      </c>
      <c r="BM108" s="4">
        <v>0</v>
      </c>
      <c r="BN108" s="4">
        <v>0</v>
      </c>
      <c r="BO108" s="4">
        <v>0</v>
      </c>
      <c r="BP108" s="4">
        <v>0</v>
      </c>
      <c r="BQ108" s="4">
        <v>0</v>
      </c>
      <c r="BR108" s="4">
        <v>0</v>
      </c>
      <c r="BS108" s="4">
        <v>0</v>
      </c>
      <c r="BT108" s="4">
        <v>0</v>
      </c>
      <c r="BU108" s="4">
        <v>0</v>
      </c>
      <c r="BV108" s="4">
        <v>0</v>
      </c>
      <c r="BW108" s="4">
        <v>0</v>
      </c>
      <c r="BX108" s="4">
        <v>26600</v>
      </c>
      <c r="BY108" s="4">
        <v>0</v>
      </c>
      <c r="BZ108" s="4">
        <v>0</v>
      </c>
      <c r="CA108" s="4">
        <v>0</v>
      </c>
      <c r="CB108" s="4">
        <v>0</v>
      </c>
      <c r="CC108" s="4">
        <v>0</v>
      </c>
      <c r="CD108" s="4">
        <v>0</v>
      </c>
      <c r="CE108" s="4">
        <v>0</v>
      </c>
      <c r="CF108" s="4">
        <v>0</v>
      </c>
      <c r="CG108" s="4">
        <v>0</v>
      </c>
      <c r="CH108" s="53">
        <v>26600</v>
      </c>
      <c r="CJ108" s="4">
        <v>0</v>
      </c>
      <c r="CK108" s="4">
        <v>42.910000000000004</v>
      </c>
      <c r="CL108" s="4">
        <v>20321.54</v>
      </c>
      <c r="CM108" s="4">
        <v>0</v>
      </c>
      <c r="CN108" s="4">
        <v>20364.45</v>
      </c>
      <c r="CP108" s="4">
        <v>0</v>
      </c>
      <c r="CQ108" s="4">
        <v>0</v>
      </c>
      <c r="CR108" s="4">
        <v>0</v>
      </c>
      <c r="CT108" s="4">
        <v>20364.45</v>
      </c>
      <c r="CU108" s="4">
        <f t="shared" si="17"/>
        <v>6235.5499999999993</v>
      </c>
      <c r="CV108" s="37">
        <f t="shared" si="18"/>
        <v>0.76558082706766917</v>
      </c>
      <c r="CW108" s="37"/>
    </row>
    <row r="109" spans="1:101" s="4" customFormat="1" outlineLevel="1" x14ac:dyDescent="0.2">
      <c r="A109" s="4" t="s">
        <v>115</v>
      </c>
      <c r="B109" s="11" t="s">
        <v>301</v>
      </c>
      <c r="C109" s="4" t="s">
        <v>302</v>
      </c>
      <c r="D109" s="4">
        <v>0</v>
      </c>
      <c r="E109" s="4">
        <v>0</v>
      </c>
      <c r="F109" s="4">
        <v>19977.28</v>
      </c>
      <c r="G109" s="4">
        <v>0</v>
      </c>
      <c r="H109" s="4">
        <v>19977.28</v>
      </c>
      <c r="J109" s="4">
        <v>0</v>
      </c>
      <c r="K109" s="4">
        <v>0</v>
      </c>
      <c r="L109" s="4">
        <v>0</v>
      </c>
      <c r="N109" s="4">
        <v>19977.28</v>
      </c>
      <c r="P109" s="53">
        <v>0</v>
      </c>
      <c r="Q109" s="53">
        <v>0</v>
      </c>
      <c r="S109" s="53"/>
      <c r="T109" s="4">
        <v>0</v>
      </c>
      <c r="U109" s="4">
        <v>0</v>
      </c>
      <c r="V109" s="4">
        <v>0</v>
      </c>
      <c r="W109" s="4">
        <v>0</v>
      </c>
      <c r="X109" s="4">
        <v>0</v>
      </c>
      <c r="Y109" s="4">
        <v>0</v>
      </c>
      <c r="Z109" s="4">
        <v>0</v>
      </c>
      <c r="AA109" s="4">
        <v>0</v>
      </c>
      <c r="AB109" s="4">
        <v>0</v>
      </c>
      <c r="AC109" s="4">
        <v>0</v>
      </c>
      <c r="AD109" s="4">
        <v>0</v>
      </c>
      <c r="AE109" s="4">
        <v>0</v>
      </c>
      <c r="AF109" s="4">
        <v>0</v>
      </c>
      <c r="AG109" s="4">
        <v>0</v>
      </c>
      <c r="AH109" s="4">
        <v>0</v>
      </c>
      <c r="AI109" s="4">
        <v>0</v>
      </c>
      <c r="AJ109" s="4">
        <v>0</v>
      </c>
      <c r="AK109" s="4">
        <v>0</v>
      </c>
      <c r="AL109" s="4">
        <v>0</v>
      </c>
      <c r="AM109" s="4">
        <v>0</v>
      </c>
      <c r="AN109" s="4">
        <v>0</v>
      </c>
      <c r="AO109" s="4">
        <v>0</v>
      </c>
      <c r="AP109" s="4">
        <v>0</v>
      </c>
      <c r="AQ109" s="4">
        <v>0</v>
      </c>
      <c r="AR109" s="4">
        <v>0</v>
      </c>
      <c r="AS109" s="4">
        <v>0</v>
      </c>
      <c r="AT109" s="4">
        <v>0</v>
      </c>
      <c r="AU109" s="4">
        <v>0</v>
      </c>
      <c r="AV109" s="4">
        <v>0</v>
      </c>
      <c r="AW109" s="4">
        <v>0</v>
      </c>
      <c r="AX109" s="4">
        <v>0</v>
      </c>
      <c r="AY109" s="4">
        <v>0</v>
      </c>
      <c r="AZ109" s="4">
        <v>0</v>
      </c>
      <c r="BA109" s="4">
        <v>0</v>
      </c>
      <c r="BB109" s="4">
        <v>0</v>
      </c>
      <c r="BC109" s="4">
        <v>0</v>
      </c>
      <c r="BD109" s="4">
        <v>0</v>
      </c>
      <c r="BE109" s="4">
        <v>0</v>
      </c>
      <c r="BF109" s="4">
        <v>0</v>
      </c>
      <c r="BG109" s="4">
        <v>0</v>
      </c>
      <c r="BH109" s="4">
        <v>0</v>
      </c>
      <c r="BI109" s="4">
        <v>0</v>
      </c>
      <c r="BJ109" s="4">
        <v>0</v>
      </c>
      <c r="BK109" s="4">
        <v>0</v>
      </c>
      <c r="BL109" s="4">
        <v>0</v>
      </c>
      <c r="BM109" s="4">
        <v>0</v>
      </c>
      <c r="BN109" s="4">
        <v>0</v>
      </c>
      <c r="BO109" s="4">
        <v>0</v>
      </c>
      <c r="BP109" s="4">
        <v>0</v>
      </c>
      <c r="BQ109" s="4">
        <v>0</v>
      </c>
      <c r="BR109" s="4">
        <v>0</v>
      </c>
      <c r="BS109" s="4">
        <v>0</v>
      </c>
      <c r="BT109" s="4">
        <v>0</v>
      </c>
      <c r="BU109" s="4">
        <v>0</v>
      </c>
      <c r="BV109" s="4">
        <v>0</v>
      </c>
      <c r="BW109" s="4">
        <v>0</v>
      </c>
      <c r="BX109" s="4">
        <v>0</v>
      </c>
      <c r="BY109" s="4">
        <v>23650</v>
      </c>
      <c r="BZ109" s="4">
        <v>0</v>
      </c>
      <c r="CA109" s="4">
        <v>0</v>
      </c>
      <c r="CB109" s="4">
        <v>0</v>
      </c>
      <c r="CC109" s="4">
        <v>0</v>
      </c>
      <c r="CD109" s="4">
        <v>0</v>
      </c>
      <c r="CE109" s="4">
        <v>0</v>
      </c>
      <c r="CF109" s="4">
        <v>0</v>
      </c>
      <c r="CG109" s="4">
        <v>0</v>
      </c>
      <c r="CH109" s="53">
        <v>23650</v>
      </c>
      <c r="CJ109" s="4">
        <v>0</v>
      </c>
      <c r="CK109" s="4">
        <v>0</v>
      </c>
      <c r="CL109" s="4">
        <v>14204.5</v>
      </c>
      <c r="CM109" s="4">
        <v>0</v>
      </c>
      <c r="CN109" s="4">
        <v>14204.5</v>
      </c>
      <c r="CP109" s="4">
        <v>0</v>
      </c>
      <c r="CQ109" s="4">
        <v>0</v>
      </c>
      <c r="CR109" s="4">
        <v>0</v>
      </c>
      <c r="CT109" s="4">
        <v>14204.5</v>
      </c>
      <c r="CU109" s="4">
        <f t="shared" si="17"/>
        <v>9445.5</v>
      </c>
      <c r="CV109" s="37">
        <f t="shared" si="18"/>
        <v>0.60061310782241017</v>
      </c>
      <c r="CW109" s="37"/>
    </row>
    <row r="110" spans="1:101" s="4" customFormat="1" outlineLevel="1" x14ac:dyDescent="0.2">
      <c r="A110" s="4" t="s">
        <v>116</v>
      </c>
      <c r="B110" s="11" t="s">
        <v>303</v>
      </c>
      <c r="C110" s="4" t="s">
        <v>304</v>
      </c>
      <c r="D110" s="4">
        <v>0</v>
      </c>
      <c r="E110" s="4">
        <v>0</v>
      </c>
      <c r="F110" s="4">
        <v>628.16</v>
      </c>
      <c r="G110" s="4">
        <v>0</v>
      </c>
      <c r="H110" s="4">
        <v>628.16</v>
      </c>
      <c r="J110" s="4">
        <v>0</v>
      </c>
      <c r="K110" s="4">
        <v>0</v>
      </c>
      <c r="L110" s="4">
        <v>0</v>
      </c>
      <c r="N110" s="4">
        <v>628.16</v>
      </c>
      <c r="P110" s="53">
        <v>0</v>
      </c>
      <c r="Q110" s="53">
        <v>0</v>
      </c>
      <c r="S110" s="53"/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  <c r="AA110" s="4">
        <v>0</v>
      </c>
      <c r="AB110" s="4">
        <v>0</v>
      </c>
      <c r="AC110" s="4">
        <v>0</v>
      </c>
      <c r="AD110" s="4">
        <v>0</v>
      </c>
      <c r="AE110" s="4">
        <v>0</v>
      </c>
      <c r="AF110" s="4">
        <v>0</v>
      </c>
      <c r="AG110" s="4">
        <v>0</v>
      </c>
      <c r="AH110" s="4">
        <v>0</v>
      </c>
      <c r="AI110" s="4">
        <v>0</v>
      </c>
      <c r="AJ110" s="4">
        <v>0</v>
      </c>
      <c r="AK110" s="4">
        <v>0</v>
      </c>
      <c r="AL110" s="4">
        <v>0</v>
      </c>
      <c r="AM110" s="4">
        <v>0</v>
      </c>
      <c r="AN110" s="4">
        <v>0</v>
      </c>
      <c r="AO110" s="4">
        <v>0</v>
      </c>
      <c r="AP110" s="4">
        <v>0</v>
      </c>
      <c r="AQ110" s="4">
        <v>0</v>
      </c>
      <c r="AR110" s="4">
        <v>0</v>
      </c>
      <c r="AS110" s="4">
        <v>0</v>
      </c>
      <c r="AT110" s="4">
        <v>0</v>
      </c>
      <c r="AU110" s="4">
        <v>0</v>
      </c>
      <c r="AV110" s="4">
        <v>0</v>
      </c>
      <c r="AW110" s="4">
        <v>0</v>
      </c>
      <c r="AX110" s="4">
        <v>0</v>
      </c>
      <c r="AY110" s="4">
        <v>0</v>
      </c>
      <c r="AZ110" s="4">
        <v>0</v>
      </c>
      <c r="BA110" s="4">
        <v>0</v>
      </c>
      <c r="BB110" s="4">
        <v>0</v>
      </c>
      <c r="BC110" s="4">
        <v>0</v>
      </c>
      <c r="BD110" s="4">
        <v>0</v>
      </c>
      <c r="BE110" s="4">
        <v>0</v>
      </c>
      <c r="BF110" s="4">
        <v>0</v>
      </c>
      <c r="BG110" s="4">
        <v>0</v>
      </c>
      <c r="BH110" s="4">
        <v>0</v>
      </c>
      <c r="BI110" s="4">
        <v>0</v>
      </c>
      <c r="BJ110" s="4">
        <v>0</v>
      </c>
      <c r="BK110" s="4">
        <v>0</v>
      </c>
      <c r="BL110" s="4">
        <v>0</v>
      </c>
      <c r="BM110" s="4">
        <v>0</v>
      </c>
      <c r="BN110" s="4">
        <v>0</v>
      </c>
      <c r="BO110" s="4">
        <v>0</v>
      </c>
      <c r="BP110" s="4">
        <v>0</v>
      </c>
      <c r="BQ110" s="4">
        <v>0</v>
      </c>
      <c r="BR110" s="4">
        <v>0</v>
      </c>
      <c r="BS110" s="4">
        <v>0</v>
      </c>
      <c r="BT110" s="4">
        <v>0</v>
      </c>
      <c r="BU110" s="4">
        <v>0</v>
      </c>
      <c r="BV110" s="4">
        <v>0</v>
      </c>
      <c r="BW110" s="4">
        <v>0</v>
      </c>
      <c r="BX110" s="4">
        <v>0</v>
      </c>
      <c r="BY110" s="4">
        <v>0</v>
      </c>
      <c r="BZ110" s="4">
        <v>3435</v>
      </c>
      <c r="CA110" s="4">
        <v>0</v>
      </c>
      <c r="CB110" s="4">
        <v>0</v>
      </c>
      <c r="CC110" s="4">
        <v>0</v>
      </c>
      <c r="CD110" s="4">
        <v>0</v>
      </c>
      <c r="CE110" s="4">
        <v>0</v>
      </c>
      <c r="CF110" s="4">
        <v>0</v>
      </c>
      <c r="CG110" s="4">
        <v>0</v>
      </c>
      <c r="CH110" s="53">
        <v>3435</v>
      </c>
      <c r="CJ110" s="4">
        <v>0</v>
      </c>
      <c r="CK110" s="4">
        <v>0</v>
      </c>
      <c r="CL110" s="4">
        <v>491.49</v>
      </c>
      <c r="CM110" s="4">
        <v>0</v>
      </c>
      <c r="CN110" s="4">
        <v>491.49</v>
      </c>
      <c r="CP110" s="4">
        <v>0</v>
      </c>
      <c r="CQ110" s="4">
        <v>0</v>
      </c>
      <c r="CR110" s="4">
        <v>0</v>
      </c>
      <c r="CT110" s="4">
        <v>491.49</v>
      </c>
      <c r="CU110" s="4">
        <f t="shared" si="17"/>
        <v>2943.51</v>
      </c>
      <c r="CV110" s="37">
        <f t="shared" si="18"/>
        <v>0.14308296943231441</v>
      </c>
      <c r="CW110" s="37"/>
    </row>
    <row r="111" spans="1:101" s="4" customFormat="1" outlineLevel="1" x14ac:dyDescent="0.2">
      <c r="A111" s="4" t="s">
        <v>117</v>
      </c>
      <c r="B111" s="11" t="s">
        <v>305</v>
      </c>
      <c r="C111" s="4" t="s">
        <v>306</v>
      </c>
      <c r="D111" s="4">
        <v>0</v>
      </c>
      <c r="E111" s="4">
        <v>0</v>
      </c>
      <c r="F111" s="4">
        <v>86.94</v>
      </c>
      <c r="G111" s="4">
        <v>0</v>
      </c>
      <c r="H111" s="4">
        <v>86.94</v>
      </c>
      <c r="J111" s="4">
        <v>0</v>
      </c>
      <c r="K111" s="4">
        <v>0</v>
      </c>
      <c r="L111" s="4">
        <v>0</v>
      </c>
      <c r="N111" s="4">
        <v>86.94</v>
      </c>
      <c r="P111" s="53">
        <v>0</v>
      </c>
      <c r="Q111" s="53">
        <v>0</v>
      </c>
      <c r="S111" s="53"/>
      <c r="T111" s="4">
        <v>0</v>
      </c>
      <c r="U111" s="4">
        <v>0</v>
      </c>
      <c r="V111" s="4">
        <v>0</v>
      </c>
      <c r="W111" s="4">
        <v>0</v>
      </c>
      <c r="X111" s="4">
        <v>0</v>
      </c>
      <c r="Y111" s="4">
        <v>0</v>
      </c>
      <c r="Z111" s="4">
        <v>0</v>
      </c>
      <c r="AA111" s="4">
        <v>0</v>
      </c>
      <c r="AB111" s="4">
        <v>0</v>
      </c>
      <c r="AC111" s="4">
        <v>0</v>
      </c>
      <c r="AD111" s="4">
        <v>0</v>
      </c>
      <c r="AE111" s="4">
        <v>0</v>
      </c>
      <c r="AF111" s="4">
        <v>0</v>
      </c>
      <c r="AG111" s="4">
        <v>0</v>
      </c>
      <c r="AH111" s="4">
        <v>0</v>
      </c>
      <c r="AI111" s="4">
        <v>0</v>
      </c>
      <c r="AJ111" s="4">
        <v>0</v>
      </c>
      <c r="AK111" s="4">
        <v>0</v>
      </c>
      <c r="AL111" s="4">
        <v>0</v>
      </c>
      <c r="AM111" s="4">
        <v>0</v>
      </c>
      <c r="AN111" s="4">
        <v>0</v>
      </c>
      <c r="AO111" s="4">
        <v>0</v>
      </c>
      <c r="AP111" s="4">
        <v>0</v>
      </c>
      <c r="AQ111" s="4">
        <v>0</v>
      </c>
      <c r="AR111" s="4">
        <v>0</v>
      </c>
      <c r="AS111" s="4">
        <v>0</v>
      </c>
      <c r="AT111" s="4">
        <v>0</v>
      </c>
      <c r="AU111" s="4">
        <v>0</v>
      </c>
      <c r="AV111" s="4">
        <v>0</v>
      </c>
      <c r="AW111" s="4">
        <v>0</v>
      </c>
      <c r="AX111" s="4">
        <v>0</v>
      </c>
      <c r="AY111" s="4">
        <v>0</v>
      </c>
      <c r="AZ111" s="4">
        <v>0</v>
      </c>
      <c r="BA111" s="4">
        <v>0</v>
      </c>
      <c r="BB111" s="4">
        <v>0</v>
      </c>
      <c r="BC111" s="4">
        <v>0</v>
      </c>
      <c r="BD111" s="4">
        <v>0</v>
      </c>
      <c r="BE111" s="4">
        <v>0</v>
      </c>
      <c r="BF111" s="4">
        <v>0</v>
      </c>
      <c r="BG111" s="4">
        <v>0</v>
      </c>
      <c r="BH111" s="4">
        <v>0</v>
      </c>
      <c r="BI111" s="4">
        <v>0</v>
      </c>
      <c r="BJ111" s="4">
        <v>0</v>
      </c>
      <c r="BK111" s="4">
        <v>0</v>
      </c>
      <c r="BL111" s="4">
        <v>0</v>
      </c>
      <c r="BM111" s="4">
        <v>0</v>
      </c>
      <c r="BN111" s="4">
        <v>0</v>
      </c>
      <c r="BO111" s="4">
        <v>0</v>
      </c>
      <c r="BP111" s="4">
        <v>0</v>
      </c>
      <c r="BQ111" s="4">
        <v>0</v>
      </c>
      <c r="BR111" s="4">
        <v>0</v>
      </c>
      <c r="BS111" s="4">
        <v>0</v>
      </c>
      <c r="BT111" s="4">
        <v>0</v>
      </c>
      <c r="BU111" s="4">
        <v>0</v>
      </c>
      <c r="BV111" s="4">
        <v>0</v>
      </c>
      <c r="BW111" s="4">
        <v>0</v>
      </c>
      <c r="BX111" s="4">
        <v>0</v>
      </c>
      <c r="BY111" s="4">
        <v>0</v>
      </c>
      <c r="BZ111" s="4">
        <v>0</v>
      </c>
      <c r="CA111" s="4">
        <v>500</v>
      </c>
      <c r="CB111" s="4">
        <v>0</v>
      </c>
      <c r="CC111" s="4">
        <v>0</v>
      </c>
      <c r="CD111" s="4">
        <v>0</v>
      </c>
      <c r="CE111" s="4">
        <v>0</v>
      </c>
      <c r="CF111" s="4">
        <v>0</v>
      </c>
      <c r="CG111" s="4">
        <v>0</v>
      </c>
      <c r="CH111" s="53">
        <v>500</v>
      </c>
      <c r="CJ111" s="4">
        <v>0</v>
      </c>
      <c r="CK111" s="4">
        <v>0</v>
      </c>
      <c r="CL111" s="4">
        <v>0</v>
      </c>
      <c r="CM111" s="4">
        <v>0</v>
      </c>
      <c r="CN111" s="4">
        <v>0</v>
      </c>
      <c r="CP111" s="4">
        <v>0</v>
      </c>
      <c r="CQ111" s="4">
        <v>0</v>
      </c>
      <c r="CR111" s="4">
        <v>0</v>
      </c>
      <c r="CT111" s="4">
        <v>0</v>
      </c>
      <c r="CU111" s="4">
        <f t="shared" si="17"/>
        <v>500</v>
      </c>
      <c r="CV111" s="37">
        <f t="shared" si="18"/>
        <v>0</v>
      </c>
      <c r="CW111" s="37"/>
    </row>
    <row r="112" spans="1:101" s="4" customFormat="1" outlineLevel="1" x14ac:dyDescent="0.2">
      <c r="A112" s="4" t="s">
        <v>118</v>
      </c>
      <c r="B112" s="11" t="s">
        <v>307</v>
      </c>
      <c r="C112" s="4" t="s">
        <v>308</v>
      </c>
      <c r="D112" s="4">
        <v>210.38</v>
      </c>
      <c r="E112" s="4">
        <v>789.97</v>
      </c>
      <c r="F112" s="4">
        <v>13558.67</v>
      </c>
      <c r="G112" s="4">
        <v>0</v>
      </c>
      <c r="H112" s="4">
        <v>14559.02</v>
      </c>
      <c r="J112" s="4">
        <v>0</v>
      </c>
      <c r="K112" s="4">
        <v>0</v>
      </c>
      <c r="L112" s="4">
        <v>0</v>
      </c>
      <c r="N112" s="4">
        <v>14559.02</v>
      </c>
      <c r="P112" s="53">
        <v>0</v>
      </c>
      <c r="Q112" s="53">
        <v>0</v>
      </c>
      <c r="S112" s="53"/>
      <c r="T112" s="4">
        <v>0</v>
      </c>
      <c r="U112" s="4">
        <v>0</v>
      </c>
      <c r="V112" s="4">
        <v>0</v>
      </c>
      <c r="W112" s="4">
        <v>0</v>
      </c>
      <c r="X112" s="4">
        <v>0</v>
      </c>
      <c r="Y112" s="4">
        <v>0</v>
      </c>
      <c r="Z112" s="4">
        <v>0</v>
      </c>
      <c r="AA112" s="4">
        <v>0</v>
      </c>
      <c r="AB112" s="4">
        <v>0</v>
      </c>
      <c r="AC112" s="4">
        <v>0</v>
      </c>
      <c r="AD112" s="4">
        <v>0</v>
      </c>
      <c r="AE112" s="4">
        <v>0</v>
      </c>
      <c r="AF112" s="4">
        <v>0</v>
      </c>
      <c r="AG112" s="4">
        <v>0</v>
      </c>
      <c r="AH112" s="4">
        <v>0</v>
      </c>
      <c r="AI112" s="4">
        <v>0</v>
      </c>
      <c r="AJ112" s="4">
        <v>0</v>
      </c>
      <c r="AK112" s="4">
        <v>0</v>
      </c>
      <c r="AL112" s="4">
        <v>0</v>
      </c>
      <c r="AM112" s="4">
        <v>0</v>
      </c>
      <c r="AN112" s="4">
        <v>0</v>
      </c>
      <c r="AO112" s="4">
        <v>0</v>
      </c>
      <c r="AP112" s="4">
        <v>0</v>
      </c>
      <c r="AQ112" s="4">
        <v>0</v>
      </c>
      <c r="AR112" s="4">
        <v>0</v>
      </c>
      <c r="AS112" s="4">
        <v>0</v>
      </c>
      <c r="AT112" s="4">
        <v>0</v>
      </c>
      <c r="AU112" s="4">
        <v>0</v>
      </c>
      <c r="AV112" s="4">
        <v>0</v>
      </c>
      <c r="AW112" s="4">
        <v>0</v>
      </c>
      <c r="AX112" s="4">
        <v>0</v>
      </c>
      <c r="AY112" s="4">
        <v>0</v>
      </c>
      <c r="AZ112" s="4">
        <v>0</v>
      </c>
      <c r="BA112" s="4">
        <v>0</v>
      </c>
      <c r="BB112" s="4">
        <v>0</v>
      </c>
      <c r="BC112" s="4">
        <v>0</v>
      </c>
      <c r="BD112" s="4">
        <v>0</v>
      </c>
      <c r="BE112" s="4">
        <v>0</v>
      </c>
      <c r="BF112" s="4">
        <v>0</v>
      </c>
      <c r="BG112" s="4">
        <v>0</v>
      </c>
      <c r="BH112" s="4">
        <v>0</v>
      </c>
      <c r="BI112" s="4">
        <v>0</v>
      </c>
      <c r="BJ112" s="4">
        <v>0</v>
      </c>
      <c r="BK112" s="4">
        <v>0</v>
      </c>
      <c r="BL112" s="4">
        <v>0</v>
      </c>
      <c r="BM112" s="4">
        <v>0</v>
      </c>
      <c r="BN112" s="4">
        <v>0</v>
      </c>
      <c r="BO112" s="4">
        <v>0</v>
      </c>
      <c r="BP112" s="4">
        <v>0</v>
      </c>
      <c r="BQ112" s="4">
        <v>0</v>
      </c>
      <c r="BR112" s="4">
        <v>0</v>
      </c>
      <c r="BS112" s="4">
        <v>0</v>
      </c>
      <c r="BT112" s="4">
        <v>0</v>
      </c>
      <c r="BU112" s="4">
        <v>0</v>
      </c>
      <c r="BV112" s="4">
        <v>0</v>
      </c>
      <c r="BW112" s="4">
        <v>0</v>
      </c>
      <c r="BX112" s="4">
        <v>0</v>
      </c>
      <c r="BY112" s="4">
        <v>0</v>
      </c>
      <c r="BZ112" s="4">
        <v>0</v>
      </c>
      <c r="CA112" s="4">
        <v>0</v>
      </c>
      <c r="CB112" s="4">
        <v>20130</v>
      </c>
      <c r="CC112" s="4">
        <v>0</v>
      </c>
      <c r="CD112" s="4">
        <v>0</v>
      </c>
      <c r="CE112" s="4">
        <v>0</v>
      </c>
      <c r="CF112" s="4">
        <v>0</v>
      </c>
      <c r="CG112" s="4">
        <v>0</v>
      </c>
      <c r="CH112" s="53">
        <v>20130</v>
      </c>
      <c r="CJ112" s="4">
        <v>120.75</v>
      </c>
      <c r="CK112" s="4">
        <v>1643.1000000000001</v>
      </c>
      <c r="CL112" s="4">
        <v>13327.61</v>
      </c>
      <c r="CM112" s="4">
        <v>0</v>
      </c>
      <c r="CN112" s="4">
        <v>15091.460000000001</v>
      </c>
      <c r="CP112" s="4">
        <v>0</v>
      </c>
      <c r="CQ112" s="4">
        <v>0</v>
      </c>
      <c r="CR112" s="4">
        <v>0</v>
      </c>
      <c r="CT112" s="4">
        <v>15091.460000000001</v>
      </c>
      <c r="CU112" s="4">
        <f t="shared" si="17"/>
        <v>5038.5399999999991</v>
      </c>
      <c r="CV112" s="37">
        <f t="shared" si="18"/>
        <v>0.74969995032290115</v>
      </c>
      <c r="CW112" s="37"/>
    </row>
    <row r="113" spans="1:101" s="4" customFormat="1" outlineLevel="1" x14ac:dyDescent="0.2">
      <c r="A113" s="4" t="s">
        <v>119</v>
      </c>
      <c r="B113" s="11" t="s">
        <v>309</v>
      </c>
      <c r="C113" s="4" t="s">
        <v>310</v>
      </c>
      <c r="D113" s="4">
        <v>0</v>
      </c>
      <c r="E113" s="4">
        <v>0</v>
      </c>
      <c r="F113" s="4">
        <v>3034.69</v>
      </c>
      <c r="G113" s="4">
        <v>0</v>
      </c>
      <c r="H113" s="4">
        <v>3034.69</v>
      </c>
      <c r="J113" s="4">
        <v>0</v>
      </c>
      <c r="K113" s="4">
        <v>0</v>
      </c>
      <c r="L113" s="4">
        <v>0</v>
      </c>
      <c r="N113" s="4">
        <v>3034.69</v>
      </c>
      <c r="P113" s="53">
        <v>0</v>
      </c>
      <c r="Q113" s="53">
        <v>0</v>
      </c>
      <c r="S113" s="53"/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>
        <v>0</v>
      </c>
      <c r="AD113" s="4">
        <v>0</v>
      </c>
      <c r="AE113" s="4">
        <v>0</v>
      </c>
      <c r="AF113" s="4">
        <v>0</v>
      </c>
      <c r="AG113" s="4">
        <v>0</v>
      </c>
      <c r="AH113" s="4">
        <v>0</v>
      </c>
      <c r="AI113" s="4">
        <v>0</v>
      </c>
      <c r="AJ113" s="4">
        <v>0</v>
      </c>
      <c r="AK113" s="4">
        <v>0</v>
      </c>
      <c r="AL113" s="4">
        <v>0</v>
      </c>
      <c r="AM113" s="4">
        <v>0</v>
      </c>
      <c r="AN113" s="4">
        <v>0</v>
      </c>
      <c r="AO113" s="4">
        <v>0</v>
      </c>
      <c r="AP113" s="4">
        <v>0</v>
      </c>
      <c r="AQ113" s="4">
        <v>0</v>
      </c>
      <c r="AR113" s="4">
        <v>0</v>
      </c>
      <c r="AS113" s="4">
        <v>0</v>
      </c>
      <c r="AT113" s="4">
        <v>0</v>
      </c>
      <c r="AU113" s="4">
        <v>0</v>
      </c>
      <c r="AV113" s="4">
        <v>0</v>
      </c>
      <c r="AW113" s="4">
        <v>0</v>
      </c>
      <c r="AX113" s="4">
        <v>0</v>
      </c>
      <c r="AY113" s="4">
        <v>0</v>
      </c>
      <c r="AZ113" s="4">
        <v>0</v>
      </c>
      <c r="BA113" s="4">
        <v>0</v>
      </c>
      <c r="BB113" s="4">
        <v>0</v>
      </c>
      <c r="BC113" s="4">
        <v>0</v>
      </c>
      <c r="BD113" s="4">
        <v>0</v>
      </c>
      <c r="BE113" s="4">
        <v>0</v>
      </c>
      <c r="BF113" s="4">
        <v>0</v>
      </c>
      <c r="BG113" s="4">
        <v>0</v>
      </c>
      <c r="BH113" s="4">
        <v>0</v>
      </c>
      <c r="BI113" s="4">
        <v>0</v>
      </c>
      <c r="BJ113" s="4">
        <v>0</v>
      </c>
      <c r="BK113" s="4">
        <v>0</v>
      </c>
      <c r="BL113" s="4">
        <v>0</v>
      </c>
      <c r="BM113" s="4">
        <v>0</v>
      </c>
      <c r="BN113" s="4">
        <v>0</v>
      </c>
      <c r="BO113" s="4">
        <v>0</v>
      </c>
      <c r="BP113" s="4">
        <v>0</v>
      </c>
      <c r="BQ113" s="4">
        <v>0</v>
      </c>
      <c r="BR113" s="4">
        <v>0</v>
      </c>
      <c r="BS113" s="4">
        <v>0</v>
      </c>
      <c r="BT113" s="4">
        <v>0</v>
      </c>
      <c r="BU113" s="4">
        <v>0</v>
      </c>
      <c r="BV113" s="4">
        <v>0</v>
      </c>
      <c r="BW113" s="4">
        <v>0</v>
      </c>
      <c r="BX113" s="4">
        <v>0</v>
      </c>
      <c r="BY113" s="4">
        <v>0</v>
      </c>
      <c r="BZ113" s="4">
        <v>0</v>
      </c>
      <c r="CA113" s="4">
        <v>0</v>
      </c>
      <c r="CB113" s="4">
        <v>0</v>
      </c>
      <c r="CC113" s="4">
        <v>3000</v>
      </c>
      <c r="CD113" s="4">
        <v>0</v>
      </c>
      <c r="CE113" s="4">
        <v>0</v>
      </c>
      <c r="CF113" s="4">
        <v>0</v>
      </c>
      <c r="CG113" s="4">
        <v>0</v>
      </c>
      <c r="CH113" s="53">
        <v>3000</v>
      </c>
      <c r="CJ113" s="4">
        <v>0</v>
      </c>
      <c r="CK113" s="4">
        <v>0</v>
      </c>
      <c r="CL113" s="4">
        <v>2293.7800000000002</v>
      </c>
      <c r="CM113" s="4">
        <v>0</v>
      </c>
      <c r="CN113" s="4">
        <v>2293.7800000000002</v>
      </c>
      <c r="CP113" s="4">
        <v>0</v>
      </c>
      <c r="CQ113" s="4">
        <v>0</v>
      </c>
      <c r="CR113" s="4">
        <v>0</v>
      </c>
      <c r="CT113" s="4">
        <v>2293.7800000000002</v>
      </c>
      <c r="CU113" s="4">
        <f t="shared" si="17"/>
        <v>706.2199999999998</v>
      </c>
      <c r="CV113" s="37">
        <f t="shared" si="18"/>
        <v>0.76459333333333335</v>
      </c>
      <c r="CW113" s="37"/>
    </row>
    <row r="114" spans="1:101" s="4" customFormat="1" outlineLevel="1" x14ac:dyDescent="0.2">
      <c r="A114" s="4" t="s">
        <v>120</v>
      </c>
      <c r="B114" s="11" t="s">
        <v>311</v>
      </c>
      <c r="C114" s="4" t="s">
        <v>312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J114" s="4">
        <v>0</v>
      </c>
      <c r="K114" s="4">
        <v>0</v>
      </c>
      <c r="L114" s="4">
        <v>0</v>
      </c>
      <c r="N114" s="4">
        <v>0</v>
      </c>
      <c r="P114" s="53">
        <v>0</v>
      </c>
      <c r="Q114" s="53">
        <v>0</v>
      </c>
      <c r="S114" s="53"/>
      <c r="T114" s="4">
        <v>0</v>
      </c>
      <c r="U114" s="4">
        <v>0</v>
      </c>
      <c r="V114" s="4">
        <v>0</v>
      </c>
      <c r="W114" s="4">
        <v>0</v>
      </c>
      <c r="X114" s="4">
        <v>0</v>
      </c>
      <c r="Y114" s="4">
        <v>0</v>
      </c>
      <c r="Z114" s="4">
        <v>0</v>
      </c>
      <c r="AA114" s="4">
        <v>0</v>
      </c>
      <c r="AB114" s="4">
        <v>0</v>
      </c>
      <c r="AC114" s="4">
        <v>0</v>
      </c>
      <c r="AD114" s="4">
        <v>0</v>
      </c>
      <c r="AE114" s="4">
        <v>0</v>
      </c>
      <c r="AF114" s="4">
        <v>0</v>
      </c>
      <c r="AG114" s="4">
        <v>0</v>
      </c>
      <c r="AH114" s="4">
        <v>0</v>
      </c>
      <c r="AI114" s="4">
        <v>0</v>
      </c>
      <c r="AJ114" s="4">
        <v>0</v>
      </c>
      <c r="AK114" s="4">
        <v>0</v>
      </c>
      <c r="AL114" s="4">
        <v>0</v>
      </c>
      <c r="AM114" s="4">
        <v>0</v>
      </c>
      <c r="AN114" s="4">
        <v>0</v>
      </c>
      <c r="AO114" s="4">
        <v>0</v>
      </c>
      <c r="AP114" s="4">
        <v>0</v>
      </c>
      <c r="AQ114" s="4">
        <v>0</v>
      </c>
      <c r="AR114" s="4">
        <v>0</v>
      </c>
      <c r="AS114" s="4">
        <v>0</v>
      </c>
      <c r="AT114" s="4">
        <v>0</v>
      </c>
      <c r="AU114" s="4">
        <v>0</v>
      </c>
      <c r="AV114" s="4">
        <v>0</v>
      </c>
      <c r="AW114" s="4">
        <v>0</v>
      </c>
      <c r="AX114" s="4">
        <v>0</v>
      </c>
      <c r="AY114" s="4">
        <v>0</v>
      </c>
      <c r="AZ114" s="4">
        <v>0</v>
      </c>
      <c r="BA114" s="4">
        <v>0</v>
      </c>
      <c r="BB114" s="4">
        <v>0</v>
      </c>
      <c r="BC114" s="4">
        <v>0</v>
      </c>
      <c r="BD114" s="4">
        <v>0</v>
      </c>
      <c r="BE114" s="4">
        <v>0</v>
      </c>
      <c r="BF114" s="4">
        <v>0</v>
      </c>
      <c r="BG114" s="4">
        <v>0</v>
      </c>
      <c r="BH114" s="4">
        <v>0</v>
      </c>
      <c r="BI114" s="4">
        <v>0</v>
      </c>
      <c r="BJ114" s="4">
        <v>0</v>
      </c>
      <c r="BK114" s="4">
        <v>0</v>
      </c>
      <c r="BL114" s="4">
        <v>0</v>
      </c>
      <c r="BM114" s="4">
        <v>0</v>
      </c>
      <c r="BN114" s="4">
        <v>0</v>
      </c>
      <c r="BO114" s="4">
        <v>0</v>
      </c>
      <c r="BP114" s="4">
        <v>0</v>
      </c>
      <c r="BQ114" s="4">
        <v>0</v>
      </c>
      <c r="BR114" s="4">
        <v>0</v>
      </c>
      <c r="BS114" s="4">
        <v>0</v>
      </c>
      <c r="BT114" s="4">
        <v>0</v>
      </c>
      <c r="BU114" s="4">
        <v>0</v>
      </c>
      <c r="BV114" s="4">
        <v>0</v>
      </c>
      <c r="BW114" s="4">
        <v>0</v>
      </c>
      <c r="BX114" s="4">
        <v>0</v>
      </c>
      <c r="BY114" s="4">
        <v>0</v>
      </c>
      <c r="BZ114" s="4">
        <v>0</v>
      </c>
      <c r="CA114" s="4">
        <v>0</v>
      </c>
      <c r="CB114" s="4">
        <v>0</v>
      </c>
      <c r="CC114" s="4">
        <v>0</v>
      </c>
      <c r="CD114" s="4">
        <v>500</v>
      </c>
      <c r="CE114" s="4">
        <v>0</v>
      </c>
      <c r="CF114" s="4">
        <v>0</v>
      </c>
      <c r="CG114" s="4">
        <v>0</v>
      </c>
      <c r="CH114" s="53">
        <v>500</v>
      </c>
      <c r="CJ114" s="4">
        <v>0</v>
      </c>
      <c r="CK114" s="4">
        <v>0</v>
      </c>
      <c r="CL114" s="4">
        <v>0</v>
      </c>
      <c r="CM114" s="4">
        <v>0</v>
      </c>
      <c r="CN114" s="4">
        <v>0</v>
      </c>
      <c r="CP114" s="4">
        <v>0</v>
      </c>
      <c r="CQ114" s="4">
        <v>0</v>
      </c>
      <c r="CR114" s="4">
        <v>0</v>
      </c>
      <c r="CT114" s="4">
        <v>0</v>
      </c>
      <c r="CU114" s="4">
        <f t="shared" si="17"/>
        <v>500</v>
      </c>
      <c r="CV114" s="37">
        <f t="shared" si="18"/>
        <v>0</v>
      </c>
      <c r="CW114" s="37"/>
    </row>
    <row r="115" spans="1:101" s="4" customFormat="1" outlineLevel="1" x14ac:dyDescent="0.2">
      <c r="A115" s="4" t="s">
        <v>121</v>
      </c>
      <c r="B115" s="11" t="s">
        <v>313</v>
      </c>
      <c r="C115" s="4" t="s">
        <v>314</v>
      </c>
      <c r="D115" s="4">
        <v>0</v>
      </c>
      <c r="E115" s="4">
        <v>7.28</v>
      </c>
      <c r="F115" s="4">
        <v>305.47000000000003</v>
      </c>
      <c r="G115" s="4">
        <v>0</v>
      </c>
      <c r="H115" s="4">
        <v>312.75</v>
      </c>
      <c r="J115" s="4">
        <v>0</v>
      </c>
      <c r="K115" s="4">
        <v>0</v>
      </c>
      <c r="L115" s="4">
        <v>0</v>
      </c>
      <c r="N115" s="4">
        <v>312.75</v>
      </c>
      <c r="P115" s="53">
        <v>0</v>
      </c>
      <c r="Q115" s="53">
        <v>0</v>
      </c>
      <c r="S115" s="53"/>
      <c r="T115" s="4">
        <v>0</v>
      </c>
      <c r="U115" s="4">
        <v>0</v>
      </c>
      <c r="V115" s="4">
        <v>0</v>
      </c>
      <c r="W115" s="4">
        <v>0</v>
      </c>
      <c r="X115" s="4">
        <v>0</v>
      </c>
      <c r="Y115" s="4">
        <v>0</v>
      </c>
      <c r="Z115" s="4">
        <v>0</v>
      </c>
      <c r="AA115" s="4">
        <v>0</v>
      </c>
      <c r="AB115" s="4">
        <v>0</v>
      </c>
      <c r="AC115" s="4">
        <v>0</v>
      </c>
      <c r="AD115" s="4">
        <v>0</v>
      </c>
      <c r="AE115" s="4">
        <v>0</v>
      </c>
      <c r="AF115" s="4">
        <v>0</v>
      </c>
      <c r="AG115" s="4">
        <v>0</v>
      </c>
      <c r="AH115" s="4">
        <v>0</v>
      </c>
      <c r="AI115" s="4">
        <v>0</v>
      </c>
      <c r="AJ115" s="4">
        <v>0</v>
      </c>
      <c r="AK115" s="4">
        <v>0</v>
      </c>
      <c r="AL115" s="4">
        <v>0</v>
      </c>
      <c r="AM115" s="4">
        <v>0</v>
      </c>
      <c r="AN115" s="4">
        <v>0</v>
      </c>
      <c r="AO115" s="4">
        <v>0</v>
      </c>
      <c r="AP115" s="4">
        <v>0</v>
      </c>
      <c r="AQ115" s="4">
        <v>0</v>
      </c>
      <c r="AR115" s="4">
        <v>0</v>
      </c>
      <c r="AS115" s="4">
        <v>0</v>
      </c>
      <c r="AT115" s="4">
        <v>0</v>
      </c>
      <c r="AU115" s="4">
        <v>0</v>
      </c>
      <c r="AV115" s="4">
        <v>0</v>
      </c>
      <c r="AW115" s="4">
        <v>0</v>
      </c>
      <c r="AX115" s="4">
        <v>0</v>
      </c>
      <c r="AY115" s="4">
        <v>0</v>
      </c>
      <c r="AZ115" s="4">
        <v>0</v>
      </c>
      <c r="BA115" s="4">
        <v>0</v>
      </c>
      <c r="BB115" s="4">
        <v>0</v>
      </c>
      <c r="BC115" s="4">
        <v>0</v>
      </c>
      <c r="BD115" s="4">
        <v>0</v>
      </c>
      <c r="BE115" s="4">
        <v>0</v>
      </c>
      <c r="BF115" s="4">
        <v>0</v>
      </c>
      <c r="BG115" s="4">
        <v>0</v>
      </c>
      <c r="BH115" s="4">
        <v>0</v>
      </c>
      <c r="BI115" s="4">
        <v>0</v>
      </c>
      <c r="BJ115" s="4">
        <v>0</v>
      </c>
      <c r="BK115" s="4">
        <v>0</v>
      </c>
      <c r="BL115" s="4">
        <v>0</v>
      </c>
      <c r="BM115" s="4">
        <v>0</v>
      </c>
      <c r="BN115" s="4">
        <v>0</v>
      </c>
      <c r="BO115" s="4">
        <v>0</v>
      </c>
      <c r="BP115" s="4">
        <v>0</v>
      </c>
      <c r="BQ115" s="4">
        <v>0</v>
      </c>
      <c r="BR115" s="4">
        <v>0</v>
      </c>
      <c r="BS115" s="4">
        <v>0</v>
      </c>
      <c r="BT115" s="4">
        <v>0</v>
      </c>
      <c r="BU115" s="4">
        <v>0</v>
      </c>
      <c r="BV115" s="4">
        <v>0</v>
      </c>
      <c r="BW115" s="4">
        <v>0</v>
      </c>
      <c r="BX115" s="4">
        <v>0</v>
      </c>
      <c r="BY115" s="4">
        <v>0</v>
      </c>
      <c r="BZ115" s="4">
        <v>0</v>
      </c>
      <c r="CA115" s="4">
        <v>0</v>
      </c>
      <c r="CB115" s="4">
        <v>0</v>
      </c>
      <c r="CC115" s="4">
        <v>0</v>
      </c>
      <c r="CD115" s="4">
        <v>0</v>
      </c>
      <c r="CE115" s="4">
        <v>510</v>
      </c>
      <c r="CF115" s="4">
        <v>0</v>
      </c>
      <c r="CG115" s="4">
        <v>0</v>
      </c>
      <c r="CH115" s="53">
        <v>510</v>
      </c>
      <c r="CJ115" s="4">
        <v>0</v>
      </c>
      <c r="CK115" s="4">
        <v>0</v>
      </c>
      <c r="CL115" s="4">
        <v>193.64000000000001</v>
      </c>
      <c r="CM115" s="4">
        <v>0</v>
      </c>
      <c r="CN115" s="4">
        <v>193.64000000000001</v>
      </c>
      <c r="CP115" s="4">
        <v>0</v>
      </c>
      <c r="CQ115" s="4">
        <v>0</v>
      </c>
      <c r="CR115" s="4">
        <v>0</v>
      </c>
      <c r="CT115" s="4">
        <v>193.64000000000001</v>
      </c>
      <c r="CU115" s="4">
        <f t="shared" si="17"/>
        <v>316.36</v>
      </c>
      <c r="CV115" s="37">
        <f t="shared" si="18"/>
        <v>0.37968627450980397</v>
      </c>
      <c r="CW115" s="37"/>
    </row>
    <row r="116" spans="1:101" s="4" customFormat="1" x14ac:dyDescent="0.2">
      <c r="A116" s="5" t="s">
        <v>24</v>
      </c>
      <c r="B116" s="11"/>
      <c r="C116" s="2" t="s">
        <v>14</v>
      </c>
      <c r="D116" s="5">
        <v>23380.79</v>
      </c>
      <c r="E116" s="5">
        <v>2284.2900000000004</v>
      </c>
      <c r="F116" s="5">
        <v>232829.25000000003</v>
      </c>
      <c r="G116" s="5">
        <v>300</v>
      </c>
      <c r="H116" s="5">
        <v>258794.33000000005</v>
      </c>
      <c r="I116" s="7"/>
      <c r="J116" s="5">
        <v>0</v>
      </c>
      <c r="K116" s="5">
        <v>0</v>
      </c>
      <c r="L116" s="5">
        <v>0</v>
      </c>
      <c r="M116" s="7"/>
      <c r="N116" s="5">
        <v>258794.33</v>
      </c>
      <c r="O116" s="5"/>
      <c r="P116" s="5">
        <v>0</v>
      </c>
      <c r="Q116" s="5">
        <v>0</v>
      </c>
      <c r="R116" s="5"/>
      <c r="S116" s="7"/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5">
        <v>0</v>
      </c>
      <c r="AH116" s="5">
        <v>0</v>
      </c>
      <c r="AI116" s="5">
        <v>0</v>
      </c>
      <c r="AJ116" s="5">
        <v>0</v>
      </c>
      <c r="AK116" s="5">
        <v>0</v>
      </c>
      <c r="AL116" s="5">
        <v>0</v>
      </c>
      <c r="AM116" s="5">
        <v>0</v>
      </c>
      <c r="AN116" s="5">
        <v>0</v>
      </c>
      <c r="AO116" s="5">
        <v>0</v>
      </c>
      <c r="AP116" s="5">
        <v>0</v>
      </c>
      <c r="AQ116" s="5">
        <v>0</v>
      </c>
      <c r="AR116" s="5">
        <v>0</v>
      </c>
      <c r="AS116" s="5">
        <v>0</v>
      </c>
      <c r="AT116" s="5">
        <v>0</v>
      </c>
      <c r="AU116" s="5">
        <v>0</v>
      </c>
      <c r="AV116" s="5">
        <v>0</v>
      </c>
      <c r="AW116" s="5">
        <v>0</v>
      </c>
      <c r="AX116" s="5">
        <v>0</v>
      </c>
      <c r="AY116" s="5">
        <v>0</v>
      </c>
      <c r="AZ116" s="5">
        <v>0</v>
      </c>
      <c r="BA116" s="5">
        <v>0</v>
      </c>
      <c r="BB116" s="5">
        <v>0</v>
      </c>
      <c r="BC116" s="5">
        <v>0</v>
      </c>
      <c r="BD116" s="5">
        <v>0</v>
      </c>
      <c r="BE116" s="5">
        <v>0</v>
      </c>
      <c r="BF116" s="5">
        <v>0</v>
      </c>
      <c r="BG116" s="5">
        <v>0</v>
      </c>
      <c r="BH116" s="5">
        <v>0</v>
      </c>
      <c r="BI116" s="5">
        <v>0</v>
      </c>
      <c r="BJ116" s="5">
        <v>0</v>
      </c>
      <c r="BK116" s="5">
        <v>0</v>
      </c>
      <c r="BL116" s="5">
        <v>0</v>
      </c>
      <c r="BM116" s="5">
        <v>0</v>
      </c>
      <c r="BN116" s="5">
        <v>263800</v>
      </c>
      <c r="BO116" s="5">
        <v>1561</v>
      </c>
      <c r="BP116" s="5">
        <v>15995</v>
      </c>
      <c r="BQ116" s="5">
        <v>18800</v>
      </c>
      <c r="BR116" s="5">
        <v>3183</v>
      </c>
      <c r="BS116" s="5">
        <v>8600</v>
      </c>
      <c r="BT116" s="5">
        <v>1171</v>
      </c>
      <c r="BU116" s="5">
        <v>20808</v>
      </c>
      <c r="BV116" s="5">
        <v>105850</v>
      </c>
      <c r="BW116" s="5">
        <v>54000</v>
      </c>
      <c r="BX116" s="5">
        <v>26600</v>
      </c>
      <c r="BY116" s="5">
        <v>23650</v>
      </c>
      <c r="BZ116" s="5">
        <v>3435</v>
      </c>
      <c r="CA116" s="5">
        <v>500</v>
      </c>
      <c r="CB116" s="5">
        <v>20130</v>
      </c>
      <c r="CC116" s="5">
        <v>3000</v>
      </c>
      <c r="CD116" s="5">
        <v>500</v>
      </c>
      <c r="CE116" s="5">
        <v>510</v>
      </c>
      <c r="CF116" s="5">
        <v>0</v>
      </c>
      <c r="CG116" s="5">
        <v>0</v>
      </c>
      <c r="CH116" s="5">
        <v>572093</v>
      </c>
      <c r="CI116" s="7"/>
      <c r="CJ116" s="5">
        <v>11433.720000000001</v>
      </c>
      <c r="CK116" s="5">
        <v>3906.1000000000004</v>
      </c>
      <c r="CL116" s="5">
        <v>144461.81000000003</v>
      </c>
      <c r="CM116" s="5">
        <v>1199</v>
      </c>
      <c r="CN116" s="5">
        <v>161000.63000000003</v>
      </c>
      <c r="CO116" s="2"/>
      <c r="CP116" s="5">
        <v>0</v>
      </c>
      <c r="CQ116" s="5">
        <v>0</v>
      </c>
      <c r="CR116" s="5">
        <v>0</v>
      </c>
      <c r="CT116" s="5">
        <v>161000.63</v>
      </c>
      <c r="CU116" s="5">
        <f>CH116-CT116</f>
        <v>411092.37</v>
      </c>
      <c r="CV116" s="39">
        <f>IF(CH116=0,"n/a",CT116/(CH116))</f>
        <v>0.28142387688714948</v>
      </c>
      <c r="CW116" s="36"/>
    </row>
    <row r="117" spans="1:101" s="4" customFormat="1" x14ac:dyDescent="0.2">
      <c r="B117" s="11"/>
      <c r="H117" s="7"/>
      <c r="I117" s="7"/>
      <c r="L117" s="7"/>
      <c r="M117" s="7"/>
      <c r="N117" s="7"/>
      <c r="O117" s="7"/>
      <c r="P117" s="7"/>
      <c r="Q117" s="7"/>
      <c r="R117" s="7"/>
      <c r="S117" s="7"/>
      <c r="CH117" s="7"/>
      <c r="CI117" s="7"/>
      <c r="CN117" s="7"/>
      <c r="CR117" s="7"/>
      <c r="CV117" s="37"/>
      <c r="CW117" s="37"/>
    </row>
    <row r="118" spans="1:101" s="4" customFormat="1" outlineLevel="1" x14ac:dyDescent="0.2">
      <c r="A118" s="4" t="s">
        <v>315</v>
      </c>
      <c r="B118" s="11" t="s">
        <v>316</v>
      </c>
      <c r="C118" s="4" t="s">
        <v>317</v>
      </c>
      <c r="D118" s="4">
        <v>0</v>
      </c>
      <c r="E118" s="4">
        <v>0</v>
      </c>
      <c r="F118" s="4">
        <v>12500</v>
      </c>
      <c r="G118" s="4">
        <v>0</v>
      </c>
      <c r="H118" s="4">
        <v>12500</v>
      </c>
      <c r="J118" s="4">
        <v>0</v>
      </c>
      <c r="K118" s="4">
        <v>0</v>
      </c>
      <c r="L118" s="4">
        <v>0</v>
      </c>
      <c r="N118" s="4">
        <v>12500</v>
      </c>
      <c r="P118" s="53">
        <v>0</v>
      </c>
      <c r="Q118" s="53">
        <v>0</v>
      </c>
      <c r="S118" s="53"/>
      <c r="T118" s="4">
        <v>0</v>
      </c>
      <c r="U118" s="4">
        <v>0</v>
      </c>
      <c r="V118" s="4">
        <v>0</v>
      </c>
      <c r="W118" s="4">
        <v>0</v>
      </c>
      <c r="X118" s="4">
        <v>0</v>
      </c>
      <c r="Y118" s="4">
        <v>0</v>
      </c>
      <c r="Z118" s="4">
        <v>0</v>
      </c>
      <c r="AA118" s="4">
        <v>0</v>
      </c>
      <c r="AB118" s="4">
        <v>0</v>
      </c>
      <c r="AC118" s="4">
        <v>0</v>
      </c>
      <c r="AD118" s="4">
        <v>0</v>
      </c>
      <c r="AE118" s="4">
        <v>0</v>
      </c>
      <c r="AF118" s="4">
        <v>0</v>
      </c>
      <c r="AG118" s="4">
        <v>0</v>
      </c>
      <c r="AH118" s="4">
        <v>0</v>
      </c>
      <c r="AI118" s="4">
        <v>0</v>
      </c>
      <c r="AJ118" s="4">
        <v>0</v>
      </c>
      <c r="AK118" s="4">
        <v>0</v>
      </c>
      <c r="AL118" s="4">
        <v>0</v>
      </c>
      <c r="AM118" s="4">
        <v>0</v>
      </c>
      <c r="AN118" s="4">
        <v>0</v>
      </c>
      <c r="AO118" s="4">
        <v>0</v>
      </c>
      <c r="AP118" s="4">
        <v>0</v>
      </c>
      <c r="AQ118" s="4">
        <v>0</v>
      </c>
      <c r="AR118" s="4">
        <v>0</v>
      </c>
      <c r="AS118" s="4">
        <v>0</v>
      </c>
      <c r="AT118" s="4">
        <v>0</v>
      </c>
      <c r="AU118" s="4">
        <v>0</v>
      </c>
      <c r="AV118" s="4">
        <v>0</v>
      </c>
      <c r="AW118" s="4">
        <v>0</v>
      </c>
      <c r="AX118" s="4">
        <v>0</v>
      </c>
      <c r="AY118" s="4">
        <v>0</v>
      </c>
      <c r="AZ118" s="4">
        <v>0</v>
      </c>
      <c r="BA118" s="4">
        <v>0</v>
      </c>
      <c r="BB118" s="4">
        <v>0</v>
      </c>
      <c r="BC118" s="4">
        <v>0</v>
      </c>
      <c r="BD118" s="4">
        <v>0</v>
      </c>
      <c r="BE118" s="4">
        <v>0</v>
      </c>
      <c r="BF118" s="4">
        <v>0</v>
      </c>
      <c r="BG118" s="4">
        <v>0</v>
      </c>
      <c r="BH118" s="4">
        <v>0</v>
      </c>
      <c r="BI118" s="4">
        <v>0</v>
      </c>
      <c r="BJ118" s="4">
        <v>0</v>
      </c>
      <c r="BK118" s="4">
        <v>0</v>
      </c>
      <c r="BL118" s="4">
        <v>0</v>
      </c>
      <c r="BM118" s="4">
        <v>0</v>
      </c>
      <c r="BN118" s="4">
        <v>0</v>
      </c>
      <c r="BO118" s="4">
        <v>0</v>
      </c>
      <c r="BP118" s="4">
        <v>0</v>
      </c>
      <c r="BQ118" s="4">
        <v>0</v>
      </c>
      <c r="BR118" s="4">
        <v>0</v>
      </c>
      <c r="BS118" s="4">
        <v>0</v>
      </c>
      <c r="BT118" s="4">
        <v>0</v>
      </c>
      <c r="BU118" s="4">
        <v>0</v>
      </c>
      <c r="BV118" s="4">
        <v>0</v>
      </c>
      <c r="BW118" s="4">
        <v>0</v>
      </c>
      <c r="BX118" s="4">
        <v>0</v>
      </c>
      <c r="BY118" s="4">
        <v>0</v>
      </c>
      <c r="BZ118" s="4">
        <v>0</v>
      </c>
      <c r="CA118" s="4">
        <v>0</v>
      </c>
      <c r="CB118" s="4">
        <v>0</v>
      </c>
      <c r="CC118" s="4">
        <v>0</v>
      </c>
      <c r="CD118" s="4">
        <v>0</v>
      </c>
      <c r="CE118" s="4">
        <v>0</v>
      </c>
      <c r="CF118" s="4">
        <v>0</v>
      </c>
      <c r="CG118" s="4">
        <v>0</v>
      </c>
      <c r="CH118" s="53">
        <v>0</v>
      </c>
      <c r="CJ118" s="4">
        <v>0</v>
      </c>
      <c r="CK118" s="4">
        <v>0</v>
      </c>
      <c r="CL118" s="4">
        <v>0</v>
      </c>
      <c r="CM118" s="4">
        <v>0</v>
      </c>
      <c r="CN118" s="4">
        <v>0</v>
      </c>
      <c r="CP118" s="4">
        <v>0</v>
      </c>
      <c r="CQ118" s="4">
        <v>0</v>
      </c>
      <c r="CR118" s="4">
        <v>0</v>
      </c>
      <c r="CT118" s="4">
        <v>0</v>
      </c>
      <c r="CU118" s="4">
        <f t="shared" ref="CU118:CU119" si="19">CH118-CT118</f>
        <v>0</v>
      </c>
      <c r="CV118" s="37" t="str">
        <f t="shared" ref="CV118:CV119" si="20">IF(CH118=0,"n/a",CT118/(CH118))</f>
        <v>n/a</v>
      </c>
      <c r="CW118" s="37"/>
    </row>
    <row r="119" spans="1:101" s="4" customFormat="1" outlineLevel="1" x14ac:dyDescent="0.2">
      <c r="A119" s="4" t="s">
        <v>122</v>
      </c>
      <c r="B119" s="11" t="s">
        <v>318</v>
      </c>
      <c r="C119" s="4" t="s">
        <v>319</v>
      </c>
      <c r="D119" s="4">
        <v>0</v>
      </c>
      <c r="E119" s="4">
        <v>0</v>
      </c>
      <c r="F119" s="4">
        <v>40355.5</v>
      </c>
      <c r="G119" s="4">
        <v>0</v>
      </c>
      <c r="H119" s="4">
        <v>40355.5</v>
      </c>
      <c r="J119" s="4">
        <v>0</v>
      </c>
      <c r="K119" s="4">
        <v>0</v>
      </c>
      <c r="L119" s="4">
        <v>0</v>
      </c>
      <c r="N119" s="4">
        <v>40355.5</v>
      </c>
      <c r="P119" s="53">
        <v>0</v>
      </c>
      <c r="Q119" s="53">
        <v>0</v>
      </c>
      <c r="S119" s="53"/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  <c r="AA119" s="4">
        <v>0</v>
      </c>
      <c r="AB119" s="4">
        <v>0</v>
      </c>
      <c r="AC119" s="4">
        <v>0</v>
      </c>
      <c r="AD119" s="4">
        <v>0</v>
      </c>
      <c r="AE119" s="4">
        <v>0</v>
      </c>
      <c r="AF119" s="4">
        <v>0</v>
      </c>
      <c r="AG119" s="4">
        <v>0</v>
      </c>
      <c r="AH119" s="4">
        <v>0</v>
      </c>
      <c r="AI119" s="4">
        <v>0</v>
      </c>
      <c r="AJ119" s="4">
        <v>0</v>
      </c>
      <c r="AK119" s="4">
        <v>0</v>
      </c>
      <c r="AL119" s="4">
        <v>0</v>
      </c>
      <c r="AM119" s="4">
        <v>0</v>
      </c>
      <c r="AN119" s="4">
        <v>0</v>
      </c>
      <c r="AO119" s="4">
        <v>0</v>
      </c>
      <c r="AP119" s="4">
        <v>0</v>
      </c>
      <c r="AQ119" s="4">
        <v>0</v>
      </c>
      <c r="AR119" s="4">
        <v>0</v>
      </c>
      <c r="AS119" s="4">
        <v>0</v>
      </c>
      <c r="AT119" s="4">
        <v>0</v>
      </c>
      <c r="AU119" s="4">
        <v>0</v>
      </c>
      <c r="AV119" s="4">
        <v>0</v>
      </c>
      <c r="AW119" s="4">
        <v>0</v>
      </c>
      <c r="AX119" s="4">
        <v>0</v>
      </c>
      <c r="AY119" s="4">
        <v>0</v>
      </c>
      <c r="AZ119" s="4">
        <v>0</v>
      </c>
      <c r="BA119" s="4">
        <v>0</v>
      </c>
      <c r="BB119" s="4">
        <v>0</v>
      </c>
      <c r="BC119" s="4">
        <v>0</v>
      </c>
      <c r="BD119" s="4">
        <v>0</v>
      </c>
      <c r="BE119" s="4">
        <v>0</v>
      </c>
      <c r="BF119" s="4">
        <v>0</v>
      </c>
      <c r="BG119" s="4">
        <v>0</v>
      </c>
      <c r="BH119" s="4">
        <v>0</v>
      </c>
      <c r="BI119" s="4">
        <v>0</v>
      </c>
      <c r="BJ119" s="4">
        <v>0</v>
      </c>
      <c r="BK119" s="4">
        <v>0</v>
      </c>
      <c r="BL119" s="4">
        <v>0</v>
      </c>
      <c r="BM119" s="4">
        <v>0</v>
      </c>
      <c r="BN119" s="4">
        <v>0</v>
      </c>
      <c r="BO119" s="4">
        <v>0</v>
      </c>
      <c r="BP119" s="4">
        <v>0</v>
      </c>
      <c r="BQ119" s="4">
        <v>0</v>
      </c>
      <c r="BR119" s="4">
        <v>0</v>
      </c>
      <c r="BS119" s="4">
        <v>0</v>
      </c>
      <c r="BT119" s="4">
        <v>0</v>
      </c>
      <c r="BU119" s="4">
        <v>0</v>
      </c>
      <c r="BV119" s="4">
        <v>0</v>
      </c>
      <c r="BW119" s="4">
        <v>0</v>
      </c>
      <c r="BX119" s="4">
        <v>0</v>
      </c>
      <c r="BY119" s="4">
        <v>0</v>
      </c>
      <c r="BZ119" s="4">
        <v>0</v>
      </c>
      <c r="CA119" s="4">
        <v>0</v>
      </c>
      <c r="CB119" s="4">
        <v>0</v>
      </c>
      <c r="CC119" s="4">
        <v>0</v>
      </c>
      <c r="CD119" s="4">
        <v>0</v>
      </c>
      <c r="CE119" s="4">
        <v>0</v>
      </c>
      <c r="CF119" s="4">
        <v>375000</v>
      </c>
      <c r="CG119" s="4">
        <v>0</v>
      </c>
      <c r="CH119" s="53">
        <v>375000</v>
      </c>
      <c r="CJ119" s="4">
        <v>0</v>
      </c>
      <c r="CK119" s="4">
        <v>0</v>
      </c>
      <c r="CL119" s="4">
        <v>155550.6</v>
      </c>
      <c r="CM119" s="4">
        <v>0</v>
      </c>
      <c r="CN119" s="4">
        <v>155550.6</v>
      </c>
      <c r="CP119" s="4">
        <v>0</v>
      </c>
      <c r="CQ119" s="4">
        <v>0</v>
      </c>
      <c r="CR119" s="4">
        <v>0</v>
      </c>
      <c r="CT119" s="4">
        <v>155550.6</v>
      </c>
      <c r="CU119" s="4">
        <f t="shared" si="19"/>
        <v>219449.4</v>
      </c>
      <c r="CV119" s="37">
        <f t="shared" si="20"/>
        <v>0.41480159999999999</v>
      </c>
      <c r="CW119" s="37"/>
    </row>
    <row r="120" spans="1:101" s="4" customFormat="1" x14ac:dyDescent="0.2">
      <c r="A120" s="5" t="s">
        <v>25</v>
      </c>
      <c r="B120" s="11"/>
      <c r="C120" s="2" t="s">
        <v>15</v>
      </c>
      <c r="D120" s="5">
        <v>0</v>
      </c>
      <c r="E120" s="5">
        <v>0</v>
      </c>
      <c r="F120" s="5">
        <v>52855.5</v>
      </c>
      <c r="G120" s="5">
        <v>0</v>
      </c>
      <c r="H120" s="5">
        <v>52855.5</v>
      </c>
      <c r="I120" s="7"/>
      <c r="J120" s="5">
        <v>0</v>
      </c>
      <c r="K120" s="5">
        <v>0</v>
      </c>
      <c r="L120" s="5">
        <v>0</v>
      </c>
      <c r="M120" s="7"/>
      <c r="N120" s="5">
        <v>52855.5</v>
      </c>
      <c r="O120" s="5"/>
      <c r="P120" s="5">
        <v>0</v>
      </c>
      <c r="Q120" s="5">
        <v>0</v>
      </c>
      <c r="R120" s="5"/>
      <c r="S120" s="7"/>
      <c r="T120" s="5">
        <v>0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0</v>
      </c>
      <c r="AG120" s="5">
        <v>0</v>
      </c>
      <c r="AH120" s="5">
        <v>0</v>
      </c>
      <c r="AI120" s="5">
        <v>0</v>
      </c>
      <c r="AJ120" s="5">
        <v>0</v>
      </c>
      <c r="AK120" s="5">
        <v>0</v>
      </c>
      <c r="AL120" s="5">
        <v>0</v>
      </c>
      <c r="AM120" s="5">
        <v>0</v>
      </c>
      <c r="AN120" s="5">
        <v>0</v>
      </c>
      <c r="AO120" s="5">
        <v>0</v>
      </c>
      <c r="AP120" s="5">
        <v>0</v>
      </c>
      <c r="AQ120" s="5">
        <v>0</v>
      </c>
      <c r="AR120" s="5">
        <v>0</v>
      </c>
      <c r="AS120" s="5">
        <v>0</v>
      </c>
      <c r="AT120" s="5">
        <v>0</v>
      </c>
      <c r="AU120" s="5">
        <v>0</v>
      </c>
      <c r="AV120" s="5">
        <v>0</v>
      </c>
      <c r="AW120" s="5">
        <v>0</v>
      </c>
      <c r="AX120" s="5">
        <v>0</v>
      </c>
      <c r="AY120" s="5">
        <v>0</v>
      </c>
      <c r="AZ120" s="5">
        <v>0</v>
      </c>
      <c r="BA120" s="5">
        <v>0</v>
      </c>
      <c r="BB120" s="5">
        <v>0</v>
      </c>
      <c r="BC120" s="5">
        <v>0</v>
      </c>
      <c r="BD120" s="5">
        <v>0</v>
      </c>
      <c r="BE120" s="5">
        <v>0</v>
      </c>
      <c r="BF120" s="5">
        <v>0</v>
      </c>
      <c r="BG120" s="5">
        <v>0</v>
      </c>
      <c r="BH120" s="5">
        <v>0</v>
      </c>
      <c r="BI120" s="5">
        <v>0</v>
      </c>
      <c r="BJ120" s="5">
        <v>0</v>
      </c>
      <c r="BK120" s="5">
        <v>0</v>
      </c>
      <c r="BL120" s="5">
        <v>0</v>
      </c>
      <c r="BM120" s="5">
        <v>0</v>
      </c>
      <c r="BN120" s="5">
        <v>0</v>
      </c>
      <c r="BO120" s="5">
        <v>0</v>
      </c>
      <c r="BP120" s="5">
        <v>0</v>
      </c>
      <c r="BQ120" s="5">
        <v>0</v>
      </c>
      <c r="BR120" s="5">
        <v>0</v>
      </c>
      <c r="BS120" s="5">
        <v>0</v>
      </c>
      <c r="BT120" s="5">
        <v>0</v>
      </c>
      <c r="BU120" s="5">
        <v>0</v>
      </c>
      <c r="BV120" s="5">
        <v>0</v>
      </c>
      <c r="BW120" s="5">
        <v>0</v>
      </c>
      <c r="BX120" s="5">
        <v>0</v>
      </c>
      <c r="BY120" s="5">
        <v>0</v>
      </c>
      <c r="BZ120" s="5">
        <v>0</v>
      </c>
      <c r="CA120" s="5">
        <v>0</v>
      </c>
      <c r="CB120" s="5">
        <v>0</v>
      </c>
      <c r="CC120" s="5">
        <v>0</v>
      </c>
      <c r="CD120" s="5">
        <v>0</v>
      </c>
      <c r="CE120" s="5">
        <v>0</v>
      </c>
      <c r="CF120" s="5">
        <v>375000</v>
      </c>
      <c r="CG120" s="5">
        <v>0</v>
      </c>
      <c r="CH120" s="5">
        <v>375000</v>
      </c>
      <c r="CI120" s="7"/>
      <c r="CJ120" s="5">
        <v>0</v>
      </c>
      <c r="CK120" s="5">
        <v>0</v>
      </c>
      <c r="CL120" s="5">
        <v>155550.6</v>
      </c>
      <c r="CM120" s="5">
        <v>0</v>
      </c>
      <c r="CN120" s="5">
        <v>155550.6</v>
      </c>
      <c r="CO120" s="2"/>
      <c r="CP120" s="5">
        <v>0</v>
      </c>
      <c r="CQ120" s="5">
        <v>0</v>
      </c>
      <c r="CR120" s="5">
        <v>0</v>
      </c>
      <c r="CT120" s="5">
        <v>155550.6</v>
      </c>
      <c r="CU120" s="5">
        <f>CH120-CT120</f>
        <v>219449.4</v>
      </c>
      <c r="CV120" s="39">
        <f>IF(CH120=0,"n/a",CT120/(CH120))</f>
        <v>0.41480159999999999</v>
      </c>
      <c r="CW120" s="36"/>
    </row>
    <row r="121" spans="1:101" s="4" customFormat="1" x14ac:dyDescent="0.2">
      <c r="B121" s="11"/>
      <c r="H121" s="9"/>
      <c r="I121" s="7"/>
      <c r="L121" s="9"/>
      <c r="M121" s="7"/>
      <c r="N121" s="7"/>
      <c r="O121" s="7"/>
      <c r="P121" s="7"/>
      <c r="Q121" s="7"/>
      <c r="R121" s="7"/>
      <c r="S121" s="7"/>
      <c r="CH121" s="7"/>
      <c r="CI121" s="7"/>
      <c r="CN121" s="9"/>
      <c r="CR121" s="9"/>
      <c r="CV121" s="37"/>
      <c r="CW121" s="37"/>
    </row>
    <row r="122" spans="1:101" s="4" customFormat="1" x14ac:dyDescent="0.2">
      <c r="A122" s="5" t="s">
        <v>2</v>
      </c>
      <c r="B122" s="11"/>
      <c r="C122" s="2" t="s">
        <v>16</v>
      </c>
      <c r="D122" s="5">
        <f t="shared" ref="D122:G122" si="21">D66+D96+D116+D120</f>
        <v>107988.67000000001</v>
      </c>
      <c r="E122" s="5">
        <f t="shared" si="21"/>
        <v>99559.079999999987</v>
      </c>
      <c r="F122" s="5">
        <f t="shared" si="21"/>
        <v>5970293.4699999997</v>
      </c>
      <c r="G122" s="5">
        <f t="shared" si="21"/>
        <v>300</v>
      </c>
      <c r="H122" s="5">
        <f>H66+H96+H116+H120</f>
        <v>6178141.2200000007</v>
      </c>
      <c r="I122" s="7"/>
      <c r="J122" s="5">
        <f t="shared" ref="J122:K122" si="22">J66+J96+J116+J120</f>
        <v>0</v>
      </c>
      <c r="K122" s="5">
        <f t="shared" si="22"/>
        <v>464740</v>
      </c>
      <c r="L122" s="5">
        <f>L66+L96+L116+L120</f>
        <v>464740</v>
      </c>
      <c r="M122" s="7"/>
      <c r="N122" s="5">
        <f>N66+N96+N116+N120</f>
        <v>6642881.2200000007</v>
      </c>
      <c r="O122" s="5"/>
      <c r="P122" s="5"/>
      <c r="Q122" s="5"/>
      <c r="R122" s="5"/>
      <c r="S122" s="7"/>
      <c r="T122" s="5">
        <f t="shared" ref="T122:CE122" si="23">T66+T96+T116+T120</f>
        <v>112200</v>
      </c>
      <c r="U122" s="5">
        <f t="shared" si="23"/>
        <v>159000</v>
      </c>
      <c r="V122" s="5">
        <f t="shared" si="23"/>
        <v>2058201</v>
      </c>
      <c r="W122" s="5">
        <f t="shared" si="23"/>
        <v>35000</v>
      </c>
      <c r="X122" s="5">
        <f t="shared" si="23"/>
        <v>24000</v>
      </c>
      <c r="Y122" s="5">
        <f t="shared" si="23"/>
        <v>50000</v>
      </c>
      <c r="Z122" s="5">
        <f t="shared" si="23"/>
        <v>47147</v>
      </c>
      <c r="AA122" s="5">
        <f t="shared" si="23"/>
        <v>76459</v>
      </c>
      <c r="AB122" s="5">
        <f t="shared" si="23"/>
        <v>34793</v>
      </c>
      <c r="AC122" s="5">
        <f t="shared" si="23"/>
        <v>28434</v>
      </c>
      <c r="AD122" s="5">
        <f t="shared" si="23"/>
        <v>31032</v>
      </c>
      <c r="AE122" s="5">
        <f t="shared" si="23"/>
        <v>52846</v>
      </c>
      <c r="AF122" s="5">
        <f t="shared" si="23"/>
        <v>52886</v>
      </c>
      <c r="AG122" s="5">
        <f t="shared" si="23"/>
        <v>143409</v>
      </c>
      <c r="AH122" s="5">
        <f t="shared" si="23"/>
        <v>549470</v>
      </c>
      <c r="AI122" s="5">
        <f t="shared" si="23"/>
        <v>20986</v>
      </c>
      <c r="AJ122" s="5">
        <f t="shared" si="23"/>
        <v>137674</v>
      </c>
      <c r="AK122" s="5">
        <f t="shared" si="23"/>
        <v>22000</v>
      </c>
      <c r="AL122" s="5">
        <f t="shared" si="23"/>
        <v>108670</v>
      </c>
      <c r="AM122" s="5">
        <f t="shared" si="23"/>
        <v>74810</v>
      </c>
      <c r="AN122" s="5">
        <f t="shared" si="23"/>
        <v>7750</v>
      </c>
      <c r="AO122" s="5">
        <f t="shared" si="23"/>
        <v>1067717</v>
      </c>
      <c r="AP122" s="5">
        <f t="shared" si="23"/>
        <v>1100</v>
      </c>
      <c r="AQ122" s="5">
        <f t="shared" si="23"/>
        <v>17470</v>
      </c>
      <c r="AR122" s="5">
        <f t="shared" si="23"/>
        <v>825</v>
      </c>
      <c r="AS122" s="5">
        <f t="shared" si="23"/>
        <v>7805</v>
      </c>
      <c r="AT122" s="5">
        <f t="shared" si="23"/>
        <v>10384</v>
      </c>
      <c r="AU122" s="5">
        <f t="shared" si="23"/>
        <v>48882</v>
      </c>
      <c r="AV122" s="5">
        <f t="shared" si="23"/>
        <v>5000</v>
      </c>
      <c r="AW122" s="5">
        <f t="shared" si="23"/>
        <v>1000</v>
      </c>
      <c r="AX122" s="5">
        <f t="shared" si="23"/>
        <v>139128</v>
      </c>
      <c r="AY122" s="5">
        <f t="shared" si="23"/>
        <v>1250</v>
      </c>
      <c r="AZ122" s="5">
        <f t="shared" si="23"/>
        <v>11600</v>
      </c>
      <c r="BA122" s="5">
        <f t="shared" si="23"/>
        <v>37275</v>
      </c>
      <c r="BB122" s="5">
        <f t="shared" si="23"/>
        <v>79200</v>
      </c>
      <c r="BC122" s="5">
        <f t="shared" si="23"/>
        <v>500</v>
      </c>
      <c r="BD122" s="5">
        <f t="shared" si="23"/>
        <v>21125</v>
      </c>
      <c r="BE122" s="5">
        <f t="shared" si="23"/>
        <v>51400</v>
      </c>
      <c r="BF122" s="5">
        <f t="shared" si="23"/>
        <v>13770</v>
      </c>
      <c r="BG122" s="5">
        <f t="shared" si="23"/>
        <v>17775</v>
      </c>
      <c r="BH122" s="5">
        <f t="shared" si="23"/>
        <v>530</v>
      </c>
      <c r="BI122" s="5">
        <f t="shared" si="23"/>
        <v>16650</v>
      </c>
      <c r="BJ122" s="5">
        <f t="shared" si="23"/>
        <v>80500</v>
      </c>
      <c r="BK122" s="5">
        <f t="shared" si="23"/>
        <v>10400</v>
      </c>
      <c r="BL122" s="5">
        <f t="shared" si="23"/>
        <v>433661</v>
      </c>
      <c r="BM122" s="5">
        <f t="shared" si="23"/>
        <v>354722</v>
      </c>
      <c r="BN122" s="5">
        <f t="shared" si="23"/>
        <v>263800</v>
      </c>
      <c r="BO122" s="5">
        <f t="shared" si="23"/>
        <v>1561</v>
      </c>
      <c r="BP122" s="5">
        <f t="shared" si="23"/>
        <v>15995</v>
      </c>
      <c r="BQ122" s="5">
        <f t="shared" si="23"/>
        <v>18800</v>
      </c>
      <c r="BR122" s="5">
        <f t="shared" si="23"/>
        <v>3183</v>
      </c>
      <c r="BS122" s="5">
        <f t="shared" si="23"/>
        <v>8600</v>
      </c>
      <c r="BT122" s="5">
        <f t="shared" si="23"/>
        <v>1171</v>
      </c>
      <c r="BU122" s="5">
        <f t="shared" si="23"/>
        <v>20808</v>
      </c>
      <c r="BV122" s="5">
        <f t="shared" si="23"/>
        <v>105850</v>
      </c>
      <c r="BW122" s="5">
        <f t="shared" si="23"/>
        <v>54000</v>
      </c>
      <c r="BX122" s="5">
        <f t="shared" si="23"/>
        <v>26600</v>
      </c>
      <c r="BY122" s="5">
        <f t="shared" si="23"/>
        <v>23650</v>
      </c>
      <c r="BZ122" s="5">
        <f t="shared" si="23"/>
        <v>3435</v>
      </c>
      <c r="CA122" s="5">
        <f t="shared" si="23"/>
        <v>500</v>
      </c>
      <c r="CB122" s="5">
        <f t="shared" si="23"/>
        <v>20130</v>
      </c>
      <c r="CC122" s="5">
        <f t="shared" si="23"/>
        <v>3000</v>
      </c>
      <c r="CD122" s="5">
        <f t="shared" si="23"/>
        <v>500</v>
      </c>
      <c r="CE122" s="5">
        <f t="shared" si="23"/>
        <v>510</v>
      </c>
      <c r="CF122" s="5">
        <f t="shared" ref="CF122:CG122" si="24">CF66+CF96+CF116+CF120</f>
        <v>375000</v>
      </c>
      <c r="CG122" s="5">
        <f t="shared" si="24"/>
        <v>704125</v>
      </c>
      <c r="CH122" s="5">
        <f>CH66+CH96+CH116+CH120</f>
        <v>7822177.5700000003</v>
      </c>
      <c r="CI122" s="7"/>
      <c r="CJ122" s="5">
        <f t="shared" ref="CJ122:CM122" si="25">CJ66+CJ96+CJ116+CJ120</f>
        <v>75551.91</v>
      </c>
      <c r="CK122" s="5">
        <f t="shared" si="25"/>
        <v>98083.340000000011</v>
      </c>
      <c r="CL122" s="5">
        <f t="shared" si="25"/>
        <v>4656163.0200000005</v>
      </c>
      <c r="CM122" s="5">
        <f t="shared" si="25"/>
        <v>1199</v>
      </c>
      <c r="CN122" s="5">
        <f>CN66+CN96+CN116+CN120</f>
        <v>4830997.2699999996</v>
      </c>
      <c r="CO122" s="2"/>
      <c r="CP122" s="5">
        <f t="shared" ref="CP122:CQ122" si="26">CP66+CP96+CP116+CP120</f>
        <v>0</v>
      </c>
      <c r="CQ122" s="5">
        <f t="shared" si="26"/>
        <v>467915</v>
      </c>
      <c r="CR122" s="5">
        <f>CR66+CR96+CR116+CR120</f>
        <v>467915</v>
      </c>
      <c r="CT122" s="5">
        <f>CT66+CT96+CT116+CT120</f>
        <v>5298912.2699999996</v>
      </c>
      <c r="CU122" s="5"/>
      <c r="CV122" s="39"/>
      <c r="CW122" s="36"/>
    </row>
    <row r="123" spans="1:101" s="4" customFormat="1" x14ac:dyDescent="0.2">
      <c r="B123" s="11"/>
      <c r="H123" s="6"/>
      <c r="I123" s="7"/>
      <c r="L123" s="6"/>
      <c r="M123" s="7"/>
      <c r="N123" s="7"/>
      <c r="O123" s="7"/>
      <c r="P123" s="7"/>
      <c r="Q123" s="7"/>
      <c r="R123" s="7"/>
      <c r="S123" s="7"/>
      <c r="CH123" s="7"/>
      <c r="CI123" s="7"/>
      <c r="CN123" s="6"/>
      <c r="CR123" s="6"/>
      <c r="CV123" s="37"/>
      <c r="CW123" s="37"/>
    </row>
    <row r="124" spans="1:101" s="4" customFormat="1" ht="13.5" thickBot="1" x14ac:dyDescent="0.25">
      <c r="A124" s="8" t="s">
        <v>2</v>
      </c>
      <c r="B124" s="11"/>
      <c r="C124" s="2" t="s">
        <v>46</v>
      </c>
      <c r="D124" s="8">
        <f t="shared" ref="D124:G124" si="27">D37-D122</f>
        <v>-4051.2700000000186</v>
      </c>
      <c r="E124" s="8">
        <f t="shared" si="27"/>
        <v>21990.670000000027</v>
      </c>
      <c r="F124" s="8">
        <f t="shared" si="27"/>
        <v>216940.23000000045</v>
      </c>
      <c r="G124" s="8">
        <f t="shared" si="27"/>
        <v>0</v>
      </c>
      <c r="H124" s="5">
        <f>H37-H122</f>
        <v>2880283.2899999991</v>
      </c>
      <c r="I124" s="7"/>
      <c r="J124" s="8">
        <f t="shared" ref="J124:K124" si="28">J37-J122</f>
        <v>0</v>
      </c>
      <c r="K124" s="8">
        <f t="shared" si="28"/>
        <v>6747.3500000000349</v>
      </c>
      <c r="L124" s="5">
        <f>L37-L122</f>
        <v>6747.3500000000349</v>
      </c>
      <c r="M124" s="7"/>
      <c r="N124" s="5">
        <f>N37-N122</f>
        <v>2887030.6399999987</v>
      </c>
      <c r="O124" s="54"/>
      <c r="P124" s="8"/>
      <c r="Q124" s="8"/>
      <c r="R124" s="5"/>
      <c r="S124" s="7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8"/>
      <c r="CH124" s="5"/>
      <c r="CI124" s="7"/>
      <c r="CJ124" s="8">
        <f t="shared" ref="CJ124:CM124" si="29">CJ37-CJ122</f>
        <v>-4793.3899999999994</v>
      </c>
      <c r="CK124" s="8">
        <f t="shared" si="29"/>
        <v>53735.460000000006</v>
      </c>
      <c r="CL124" s="8">
        <f t="shared" si="29"/>
        <v>353008</v>
      </c>
      <c r="CM124" s="8">
        <f t="shared" si="29"/>
        <v>0</v>
      </c>
      <c r="CN124" s="5">
        <f>CN37-CN122</f>
        <v>2500416.2600000016</v>
      </c>
      <c r="CO124" s="2"/>
      <c r="CP124" s="8">
        <f t="shared" ref="CP124:CQ124" si="30">CP37-CP122</f>
        <v>-15165.120000000024</v>
      </c>
      <c r="CQ124" s="8">
        <f t="shared" si="30"/>
        <v>-110534.00999999995</v>
      </c>
      <c r="CR124" s="5">
        <f>CR37-CR122</f>
        <v>662865.32000000007</v>
      </c>
      <c r="CT124" s="5">
        <f>CT37-CT122</f>
        <v>3163281.5800000019</v>
      </c>
      <c r="CU124" s="5"/>
      <c r="CV124" s="39"/>
      <c r="CW124" s="36"/>
    </row>
    <row r="125" spans="1:101" ht="13.5" thickTop="1" x14ac:dyDescent="0.2"/>
    <row r="126" spans="1:101" x14ac:dyDescent="0.2">
      <c r="A126" s="3" t="s">
        <v>48</v>
      </c>
      <c r="C126" s="1" t="s">
        <v>7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J126" s="3">
        <v>0</v>
      </c>
      <c r="K126" s="3">
        <v>0</v>
      </c>
      <c r="L126" s="3">
        <v>0</v>
      </c>
      <c r="N126" s="3">
        <v>0</v>
      </c>
      <c r="P126" s="3">
        <v>0</v>
      </c>
      <c r="Q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J126" s="3">
        <v>0</v>
      </c>
      <c r="CK126" s="3">
        <v>0</v>
      </c>
      <c r="CL126" s="3">
        <v>0</v>
      </c>
      <c r="CM126" s="3">
        <v>0</v>
      </c>
      <c r="CN126" s="3">
        <v>0</v>
      </c>
      <c r="CO126" s="1"/>
      <c r="CP126" s="3">
        <v>0</v>
      </c>
      <c r="CQ126" s="3">
        <v>0</v>
      </c>
      <c r="CR126" s="3">
        <v>0</v>
      </c>
      <c r="CT126" s="3">
        <v>0</v>
      </c>
    </row>
    <row r="128" spans="1:101" x14ac:dyDescent="0.2">
      <c r="A128" s="3" t="s">
        <v>49</v>
      </c>
      <c r="C128" s="1" t="s">
        <v>8</v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J128" s="3">
        <v>0</v>
      </c>
      <c r="K128" s="3">
        <v>0</v>
      </c>
      <c r="L128" s="3">
        <v>0</v>
      </c>
      <c r="N128" s="3">
        <v>0</v>
      </c>
      <c r="P128" s="3">
        <v>0</v>
      </c>
      <c r="Q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J128" s="3">
        <v>0</v>
      </c>
      <c r="CK128" s="3">
        <v>0</v>
      </c>
      <c r="CL128" s="3">
        <v>0</v>
      </c>
      <c r="CM128" s="3">
        <v>0</v>
      </c>
      <c r="CN128" s="3">
        <v>0</v>
      </c>
      <c r="CO128" s="1"/>
      <c r="CP128" s="3">
        <v>0</v>
      </c>
      <c r="CQ128" s="3">
        <v>0</v>
      </c>
      <c r="CR128" s="3">
        <v>0</v>
      </c>
      <c r="CT128" s="3">
        <v>0</v>
      </c>
    </row>
    <row r="130" spans="2:100" x14ac:dyDescent="0.2">
      <c r="B130" s="42"/>
      <c r="C130" s="43" t="s">
        <v>51</v>
      </c>
      <c r="H130" s="44"/>
      <c r="I130" s="44"/>
      <c r="L130" s="44"/>
      <c r="M130" s="44"/>
      <c r="N130" s="44"/>
      <c r="O130" s="44"/>
      <c r="P130" s="44"/>
      <c r="Q130" s="44"/>
      <c r="R130" s="44"/>
      <c r="S130" s="44"/>
      <c r="CH130" s="44">
        <v>190910.11</v>
      </c>
      <c r="CI130" s="44"/>
      <c r="CN130" s="44"/>
      <c r="CO130" s="44"/>
      <c r="CR130" s="44"/>
      <c r="CS130" s="44"/>
      <c r="CT130" s="44"/>
      <c r="CU130" s="44"/>
      <c r="CV130" s="45"/>
    </row>
    <row r="132" spans="2:100" ht="13.5" thickBot="1" x14ac:dyDescent="0.25">
      <c r="C132" s="1" t="s">
        <v>47</v>
      </c>
      <c r="H132" s="40">
        <f>H124-H126-H128-H130</f>
        <v>2880283.2899999991</v>
      </c>
      <c r="L132" s="40">
        <f>L124-L126-L128-L130</f>
        <v>6747.3500000000349</v>
      </c>
      <c r="N132" s="40">
        <f>N124-N126-N128-N130</f>
        <v>2887030.6399999987</v>
      </c>
      <c r="R132"/>
      <c r="S132"/>
      <c r="CH132"/>
      <c r="CN132" s="40">
        <f>CN124-CN126-CN128-CN130</f>
        <v>2500416.2600000016</v>
      </c>
      <c r="CR132" s="40">
        <f>CR124-CR126-CR128-CR130</f>
        <v>662865.32000000007</v>
      </c>
      <c r="CT132" s="40">
        <f>CT124-CT126-CT128-CT130</f>
        <v>3163281.5800000019</v>
      </c>
    </row>
    <row r="133" spans="2:100" ht="13.5" thickTop="1" x14ac:dyDescent="0.2"/>
  </sheetData>
  <mergeCells count="3">
    <mergeCell ref="CR2:CU2"/>
    <mergeCell ref="CR4:CU4"/>
    <mergeCell ref="CR6:CU6"/>
  </mergeCells>
  <pageMargins left="0.7" right="0.7" top="0.75" bottom="0.75" header="0.3" footer="0.3"/>
  <pageSetup paperSize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projections</vt:lpstr>
      <vt:lpstr>PED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Educational Services Center</dc:creator>
  <cp:lastModifiedBy>Poulter Cindie</cp:lastModifiedBy>
  <cp:lastPrinted>2019-04-05T19:55:37Z</cp:lastPrinted>
  <dcterms:created xsi:type="dcterms:W3CDTF">1997-12-11T19:58:58Z</dcterms:created>
  <dcterms:modified xsi:type="dcterms:W3CDTF">2019-04-05T20:03:07Z</dcterms:modified>
</cp:coreProperties>
</file>