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360" yWindow="135" windowWidth="8460" windowHeight="4500" tabRatio="294"/>
  </bookViews>
  <sheets>
    <sheet name="Sheet1" sheetId="1" r:id="rId1"/>
  </sheets>
  <definedNames>
    <definedName name="NvsASD">"V2019-10-31"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"https://jcspa.jeffco.k12.co.us/psp/PA92PRD_newwin/EMPLOYEE/PSFT_EP/c/REPORT_BOOKS.IC_RUN_DRILLDOWN.GBL?Action=A&amp;NVS_INSTANCE=5808849_8807163"</definedName>
    <definedName name="NvsElapsedTime">0.0000231481462833472</definedName>
    <definedName name="NvsEndTime">43773.5239930556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"V2019-10-31"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Sheet1!$CY$4</definedName>
    <definedName name="_xlnm.Print_Area" localSheetId="0">Sheet1!$H$10:$CU$131</definedName>
    <definedName name="_xlnm.Print_Titles" localSheetId="0">Sheet1!$B:$C,Sheet1!$2:$9</definedName>
  </definedNames>
  <calcPr calcId="162913"/>
</workbook>
</file>

<file path=xl/calcChain.xml><?xml version="1.0" encoding="utf-8"?>
<calcChain xmlns="http://schemas.openxmlformats.org/spreadsheetml/2006/main">
  <c r="CM128" i="1" l="1"/>
  <c r="CT94" i="1"/>
  <c r="CU94" i="1"/>
  <c r="CT92" i="1"/>
  <c r="CU92" i="1"/>
  <c r="CT41" i="1"/>
  <c r="CU41" i="1"/>
  <c r="CU24" i="1"/>
  <c r="CT24" i="1"/>
  <c r="CU118" i="1" l="1"/>
  <c r="CT118" i="1"/>
  <c r="CU117" i="1"/>
  <c r="CT117" i="1"/>
  <c r="CU115" i="1"/>
  <c r="CT115" i="1"/>
  <c r="CU114" i="1"/>
  <c r="CT114" i="1"/>
  <c r="CU113" i="1"/>
  <c r="CT113" i="1"/>
  <c r="CU112" i="1"/>
  <c r="CT112" i="1"/>
  <c r="CU111" i="1"/>
  <c r="CT111" i="1"/>
  <c r="CU110" i="1"/>
  <c r="CT110" i="1"/>
  <c r="CU109" i="1"/>
  <c r="CT109" i="1"/>
  <c r="CU108" i="1"/>
  <c r="CT108" i="1"/>
  <c r="CU107" i="1"/>
  <c r="CT107" i="1"/>
  <c r="CU106" i="1"/>
  <c r="CT106" i="1"/>
  <c r="CU105" i="1"/>
  <c r="CT105" i="1"/>
  <c r="CU104" i="1"/>
  <c r="CT104" i="1"/>
  <c r="CU103" i="1"/>
  <c r="CT103" i="1"/>
  <c r="CU102" i="1"/>
  <c r="CT102" i="1"/>
  <c r="CU101" i="1"/>
  <c r="CT101" i="1"/>
  <c r="CU100" i="1"/>
  <c r="CT100" i="1"/>
  <c r="CU99" i="1"/>
  <c r="CT99" i="1"/>
  <c r="CU98" i="1"/>
  <c r="CT98" i="1"/>
  <c r="CU96" i="1"/>
  <c r="CT96" i="1"/>
  <c r="CU95" i="1"/>
  <c r="CT95" i="1"/>
  <c r="CU93" i="1"/>
  <c r="CT93" i="1"/>
  <c r="CU91" i="1"/>
  <c r="CT91" i="1"/>
  <c r="CU90" i="1"/>
  <c r="CT90" i="1"/>
  <c r="CU89" i="1"/>
  <c r="CT89" i="1"/>
  <c r="CU88" i="1"/>
  <c r="CT88" i="1"/>
  <c r="CU87" i="1"/>
  <c r="CT87" i="1"/>
  <c r="CU86" i="1"/>
  <c r="CT86" i="1"/>
  <c r="CU85" i="1"/>
  <c r="CT85" i="1"/>
  <c r="CU84" i="1"/>
  <c r="CT84" i="1"/>
  <c r="CU83" i="1"/>
  <c r="CT83" i="1"/>
  <c r="CU82" i="1"/>
  <c r="CT82" i="1"/>
  <c r="CU81" i="1"/>
  <c r="CT81" i="1"/>
  <c r="CU80" i="1"/>
  <c r="CT80" i="1"/>
  <c r="CU79" i="1"/>
  <c r="CT79" i="1"/>
  <c r="CU78" i="1"/>
  <c r="CT78" i="1"/>
  <c r="CU77" i="1"/>
  <c r="CT77" i="1"/>
  <c r="CU76" i="1"/>
  <c r="CT76" i="1"/>
  <c r="CU75" i="1"/>
  <c r="CT75" i="1"/>
  <c r="CU74" i="1"/>
  <c r="CT74" i="1"/>
  <c r="CU73" i="1"/>
  <c r="CT73" i="1"/>
  <c r="CU72" i="1"/>
  <c r="CT72" i="1"/>
  <c r="CU71" i="1"/>
  <c r="CT71" i="1"/>
  <c r="CU70" i="1"/>
  <c r="CT70" i="1"/>
  <c r="CU69" i="1"/>
  <c r="CT69" i="1"/>
  <c r="CS67" i="1"/>
  <c r="CS120" i="1" s="1"/>
  <c r="CQ67" i="1"/>
  <c r="CQ120" i="1" s="1"/>
  <c r="CP67" i="1"/>
  <c r="CP120" i="1" s="1"/>
  <c r="CO67" i="1"/>
  <c r="CO120" i="1" s="1"/>
  <c r="CM67" i="1"/>
  <c r="CM120" i="1" s="1"/>
  <c r="CL67" i="1"/>
  <c r="CL120" i="1" s="1"/>
  <c r="CK67" i="1"/>
  <c r="CK120" i="1" s="1"/>
  <c r="CJ67" i="1"/>
  <c r="CJ120" i="1" s="1"/>
  <c r="CH67" i="1"/>
  <c r="CH120" i="1" s="1"/>
  <c r="CG67" i="1"/>
  <c r="CG120" i="1" s="1"/>
  <c r="CF67" i="1"/>
  <c r="CF120" i="1" s="1"/>
  <c r="CE67" i="1"/>
  <c r="CE120" i="1" s="1"/>
  <c r="CD67" i="1"/>
  <c r="CD120" i="1" s="1"/>
  <c r="CC67" i="1"/>
  <c r="CC120" i="1" s="1"/>
  <c r="CB67" i="1"/>
  <c r="CB120" i="1" s="1"/>
  <c r="CA67" i="1"/>
  <c r="CA120" i="1" s="1"/>
  <c r="BZ67" i="1"/>
  <c r="BZ120" i="1" s="1"/>
  <c r="BY67" i="1"/>
  <c r="BY120" i="1" s="1"/>
  <c r="BX67" i="1"/>
  <c r="BX120" i="1" s="1"/>
  <c r="BW67" i="1"/>
  <c r="BW120" i="1" s="1"/>
  <c r="BV67" i="1"/>
  <c r="BV120" i="1" s="1"/>
  <c r="BU67" i="1"/>
  <c r="BU120" i="1" s="1"/>
  <c r="BT67" i="1"/>
  <c r="BT120" i="1" s="1"/>
  <c r="BS67" i="1"/>
  <c r="BS120" i="1" s="1"/>
  <c r="BR67" i="1"/>
  <c r="BR120" i="1" s="1"/>
  <c r="BQ67" i="1"/>
  <c r="BQ120" i="1" s="1"/>
  <c r="BP67" i="1"/>
  <c r="BP120" i="1" s="1"/>
  <c r="BO67" i="1"/>
  <c r="BO120" i="1" s="1"/>
  <c r="BN67" i="1"/>
  <c r="BN120" i="1" s="1"/>
  <c r="BM67" i="1"/>
  <c r="BM120" i="1" s="1"/>
  <c r="BL67" i="1"/>
  <c r="BL120" i="1" s="1"/>
  <c r="BK67" i="1"/>
  <c r="BK120" i="1" s="1"/>
  <c r="BJ67" i="1"/>
  <c r="BJ120" i="1" s="1"/>
  <c r="BI67" i="1"/>
  <c r="BI120" i="1" s="1"/>
  <c r="BH67" i="1"/>
  <c r="BH120" i="1" s="1"/>
  <c r="BG67" i="1"/>
  <c r="BG120" i="1" s="1"/>
  <c r="BF67" i="1"/>
  <c r="BF120" i="1" s="1"/>
  <c r="BE67" i="1"/>
  <c r="BE120" i="1" s="1"/>
  <c r="BD67" i="1"/>
  <c r="BD120" i="1" s="1"/>
  <c r="BC67" i="1"/>
  <c r="BC120" i="1" s="1"/>
  <c r="BB67" i="1"/>
  <c r="BB120" i="1" s="1"/>
  <c r="BA67" i="1"/>
  <c r="BA120" i="1" s="1"/>
  <c r="AZ67" i="1"/>
  <c r="AZ120" i="1" s="1"/>
  <c r="AY67" i="1"/>
  <c r="AY120" i="1" s="1"/>
  <c r="AX67" i="1"/>
  <c r="AX120" i="1" s="1"/>
  <c r="AW67" i="1"/>
  <c r="AW120" i="1" s="1"/>
  <c r="AV67" i="1"/>
  <c r="AV120" i="1" s="1"/>
  <c r="AU67" i="1"/>
  <c r="AU120" i="1" s="1"/>
  <c r="AT67" i="1"/>
  <c r="AT120" i="1" s="1"/>
  <c r="AS67" i="1"/>
  <c r="AS120" i="1" s="1"/>
  <c r="AR67" i="1"/>
  <c r="AR120" i="1" s="1"/>
  <c r="AQ67" i="1"/>
  <c r="AQ120" i="1" s="1"/>
  <c r="AP67" i="1"/>
  <c r="AP120" i="1" s="1"/>
  <c r="AO67" i="1"/>
  <c r="AO120" i="1" s="1"/>
  <c r="AN67" i="1"/>
  <c r="AN120" i="1" s="1"/>
  <c r="AM67" i="1"/>
  <c r="AM120" i="1" s="1"/>
  <c r="AL67" i="1"/>
  <c r="AL120" i="1" s="1"/>
  <c r="AK67" i="1"/>
  <c r="AK120" i="1" s="1"/>
  <c r="AJ67" i="1"/>
  <c r="AJ120" i="1" s="1"/>
  <c r="AI67" i="1"/>
  <c r="AI120" i="1" s="1"/>
  <c r="AH67" i="1"/>
  <c r="AH120" i="1" s="1"/>
  <c r="AG67" i="1"/>
  <c r="AG120" i="1" s="1"/>
  <c r="AF67" i="1"/>
  <c r="AF120" i="1" s="1"/>
  <c r="AE67" i="1"/>
  <c r="AE120" i="1" s="1"/>
  <c r="AD67" i="1"/>
  <c r="AD120" i="1" s="1"/>
  <c r="AC67" i="1"/>
  <c r="AC120" i="1" s="1"/>
  <c r="AB67" i="1"/>
  <c r="AB120" i="1" s="1"/>
  <c r="AA67" i="1"/>
  <c r="AA120" i="1" s="1"/>
  <c r="Z67" i="1"/>
  <c r="Z120" i="1" s="1"/>
  <c r="Y67" i="1"/>
  <c r="Y120" i="1" s="1"/>
  <c r="X67" i="1"/>
  <c r="X120" i="1" s="1"/>
  <c r="W67" i="1"/>
  <c r="W120" i="1" s="1"/>
  <c r="V67" i="1"/>
  <c r="V120" i="1" s="1"/>
  <c r="U67" i="1"/>
  <c r="U120" i="1" s="1"/>
  <c r="T67" i="1"/>
  <c r="T120" i="1" s="1"/>
  <c r="N67" i="1"/>
  <c r="N120" i="1" s="1"/>
  <c r="L67" i="1"/>
  <c r="L120" i="1" s="1"/>
  <c r="K67" i="1"/>
  <c r="K120" i="1" s="1"/>
  <c r="J67" i="1"/>
  <c r="J120" i="1" s="1"/>
  <c r="H67" i="1"/>
  <c r="H120" i="1" s="1"/>
  <c r="G67" i="1"/>
  <c r="G120" i="1" s="1"/>
  <c r="F67" i="1"/>
  <c r="F120" i="1" s="1"/>
  <c r="E67" i="1"/>
  <c r="E120" i="1" s="1"/>
  <c r="D67" i="1"/>
  <c r="D120" i="1" s="1"/>
  <c r="CU65" i="1"/>
  <c r="CT65" i="1"/>
  <c r="CU64" i="1"/>
  <c r="CT64" i="1"/>
  <c r="CU62" i="1"/>
  <c r="CT62" i="1"/>
  <c r="CT67" i="1" s="1"/>
  <c r="CU61" i="1"/>
  <c r="CT61" i="1"/>
  <c r="CU60" i="1"/>
  <c r="CT60" i="1"/>
  <c r="CU59" i="1"/>
  <c r="CT59" i="1"/>
  <c r="CU58" i="1"/>
  <c r="CT58" i="1"/>
  <c r="CU57" i="1"/>
  <c r="CT57" i="1"/>
  <c r="CU56" i="1"/>
  <c r="CT56" i="1"/>
  <c r="CU55" i="1"/>
  <c r="CT55" i="1"/>
  <c r="CU54" i="1"/>
  <c r="CT54" i="1"/>
  <c r="CU53" i="1"/>
  <c r="CT53" i="1"/>
  <c r="CU52" i="1"/>
  <c r="CT52" i="1"/>
  <c r="CU51" i="1"/>
  <c r="CT51" i="1"/>
  <c r="CU50" i="1"/>
  <c r="CT50" i="1"/>
  <c r="CU49" i="1"/>
  <c r="CT49" i="1"/>
  <c r="CU48" i="1"/>
  <c r="CT48" i="1"/>
  <c r="CU47" i="1"/>
  <c r="CT47" i="1"/>
  <c r="CU46" i="1"/>
  <c r="CT46" i="1"/>
  <c r="CU45" i="1"/>
  <c r="CT45" i="1"/>
  <c r="CU44" i="1"/>
  <c r="CT44" i="1"/>
  <c r="CU43" i="1"/>
  <c r="CT43" i="1"/>
  <c r="CU42" i="1"/>
  <c r="CT42" i="1"/>
  <c r="CU40" i="1"/>
  <c r="CT40" i="1"/>
  <c r="CU39" i="1"/>
  <c r="CT39" i="1"/>
  <c r="CU38" i="1"/>
  <c r="CT38" i="1"/>
  <c r="CS36" i="1"/>
  <c r="CS122" i="1" s="1"/>
  <c r="CS130" i="1" s="1"/>
  <c r="CQ36" i="1"/>
  <c r="CQ122" i="1" s="1"/>
  <c r="CQ130" i="1" s="1"/>
  <c r="CP36" i="1"/>
  <c r="CP122" i="1" s="1"/>
  <c r="CO36" i="1"/>
  <c r="CO122" i="1" s="1"/>
  <c r="CM36" i="1"/>
  <c r="CM122" i="1" s="1"/>
  <c r="CM130" i="1" s="1"/>
  <c r="CL36" i="1"/>
  <c r="CL122" i="1" s="1"/>
  <c r="CK36" i="1"/>
  <c r="CK122" i="1" s="1"/>
  <c r="CJ36" i="1"/>
  <c r="CJ122" i="1" s="1"/>
  <c r="N36" i="1"/>
  <c r="N122" i="1" s="1"/>
  <c r="N130" i="1" s="1"/>
  <c r="L36" i="1"/>
  <c r="L122" i="1" s="1"/>
  <c r="L130" i="1" s="1"/>
  <c r="K36" i="1"/>
  <c r="K122" i="1" s="1"/>
  <c r="J36" i="1"/>
  <c r="J122" i="1" s="1"/>
  <c r="H36" i="1"/>
  <c r="H122" i="1" s="1"/>
  <c r="H130" i="1" s="1"/>
  <c r="G36" i="1"/>
  <c r="G122" i="1" s="1"/>
  <c r="F36" i="1"/>
  <c r="F122" i="1" s="1"/>
  <c r="E36" i="1"/>
  <c r="E122" i="1" s="1"/>
  <c r="D36" i="1"/>
  <c r="D122" i="1" s="1"/>
  <c r="R34" i="1"/>
  <c r="CT34" i="1" s="1"/>
  <c r="CT36" i="1" s="1"/>
  <c r="CU33" i="1"/>
  <c r="R32" i="1"/>
  <c r="CT32" i="1" s="1"/>
  <c r="R31" i="1"/>
  <c r="CU31" i="1" s="1"/>
  <c r="R30" i="1"/>
  <c r="CT30" i="1" s="1"/>
  <c r="CT29" i="1"/>
  <c r="R29" i="1"/>
  <c r="CU29" i="1" s="1"/>
  <c r="R28" i="1"/>
  <c r="CT28" i="1" s="1"/>
  <c r="R27" i="1"/>
  <c r="CU27" i="1" s="1"/>
  <c r="R26" i="1"/>
  <c r="CT26" i="1" s="1"/>
  <c r="R25" i="1"/>
  <c r="CU25" i="1" s="1"/>
  <c r="R23" i="1"/>
  <c r="CT23" i="1" s="1"/>
  <c r="R22" i="1"/>
  <c r="CU22" i="1" s="1"/>
  <c r="R21" i="1"/>
  <c r="CT21" i="1" s="1"/>
  <c r="R20" i="1"/>
  <c r="CU20" i="1" s="1"/>
  <c r="R19" i="1"/>
  <c r="CT19" i="1" s="1"/>
  <c r="R18" i="1"/>
  <c r="CU18" i="1" s="1"/>
  <c r="R17" i="1"/>
  <c r="CT17" i="1" s="1"/>
  <c r="R16" i="1"/>
  <c r="CU16" i="1" s="1"/>
  <c r="R15" i="1"/>
  <c r="CT15" i="1" s="1"/>
  <c r="R14" i="1"/>
  <c r="CU14" i="1" s="1"/>
  <c r="R13" i="1"/>
  <c r="CT13" i="1" s="1"/>
  <c r="B5" i="1"/>
  <c r="CT18" i="1" l="1"/>
  <c r="CU21" i="1"/>
  <c r="CT27" i="1"/>
  <c r="CT14" i="1"/>
  <c r="CT25" i="1"/>
  <c r="CT33" i="1"/>
  <c r="CT16" i="1"/>
  <c r="CT20" i="1"/>
  <c r="CT22" i="1"/>
  <c r="CT31" i="1"/>
  <c r="CU13" i="1"/>
  <c r="CU15" i="1"/>
  <c r="CU17" i="1"/>
  <c r="CU19" i="1"/>
  <c r="CU23" i="1"/>
  <c r="CU26" i="1"/>
  <c r="CU28" i="1"/>
  <c r="CU30" i="1"/>
  <c r="CU32" i="1"/>
  <c r="CU34" i="1"/>
  <c r="R36" i="1"/>
  <c r="CU36" i="1" s="1"/>
  <c r="CU67" i="1"/>
</calcChain>
</file>

<file path=xl/sharedStrings.xml><?xml version="1.0" encoding="utf-8"?>
<sst xmlns="http://schemas.openxmlformats.org/spreadsheetml/2006/main" count="508" uniqueCount="345">
  <si>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</si>
  <si>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</si>
  <si>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</si>
  <si>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</si>
  <si>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</si>
  <si>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</si>
  <si>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</si>
  <si>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</si>
  <si>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</si>
  <si>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</si>
  <si>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</si>
  <si>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</si>
  <si>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</si>
  <si>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</si>
  <si>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</si>
  <si>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</si>
  <si>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</si>
  <si>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</si>
  <si>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</si>
  <si>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</si>
  <si>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</si>
  <si>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</si>
  <si>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</si>
  <si>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</si>
  <si>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</si>
  <si>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</si>
  <si>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</si>
  <si>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</si>
  <si>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</si>
  <si>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</si>
  <si>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</si>
  <si>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</si>
  <si>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</si>
  <si>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</si>
  <si>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</si>
  <si>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</si>
  <si>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</si>
  <si>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</si>
  <si>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</si>
  <si>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</si>
  <si>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</si>
  <si>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</si>
  <si>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</si>
  <si>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</si>
  <si>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</si>
  <si>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</si>
  <si>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</si>
  <si>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</si>
  <si>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</si>
  <si>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</si>
  <si>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</si>
  <si>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%,R,FACCOUNT,TACCOUNT_ROLLUP,XDYYNYN00,NTRANSFERS,NREVENUES</t>
  </si>
  <si>
    <t>%,VCA020</t>
  </si>
  <si>
    <t>%,VCC020</t>
  </si>
  <si>
    <t>%,VGF020</t>
  </si>
  <si>
    <t>%,VGS020</t>
  </si>
  <si>
    <t>%,VCR020</t>
  </si>
  <si>
    <t>%,VDS020</t>
  </si>
  <si>
    <t>%,V512100</t>
  </si>
  <si>
    <t>%,V513100</t>
  </si>
  <si>
    <t>%,V521000</t>
  </si>
  <si>
    <t>%,V521100</t>
  </si>
  <si>
    <t>%,V521900</t>
  </si>
  <si>
    <t>%,V522100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</si>
  <si>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</si>
  <si>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</si>
  <si>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</si>
  <si>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</si>
  <si>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</si>
  <si>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</si>
  <si>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</si>
  <si>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</si>
  <si>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</si>
  <si>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</si>
  <si>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</si>
  <si>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</si>
  <si>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</si>
  <si>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</si>
  <si>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</si>
  <si>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</si>
  <si>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</si>
  <si>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</si>
  <si>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</si>
  <si>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</si>
  <si>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</si>
  <si>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</si>
  <si>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</si>
  <si>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</si>
  <si>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</si>
  <si>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</si>
  <si>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</si>
  <si>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</si>
  <si>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</si>
  <si>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</si>
  <si>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</si>
  <si>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</si>
  <si>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</si>
  <si>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</si>
  <si>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</si>
  <si>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</si>
  <si>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</si>
  <si>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</si>
  <si>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</si>
  <si>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</si>
  <si>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</si>
  <si>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</si>
  <si>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</si>
  <si>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</si>
  <si>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</si>
  <si>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</si>
  <si>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</si>
  <si>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</si>
  <si>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</si>
  <si>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</si>
  <si>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</si>
  <si>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</si>
  <si>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</si>
  <si>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</si>
  <si>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</si>
  <si>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</si>
  <si>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</si>
  <si>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</si>
  <si>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</si>
  <si>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</si>
  <si>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</si>
  <si>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</si>
  <si>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</si>
  <si>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</si>
  <si>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</si>
  <si>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</si>
  <si>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</si>
  <si>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</si>
  <si>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</si>
  <si>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</si>
  <si>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</si>
  <si>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</si>
  <si>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</si>
  <si>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</si>
  <si>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</si>
  <si>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</si>
  <si>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</si>
  <si>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</si>
  <si>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%,V419000</t>
  </si>
  <si>
    <t>419000</t>
  </si>
  <si>
    <t>Other Revenue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</si>
  <si>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</si>
  <si>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</si>
  <si>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</si>
  <si>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</si>
  <si>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</si>
  <si>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</si>
  <si>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</si>
  <si>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</si>
  <si>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</si>
  <si>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</si>
  <si>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</si>
  <si>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</si>
  <si>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</si>
  <si>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</si>
  <si>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</si>
  <si>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</si>
  <si>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</si>
  <si>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</si>
  <si>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</si>
  <si>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</si>
  <si>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</si>
  <si>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</si>
  <si>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</si>
  <si>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</si>
  <si>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</si>
  <si>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</si>
  <si>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</si>
  <si>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</si>
  <si>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</si>
  <si>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</si>
  <si>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</si>
  <si>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</si>
  <si>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</si>
  <si>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</si>
  <si>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</si>
  <si>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</si>
  <si>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</si>
  <si>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</si>
  <si>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512100</t>
  </si>
  <si>
    <t>Principal</t>
  </si>
  <si>
    <t>513100</t>
  </si>
  <si>
    <t>Assistant Principal</t>
  </si>
  <si>
    <t>521000</t>
  </si>
  <si>
    <t>Dean</t>
  </si>
  <si>
    <t>521100</t>
  </si>
  <si>
    <t>Teacher</t>
  </si>
  <si>
    <t>521900</t>
  </si>
  <si>
    <t>Substitute Teacher</t>
  </si>
  <si>
    <t>522100</t>
  </si>
  <si>
    <t>Counselor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</si>
  <si>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</si>
  <si>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</si>
  <si>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</si>
  <si>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</si>
  <si>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</si>
  <si>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</si>
  <si>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</si>
  <si>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</si>
  <si>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</si>
  <si>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</si>
  <si>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</si>
  <si>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</si>
  <si>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</si>
  <si>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</si>
  <si>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</si>
  <si>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</si>
  <si>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</si>
  <si>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</si>
  <si>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</si>
  <si>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</si>
  <si>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557600</t>
  </si>
  <si>
    <t>Clinic Aides</t>
  </si>
  <si>
    <t>591100</t>
  </si>
  <si>
    <t>Custodian</t>
  </si>
  <si>
    <t>%,V591400</t>
  </si>
  <si>
    <t>591400</t>
  </si>
  <si>
    <t>Campus Supervisor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</si>
  <si>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</si>
  <si>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</si>
  <si>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</si>
  <si>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</si>
  <si>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</si>
  <si>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</si>
  <si>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</si>
  <si>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</si>
  <si>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</si>
  <si>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</si>
  <si>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</si>
  <si>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</si>
  <si>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</si>
  <si>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</si>
  <si>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</si>
  <si>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</si>
  <si>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</si>
  <si>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</si>
  <si>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</si>
  <si>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</si>
  <si>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</si>
  <si>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</si>
  <si>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</si>
  <si>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</si>
  <si>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</si>
  <si>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</si>
  <si>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</si>
  <si>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</si>
  <si>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</si>
  <si>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</si>
  <si>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</si>
  <si>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</si>
  <si>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</si>
  <si>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</si>
  <si>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</si>
  <si>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</si>
  <si>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</si>
  <si>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</si>
  <si>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</si>
  <si>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</si>
  <si>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</si>
  <si>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</si>
  <si>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</si>
  <si>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</si>
  <si>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</si>
  <si>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</si>
  <si>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</si>
  <si>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</si>
  <si>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</si>
  <si>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</si>
  <si>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</si>
  <si>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</si>
  <si>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</si>
  <si>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</si>
  <si>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</si>
  <si>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</si>
  <si>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</si>
  <si>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</si>
  <si>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</si>
  <si>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</si>
  <si>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</si>
  <si>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</si>
  <si>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</si>
  <si>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</si>
  <si>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</si>
  <si>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</si>
  <si>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</si>
  <si>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</si>
  <si>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</si>
  <si>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</si>
  <si>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</si>
  <si>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</si>
  <si>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</si>
  <si>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</si>
  <si>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</si>
  <si>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</si>
  <si>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</si>
  <si>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</si>
  <si>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</si>
  <si>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</si>
  <si>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</si>
  <si>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</si>
  <si>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</si>
  <si>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</si>
  <si>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</si>
  <si>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</si>
  <si>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</si>
  <si>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</si>
  <si>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</si>
  <si>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</si>
  <si>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</si>
  <si>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</si>
  <si>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</si>
  <si>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930000</t>
  </si>
  <si>
    <t>Building Improvements</t>
  </si>
  <si>
    <t>CA020</t>
  </si>
  <si>
    <t>CC020</t>
  </si>
  <si>
    <t>GF020</t>
  </si>
  <si>
    <t>GS020</t>
  </si>
  <si>
    <t>Charter School Campus Activity</t>
  </si>
  <si>
    <t>Charter School Child Care Fund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</si>
  <si>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</si>
  <si>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</si>
  <si>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</si>
  <si>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</si>
  <si>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</si>
  <si>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</si>
  <si>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</si>
  <si>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</si>
  <si>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</si>
  <si>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</si>
  <si>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Funding PPR</t>
  </si>
  <si>
    <t>Transfers Bond</t>
  </si>
  <si>
    <t>Mandatory Transfers Bond</t>
  </si>
  <si>
    <t>512100-521000</t>
  </si>
  <si>
    <t>Lease Purch-Other-Principal Bond</t>
  </si>
  <si>
    <t>Lease Purch-Other-Principaln Loan</t>
  </si>
  <si>
    <t>Lease Purch-Other-Interest Bond</t>
  </si>
  <si>
    <t>Lease Purch-Other-Interest Loan</t>
  </si>
  <si>
    <t>District Fees</t>
  </si>
  <si>
    <t>Board November 11,2019</t>
  </si>
  <si>
    <t>Financials 07/01/19 - 10/31/19</t>
  </si>
  <si>
    <t>Adminstration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</si>
</sst>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</cellStyleXfs>
  <cellXfs count="61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0" xfId="1" applyFont="1" applyFill="1" applyBorder="1"/>
    <xf numFmtId="43" fontId="5" fillId="0" borderId="0" xfId="1" applyFont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" fontId="5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" fontId="1" fillId="0" borderId="0" xfId="1" applyNumberFormat="1" applyFont="1" applyFill="1"/>
    <xf numFmtId="43" fontId="1" fillId="0" borderId="0" xfId="1" applyFont="1" applyFill="1"/>
    <xf numFmtId="43" fontId="1" fillId="0" borderId="1" xfId="1" applyFont="1" applyFill="1" applyBorder="1"/>
    <xf numFmtId="43" fontId="1" fillId="0" borderId="0" xfId="1" applyFont="1" applyFill="1" applyAlignment="1">
      <alignment horizontal="center"/>
    </xf>
    <xf numFmtId="43" fontId="1" fillId="0" borderId="0" xfId="1" applyFont="1" applyFill="1" applyBorder="1"/>
    <xf numFmtId="9" fontId="1" fillId="0" borderId="1" xfId="2" applyFont="1" applyFill="1" applyBorder="1" applyAlignment="1">
      <alignment horizontal="center"/>
    </xf>
    <xf numFmtId="9" fontId="1" fillId="0" borderId="0" xfId="2" applyFont="1" applyFill="1" applyBorder="1" applyAlignment="1">
      <alignment horizontal="center"/>
    </xf>
    <xf numFmtId="9" fontId="1" fillId="0" borderId="0" xfId="2" applyFont="1" applyFill="1" applyAlignment="1">
      <alignment horizontal="center"/>
    </xf>
    <xf numFmtId="43" fontId="1" fillId="0" borderId="2" xfId="1" applyFont="1" applyFill="1" applyBorder="1"/>
    <xf numFmtId="9" fontId="1" fillId="0" borderId="2" xfId="2" applyFont="1" applyFill="1" applyBorder="1" applyAlignment="1">
      <alignment horizontal="center"/>
    </xf>
    <xf numFmtId="43" fontId="1" fillId="0" borderId="4" xfId="1" applyFont="1" applyFill="1" applyBorder="1"/>
    <xf numFmtId="43" fontId="1" fillId="0" borderId="3" xfId="1" applyFont="1" applyFill="1" applyBorder="1"/>
    <xf numFmtId="0" fontId="1" fillId="0" borderId="0" xfId="0" applyFont="1" applyFill="1"/>
    <xf numFmtId="43" fontId="2" fillId="3" borderId="0" xfId="1" applyFont="1" applyFill="1" applyAlignment="1">
      <alignment horizontal="center"/>
    </xf>
  </cellXfs>
  <cellStyles count="4">
    <cellStyle name="Comma" xfId="1" builtinId="3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276225</xdr:colOff>
      <xdr:row>1</xdr:row>
      <xdr:rowOff>180975</xdr:rowOff>
    </xdr:from>
    <xdr:to>
      <xdr:col>17</xdr:col>
      <xdr:colOff>6350</xdr:colOff>
      <xdr:row>4</xdr:row>
      <xdr:rowOff>104775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33825" y="1809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CZ131"/>
  <sheetViews>
    <sheetView tabSelected="1" topLeftCell="B2" zoomScale="75" workbookViewId="0">
      <pane xSplit="12" ySplit="8" topLeftCell="N23" activePane="bottomRight" state="frozen"/>
      <selection activeCell="B2" sqref="B2"/>
      <selection pane="topRight" activeCell="N2" sqref="N2"/>
      <selection pane="bottomLeft" activeCell="B10" sqref="B10"/>
      <selection pane="bottomRight" activeCell="DC31" sqref="DC31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7" customWidth="1"/>
    <col min="3" max="3" width="36.5703125" style="3" customWidth="1"/>
    <col min="4" max="7" width="19.5703125" style="3" hidden="1" customWidth="1" outlineLevel="1"/>
    <col min="8" max="8" width="19.5703125" style="3" hidden="1" customWidth="1" collapsed="1"/>
    <col min="9" max="9" width="0.85546875" style="3" hidden="1" customWidth="1"/>
    <col min="10" max="11" width="19.5703125" style="3" hidden="1" customWidth="1" outlineLevel="1"/>
    <col min="12" max="12" width="19.5703125" style="3" hidden="1" customWidth="1" collapsed="1"/>
    <col min="13" max="13" width="0.85546875" style="3" customWidth="1"/>
    <col min="14" max="14" width="19.5703125" style="3" customWidth="1"/>
    <col min="15" max="15" width="0.85546875" style="3" customWidth="1"/>
    <col min="16" max="17" width="0.140625" style="3" customWidth="1"/>
    <col min="18" max="18" width="19.5703125" style="3" customWidth="1"/>
    <col min="19" max="19" width="0.85546875" style="3" customWidth="1"/>
    <col min="20" max="85" width="19.5703125" style="3" hidden="1" customWidth="1" outlineLevel="1"/>
    <col min="86" max="86" width="19.5703125" style="3" customWidth="1" collapsed="1"/>
    <col min="87" max="87" width="0.85546875" style="3" customWidth="1"/>
    <col min="88" max="90" width="19.5703125" style="3" hidden="1" customWidth="1" outlineLevel="1"/>
    <col min="91" max="91" width="19.5703125" style="3" customWidth="1" collapsed="1"/>
    <col min="92" max="92" width="0.85546875" style="3" customWidth="1"/>
    <col min="93" max="94" width="19.5703125" style="3" hidden="1" customWidth="1" outlineLevel="1"/>
    <col min="95" max="95" width="19.5703125" style="3" customWidth="1" collapsed="1"/>
    <col min="96" max="96" width="0.85546875" style="3" customWidth="1"/>
    <col min="97" max="98" width="19.5703125" style="3" customWidth="1"/>
    <col min="99" max="99" width="19.5703125" style="30" customWidth="1"/>
    <col min="100" max="100" width="19.5703125" style="30" hidden="1" customWidth="1"/>
    <col min="101" max="104" width="0" style="3" hidden="1" customWidth="1"/>
    <col min="105" max="16384" width="9.140625" style="3"/>
  </cols>
  <sheetData>
    <row r="1" spans="1:104" hidden="1" x14ac:dyDescent="0.2">
      <c r="A1" s="3" t="s">
        <v>0</v>
      </c>
      <c r="B1" s="7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40</v>
      </c>
      <c r="J1" s="3" t="s">
        <v>56</v>
      </c>
      <c r="K1" s="3" t="s">
        <v>57</v>
      </c>
      <c r="L1" s="3" t="s">
        <v>29</v>
      </c>
      <c r="N1" s="3" t="s">
        <v>35</v>
      </c>
      <c r="P1" s="25" t="s">
        <v>42</v>
      </c>
      <c r="Q1" s="25" t="s">
        <v>43</v>
      </c>
      <c r="R1" s="26" t="s">
        <v>2</v>
      </c>
      <c r="S1" s="25"/>
      <c r="T1" s="3" t="s">
        <v>58</v>
      </c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25" t="s">
        <v>44</v>
      </c>
      <c r="CJ1" s="3" t="s">
        <v>52</v>
      </c>
      <c r="CK1" s="3" t="s">
        <v>53</v>
      </c>
      <c r="CL1" s="3" t="s">
        <v>54</v>
      </c>
      <c r="CM1" s="3" t="s">
        <v>41</v>
      </c>
      <c r="CO1" s="3" t="s">
        <v>56</v>
      </c>
      <c r="CP1" s="3" t="s">
        <v>57</v>
      </c>
      <c r="CQ1" s="3" t="s">
        <v>32</v>
      </c>
      <c r="CS1" s="3" t="s">
        <v>34</v>
      </c>
      <c r="CT1" s="3" t="s">
        <v>2</v>
      </c>
      <c r="CU1" s="30" t="s">
        <v>2</v>
      </c>
    </row>
    <row r="2" spans="1:104" s="4" customFormat="1" ht="18" x14ac:dyDescent="0.25">
      <c r="A2" s="12"/>
      <c r="B2" s="36" t="s">
        <v>3</v>
      </c>
      <c r="C2" s="14"/>
      <c r="D2" s="12"/>
      <c r="E2" s="12"/>
      <c r="F2" s="12"/>
      <c r="G2" s="12"/>
      <c r="H2" s="14"/>
      <c r="I2" s="14"/>
      <c r="J2" s="12"/>
      <c r="K2" s="12"/>
      <c r="L2" s="14"/>
      <c r="M2" s="14"/>
      <c r="N2" s="14"/>
      <c r="O2" s="14"/>
      <c r="P2" s="14"/>
      <c r="Q2" s="14"/>
      <c r="R2" s="27"/>
      <c r="S2" s="14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4"/>
      <c r="CI2" s="14"/>
      <c r="CJ2" s="12"/>
      <c r="CK2" s="12"/>
      <c r="CL2" s="12"/>
      <c r="CM2" s="14"/>
      <c r="CN2" s="14"/>
      <c r="CO2" s="12"/>
      <c r="CP2" s="12"/>
      <c r="CQ2" s="14"/>
      <c r="CR2" s="12"/>
      <c r="CS2" s="60" t="s">
        <v>331</v>
      </c>
      <c r="CT2" s="12"/>
      <c r="CU2" s="31"/>
      <c r="CV2" s="31"/>
      <c r="CW2" s="12"/>
      <c r="CX2" s="15" t="s">
        <v>0</v>
      </c>
      <c r="CY2" s="42" t="s">
        <v>329</v>
      </c>
      <c r="CZ2" s="12"/>
    </row>
    <row r="3" spans="1:104" s="4" customFormat="1" x14ac:dyDescent="0.2">
      <c r="A3" s="12"/>
      <c r="B3" s="43" t="s">
        <v>330</v>
      </c>
      <c r="C3" s="16"/>
      <c r="D3" s="12"/>
      <c r="E3" s="12"/>
      <c r="F3" s="12"/>
      <c r="G3" s="12"/>
      <c r="H3" s="16"/>
      <c r="I3" s="16"/>
      <c r="J3" s="12"/>
      <c r="K3" s="12"/>
      <c r="L3" s="16"/>
      <c r="M3" s="16"/>
      <c r="N3" s="16"/>
      <c r="O3" s="16"/>
      <c r="P3" s="16"/>
      <c r="Q3" s="16"/>
      <c r="R3" s="28"/>
      <c r="S3" s="16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6"/>
      <c r="CI3" s="16"/>
      <c r="CJ3" s="12"/>
      <c r="CK3" s="12"/>
      <c r="CL3" s="12"/>
      <c r="CM3" s="16"/>
      <c r="CN3" s="16"/>
      <c r="CO3" s="12"/>
      <c r="CP3" s="12"/>
      <c r="CQ3" s="17"/>
      <c r="CR3" s="12"/>
      <c r="CS3" s="60"/>
      <c r="CT3" s="12"/>
      <c r="CU3" s="31"/>
      <c r="CV3" s="31"/>
      <c r="CW3" s="12"/>
      <c r="CX3" s="12"/>
      <c r="CY3" s="12"/>
      <c r="CZ3" s="12"/>
    </row>
    <row r="4" spans="1:104" s="4" customFormat="1" x14ac:dyDescent="0.2">
      <c r="A4" s="12"/>
      <c r="B4" s="43" t="s">
        <v>331</v>
      </c>
      <c r="C4" s="16"/>
      <c r="D4" s="12"/>
      <c r="E4" s="12"/>
      <c r="F4" s="12"/>
      <c r="G4" s="12"/>
      <c r="H4" s="16"/>
      <c r="I4" s="18"/>
      <c r="J4" s="12"/>
      <c r="K4" s="12"/>
      <c r="L4" s="18"/>
      <c r="M4" s="18"/>
      <c r="N4" s="18"/>
      <c r="O4" s="18"/>
      <c r="P4" s="18"/>
      <c r="Q4" s="18"/>
      <c r="R4" s="29"/>
      <c r="S4" s="18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8"/>
      <c r="CI4" s="18"/>
      <c r="CJ4" s="12"/>
      <c r="CK4" s="12"/>
      <c r="CL4" s="12"/>
      <c r="CM4" s="18"/>
      <c r="CN4" s="16"/>
      <c r="CO4" s="12"/>
      <c r="CP4" s="12"/>
      <c r="CQ4" s="19"/>
      <c r="CR4" s="12"/>
      <c r="CS4" s="60" t="s">
        <v>343</v>
      </c>
      <c r="CT4" s="12"/>
      <c r="CU4" s="31"/>
      <c r="CV4" s="31"/>
      <c r="CW4" s="12"/>
      <c r="CX4" s="12"/>
      <c r="CY4" s="44">
        <v>43769</v>
      </c>
      <c r="CZ4" s="12"/>
    </row>
    <row r="5" spans="1:104" s="4" customFormat="1" x14ac:dyDescent="0.2">
      <c r="A5" s="12"/>
      <c r="B5" s="13" t="str">
        <f>"Report ID:  "&amp;CY2</f>
        <v>Report ID:  558OPC</v>
      </c>
      <c r="C5" s="21"/>
      <c r="D5" s="12"/>
      <c r="E5" s="12"/>
      <c r="F5" s="12"/>
      <c r="G5" s="12"/>
      <c r="H5" s="16"/>
      <c r="I5" s="20"/>
      <c r="J5" s="12"/>
      <c r="K5" s="12"/>
      <c r="L5" s="20"/>
      <c r="M5" s="20"/>
      <c r="N5" s="20"/>
      <c r="O5" s="20"/>
      <c r="P5" s="20"/>
      <c r="Q5" s="20"/>
      <c r="R5" s="20"/>
      <c r="S5" s="20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20"/>
      <c r="CI5" s="20"/>
      <c r="CJ5" s="12"/>
      <c r="CK5" s="12"/>
      <c r="CL5" s="12"/>
      <c r="CM5" s="20"/>
      <c r="CN5" s="21"/>
      <c r="CO5" s="12"/>
      <c r="CP5" s="12"/>
      <c r="CQ5" s="21"/>
      <c r="CR5" s="12"/>
      <c r="CS5" s="60"/>
      <c r="CT5" s="12"/>
      <c r="CU5" s="31"/>
      <c r="CV5" s="31"/>
      <c r="CW5" s="12"/>
      <c r="CX5" s="45" t="s">
        <v>332</v>
      </c>
      <c r="CY5" s="22"/>
      <c r="CZ5" s="12"/>
    </row>
    <row r="6" spans="1:104" s="4" customFormat="1" x14ac:dyDescent="0.2">
      <c r="A6" s="12"/>
      <c r="B6" s="13" t="s">
        <v>49</v>
      </c>
      <c r="C6" s="23"/>
      <c r="D6" s="12"/>
      <c r="E6" s="12"/>
      <c r="F6" s="12"/>
      <c r="G6" s="12"/>
      <c r="H6" s="23"/>
      <c r="I6" s="23"/>
      <c r="J6" s="12"/>
      <c r="K6" s="12"/>
      <c r="L6" s="23"/>
      <c r="M6" s="23"/>
      <c r="N6" s="23"/>
      <c r="O6" s="23"/>
      <c r="P6" s="23"/>
      <c r="Q6" s="23"/>
      <c r="R6" s="23"/>
      <c r="S6" s="23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23"/>
      <c r="CI6" s="23"/>
      <c r="CJ6" s="12"/>
      <c r="CK6" s="12"/>
      <c r="CL6" s="12"/>
      <c r="CM6" s="23"/>
      <c r="CN6" s="23"/>
      <c r="CO6" s="12"/>
      <c r="CP6" s="12"/>
      <c r="CQ6" s="23"/>
      <c r="CR6" s="12"/>
      <c r="CS6" s="60" t="s">
        <v>342</v>
      </c>
      <c r="CT6" s="12"/>
      <c r="CU6" s="31"/>
      <c r="CV6" s="31"/>
      <c r="CW6" s="12"/>
      <c r="CX6" s="46" t="s">
        <v>331</v>
      </c>
      <c r="CY6" s="12"/>
      <c r="CZ6" s="12"/>
    </row>
    <row r="7" spans="1:104" s="4" customFormat="1" x14ac:dyDescent="0.2">
      <c r="A7" s="12"/>
      <c r="B7" s="41">
        <v>43769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21"/>
      <c r="CT7" s="12"/>
      <c r="CU7" s="31"/>
      <c r="CV7" s="31"/>
      <c r="CW7" s="12"/>
      <c r="CX7" s="12"/>
      <c r="CY7" s="12"/>
      <c r="CZ7" s="12"/>
    </row>
    <row r="8" spans="1:104" s="24" customFormat="1" ht="24" customHeight="1" x14ac:dyDescent="0.2">
      <c r="A8" s="9" t="s">
        <v>28</v>
      </c>
      <c r="B8" s="10" t="s">
        <v>11</v>
      </c>
      <c r="C8" s="9"/>
      <c r="D8" s="9" t="s">
        <v>317</v>
      </c>
      <c r="E8" s="9" t="s">
        <v>318</v>
      </c>
      <c r="F8" s="9" t="s">
        <v>319</v>
      </c>
      <c r="G8" s="9" t="s">
        <v>320</v>
      </c>
      <c r="H8" s="10" t="s">
        <v>17</v>
      </c>
      <c r="I8" s="10"/>
      <c r="J8" s="9" t="s">
        <v>325</v>
      </c>
      <c r="K8" s="9" t="s">
        <v>326</v>
      </c>
      <c r="L8" s="10" t="s">
        <v>17</v>
      </c>
      <c r="M8" s="10"/>
      <c r="N8" s="10" t="s">
        <v>17</v>
      </c>
      <c r="O8" s="10"/>
      <c r="P8" s="10"/>
      <c r="Q8" s="10"/>
      <c r="R8" s="10"/>
      <c r="S8" s="10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10"/>
      <c r="CI8" s="10"/>
      <c r="CJ8" s="9" t="s">
        <v>317</v>
      </c>
      <c r="CK8" s="9" t="s">
        <v>318</v>
      </c>
      <c r="CL8" s="9" t="s">
        <v>319</v>
      </c>
      <c r="CM8" s="10" t="s">
        <v>27</v>
      </c>
      <c r="CN8" s="9"/>
      <c r="CO8" s="9" t="s">
        <v>325</v>
      </c>
      <c r="CP8" s="9" t="s">
        <v>326</v>
      </c>
      <c r="CQ8" s="10" t="s">
        <v>27</v>
      </c>
      <c r="CR8" s="9"/>
      <c r="CS8" s="10" t="s">
        <v>27</v>
      </c>
      <c r="CT8" s="10"/>
      <c r="CU8" s="32"/>
      <c r="CV8" s="32"/>
      <c r="CW8" s="9"/>
      <c r="CX8" s="9"/>
      <c r="CY8" s="9"/>
      <c r="CZ8" s="9"/>
    </row>
    <row r="9" spans="1:104" s="24" customFormat="1" ht="22.5" customHeight="1" x14ac:dyDescent="0.2">
      <c r="A9" s="9" t="s">
        <v>26</v>
      </c>
      <c r="B9" s="10" t="s">
        <v>4</v>
      </c>
      <c r="C9" s="11" t="s">
        <v>5</v>
      </c>
      <c r="D9" s="9" t="s">
        <v>321</v>
      </c>
      <c r="E9" s="9" t="s">
        <v>322</v>
      </c>
      <c r="F9" s="9" t="s">
        <v>323</v>
      </c>
      <c r="G9" s="9" t="s">
        <v>324</v>
      </c>
      <c r="H9" s="10" t="s">
        <v>30</v>
      </c>
      <c r="I9" s="10"/>
      <c r="J9" s="9" t="s">
        <v>327</v>
      </c>
      <c r="K9" s="9" t="s">
        <v>328</v>
      </c>
      <c r="L9" s="10" t="s">
        <v>31</v>
      </c>
      <c r="M9" s="10"/>
      <c r="N9" s="10" t="s">
        <v>33</v>
      </c>
      <c r="O9" s="10"/>
      <c r="P9" s="10"/>
      <c r="Q9" s="10"/>
      <c r="R9" s="10" t="s">
        <v>36</v>
      </c>
      <c r="S9" s="10"/>
      <c r="T9" s="9" t="s">
        <v>184</v>
      </c>
      <c r="U9" s="9" t="s">
        <v>186</v>
      </c>
      <c r="V9" s="9" t="s">
        <v>188</v>
      </c>
      <c r="W9" s="9" t="s">
        <v>190</v>
      </c>
      <c r="X9" s="9" t="s">
        <v>192</v>
      </c>
      <c r="Y9" s="9" t="s">
        <v>194</v>
      </c>
      <c r="Z9" s="9" t="s">
        <v>196</v>
      </c>
      <c r="AA9" s="9" t="s">
        <v>198</v>
      </c>
      <c r="AB9" s="9" t="s">
        <v>200</v>
      </c>
      <c r="AC9" s="9" t="s">
        <v>202</v>
      </c>
      <c r="AD9" s="9" t="s">
        <v>204</v>
      </c>
      <c r="AE9" s="9" t="s">
        <v>206</v>
      </c>
      <c r="AF9" s="9" t="s">
        <v>208</v>
      </c>
      <c r="AG9" s="9" t="s">
        <v>210</v>
      </c>
      <c r="AH9" s="9" t="s">
        <v>212</v>
      </c>
      <c r="AI9" s="9" t="s">
        <v>214</v>
      </c>
      <c r="AJ9" s="9" t="s">
        <v>216</v>
      </c>
      <c r="AK9" s="9" t="s">
        <v>218</v>
      </c>
      <c r="AL9" s="9" t="s">
        <v>223</v>
      </c>
      <c r="AM9" s="9" t="s">
        <v>225</v>
      </c>
      <c r="AN9" s="9" t="s">
        <v>227</v>
      </c>
      <c r="AO9" s="9" t="s">
        <v>229</v>
      </c>
      <c r="AP9" s="9" t="s">
        <v>231</v>
      </c>
      <c r="AQ9" s="9" t="s">
        <v>233</v>
      </c>
      <c r="AR9" s="9" t="s">
        <v>235</v>
      </c>
      <c r="AS9" s="9" t="s">
        <v>237</v>
      </c>
      <c r="AT9" s="9" t="s">
        <v>239</v>
      </c>
      <c r="AU9" s="9" t="s">
        <v>241</v>
      </c>
      <c r="AV9" s="9" t="s">
        <v>243</v>
      </c>
      <c r="AW9" s="9" t="s">
        <v>245</v>
      </c>
      <c r="AX9" s="9" t="s">
        <v>247</v>
      </c>
      <c r="AY9" s="9" t="s">
        <v>249</v>
      </c>
      <c r="AZ9" s="9" t="s">
        <v>251</v>
      </c>
      <c r="BA9" s="9" t="s">
        <v>253</v>
      </c>
      <c r="BB9" s="9" t="s">
        <v>255</v>
      </c>
      <c r="BC9" s="9" t="s">
        <v>257</v>
      </c>
      <c r="BD9" s="9" t="s">
        <v>259</v>
      </c>
      <c r="BE9" s="9" t="s">
        <v>261</v>
      </c>
      <c r="BF9" s="9" t="s">
        <v>263</v>
      </c>
      <c r="BG9" s="9" t="s">
        <v>265</v>
      </c>
      <c r="BH9" s="9" t="s">
        <v>267</v>
      </c>
      <c r="BI9" s="9" t="s">
        <v>269</v>
      </c>
      <c r="BJ9" s="9" t="s">
        <v>271</v>
      </c>
      <c r="BK9" s="9" t="s">
        <v>273</v>
      </c>
      <c r="BL9" s="9" t="s">
        <v>275</v>
      </c>
      <c r="BM9" s="9" t="s">
        <v>277</v>
      </c>
      <c r="BN9" s="9" t="s">
        <v>279</v>
      </c>
      <c r="BO9" s="9" t="s">
        <v>282</v>
      </c>
      <c r="BP9" s="9" t="s">
        <v>284</v>
      </c>
      <c r="BQ9" s="9" t="s">
        <v>286</v>
      </c>
      <c r="BR9" s="9" t="s">
        <v>288</v>
      </c>
      <c r="BS9" s="9" t="s">
        <v>290</v>
      </c>
      <c r="BT9" s="9" t="s">
        <v>292</v>
      </c>
      <c r="BU9" s="9" t="s">
        <v>294</v>
      </c>
      <c r="BV9" s="9" t="s">
        <v>296</v>
      </c>
      <c r="BW9" s="9" t="s">
        <v>298</v>
      </c>
      <c r="BX9" s="9" t="s">
        <v>300</v>
      </c>
      <c r="BY9" s="9" t="s">
        <v>302</v>
      </c>
      <c r="BZ9" s="9" t="s">
        <v>304</v>
      </c>
      <c r="CA9" s="9" t="s">
        <v>306</v>
      </c>
      <c r="CB9" s="9" t="s">
        <v>308</v>
      </c>
      <c r="CC9" s="9" t="s">
        <v>310</v>
      </c>
      <c r="CD9" s="9" t="s">
        <v>312</v>
      </c>
      <c r="CE9" s="9" t="s">
        <v>314</v>
      </c>
      <c r="CF9" s="9" t="s">
        <v>316</v>
      </c>
      <c r="CG9" s="9" t="s">
        <v>156</v>
      </c>
      <c r="CH9" s="10" t="s">
        <v>37</v>
      </c>
      <c r="CI9" s="10"/>
      <c r="CJ9" s="9" t="s">
        <v>321</v>
      </c>
      <c r="CK9" s="9" t="s">
        <v>322</v>
      </c>
      <c r="CL9" s="9" t="s">
        <v>323</v>
      </c>
      <c r="CM9" s="10" t="s">
        <v>30</v>
      </c>
      <c r="CN9" s="11"/>
      <c r="CO9" s="9" t="s">
        <v>327</v>
      </c>
      <c r="CP9" s="9" t="s">
        <v>328</v>
      </c>
      <c r="CQ9" s="10" t="s">
        <v>31</v>
      </c>
      <c r="CR9" s="9"/>
      <c r="CS9" s="10" t="s">
        <v>33</v>
      </c>
      <c r="CT9" s="10" t="s">
        <v>38</v>
      </c>
      <c r="CU9" s="32" t="s">
        <v>39</v>
      </c>
      <c r="CV9" s="32"/>
      <c r="CW9" s="9"/>
      <c r="CX9" s="9"/>
      <c r="CY9" s="9"/>
      <c r="CZ9" s="9"/>
    </row>
    <row r="11" spans="1:104" x14ac:dyDescent="0.2">
      <c r="A11" s="8"/>
      <c r="C11" s="1" t="s">
        <v>18</v>
      </c>
      <c r="D11" s="8"/>
      <c r="E11" s="8"/>
      <c r="F11" s="8"/>
      <c r="G11" s="8"/>
      <c r="H11" s="5">
        <v>2887030.64</v>
      </c>
      <c r="I11" s="6"/>
      <c r="J11" s="8"/>
      <c r="K11" s="8"/>
      <c r="L11" s="5"/>
      <c r="M11" s="6"/>
      <c r="N11" s="5">
        <v>2887030.64</v>
      </c>
      <c r="O11" s="5"/>
      <c r="P11" s="5"/>
      <c r="Q11" s="5"/>
      <c r="R11" s="5"/>
      <c r="S11" s="5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5"/>
      <c r="CI11" s="6"/>
      <c r="CJ11" s="8">
        <v>52335.55</v>
      </c>
      <c r="CK11" s="8">
        <v>112267.51</v>
      </c>
      <c r="CL11" s="8">
        <v>1922111.67</v>
      </c>
      <c r="CM11" s="5">
        <v>2086714.73</v>
      </c>
      <c r="CN11" s="1"/>
      <c r="CO11" s="8">
        <v>0</v>
      </c>
      <c r="CP11" s="8">
        <v>797870.3</v>
      </c>
      <c r="CQ11" s="5">
        <v>797870.3</v>
      </c>
      <c r="CS11" s="5">
        <v>2884585.0300000003</v>
      </c>
      <c r="CT11" s="5"/>
      <c r="CU11" s="34"/>
      <c r="CV11" s="33"/>
    </row>
    <row r="12" spans="1:104" x14ac:dyDescent="0.2">
      <c r="H12" s="6"/>
      <c r="I12" s="6"/>
      <c r="L12" s="6"/>
      <c r="M12" s="6"/>
      <c r="N12" s="6"/>
      <c r="O12" s="6"/>
      <c r="P12" s="6"/>
      <c r="Q12" s="6"/>
      <c r="R12" s="6"/>
      <c r="S12" s="6"/>
      <c r="CH12" s="6"/>
      <c r="CI12" s="6"/>
      <c r="CM12" s="6"/>
      <c r="CQ12" s="6"/>
    </row>
    <row r="13" spans="1:104" s="48" customFormat="1" outlineLevel="1" x14ac:dyDescent="0.2">
      <c r="A13" s="48" t="s">
        <v>124</v>
      </c>
      <c r="B13" s="50" t="s">
        <v>125</v>
      </c>
      <c r="C13" s="48" t="s">
        <v>126</v>
      </c>
      <c r="D13" s="48">
        <v>576.19000000000005</v>
      </c>
      <c r="E13" s="48">
        <v>0</v>
      </c>
      <c r="F13" s="48">
        <v>7834.03</v>
      </c>
      <c r="G13" s="48">
        <v>0</v>
      </c>
      <c r="H13" s="48">
        <v>8410.2199999999993</v>
      </c>
      <c r="J13" s="48">
        <v>0</v>
      </c>
      <c r="K13" s="48">
        <v>0</v>
      </c>
      <c r="L13" s="48">
        <v>0</v>
      </c>
      <c r="N13" s="48">
        <v>8410.2199999999993</v>
      </c>
      <c r="P13" s="47">
        <v>-18000</v>
      </c>
      <c r="Q13" s="47">
        <v>0</v>
      </c>
      <c r="R13" s="48">
        <f t="shared" ref="R13:R32" si="0">-1*(P13+Q13)</f>
        <v>18000</v>
      </c>
      <c r="S13" s="47"/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  <c r="AD13" s="48">
        <v>0</v>
      </c>
      <c r="AE13" s="48">
        <v>0</v>
      </c>
      <c r="AF13" s="48">
        <v>0</v>
      </c>
      <c r="AG13" s="48">
        <v>0</v>
      </c>
      <c r="AH13" s="48">
        <v>0</v>
      </c>
      <c r="AI13" s="48">
        <v>0</v>
      </c>
      <c r="AJ13" s="48">
        <v>0</v>
      </c>
      <c r="AK13" s="48">
        <v>0</v>
      </c>
      <c r="AL13" s="48">
        <v>0</v>
      </c>
      <c r="AM13" s="48">
        <v>0</v>
      </c>
      <c r="AN13" s="48">
        <v>0</v>
      </c>
      <c r="AO13" s="48">
        <v>0</v>
      </c>
      <c r="AP13" s="48">
        <v>0</v>
      </c>
      <c r="AQ13" s="48">
        <v>0</v>
      </c>
      <c r="AR13" s="48">
        <v>0</v>
      </c>
      <c r="AS13" s="48">
        <v>0</v>
      </c>
      <c r="AT13" s="48">
        <v>0</v>
      </c>
      <c r="AU13" s="48">
        <v>0</v>
      </c>
      <c r="AV13" s="48">
        <v>0</v>
      </c>
      <c r="AW13" s="48">
        <v>0</v>
      </c>
      <c r="AX13" s="48">
        <v>0</v>
      </c>
      <c r="AY13" s="48">
        <v>0</v>
      </c>
      <c r="AZ13" s="48">
        <v>0</v>
      </c>
      <c r="BA13" s="48">
        <v>0</v>
      </c>
      <c r="BB13" s="48">
        <v>0</v>
      </c>
      <c r="BC13" s="48">
        <v>0</v>
      </c>
      <c r="BD13" s="48">
        <v>0</v>
      </c>
      <c r="BE13" s="48">
        <v>0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0</v>
      </c>
      <c r="BX13" s="48">
        <v>0</v>
      </c>
      <c r="BY13" s="48">
        <v>0</v>
      </c>
      <c r="BZ13" s="48">
        <v>0</v>
      </c>
      <c r="CA13" s="48">
        <v>0</v>
      </c>
      <c r="CB13" s="48">
        <v>0</v>
      </c>
      <c r="CC13" s="48">
        <v>0</v>
      </c>
      <c r="CD13" s="48">
        <v>0</v>
      </c>
      <c r="CE13" s="48">
        <v>0</v>
      </c>
      <c r="CF13" s="48">
        <v>0</v>
      </c>
      <c r="CG13" s="48">
        <v>0</v>
      </c>
      <c r="CH13" s="47">
        <v>0</v>
      </c>
      <c r="CJ13" s="48">
        <v>1678</v>
      </c>
      <c r="CK13" s="48">
        <v>0</v>
      </c>
      <c r="CL13" s="48">
        <v>3385.81</v>
      </c>
      <c r="CM13" s="48">
        <v>5063.8099999999995</v>
      </c>
      <c r="CO13" s="48">
        <v>0</v>
      </c>
      <c r="CP13" s="48">
        <v>0</v>
      </c>
      <c r="CQ13" s="48">
        <v>0</v>
      </c>
      <c r="CS13" s="48">
        <v>5063.8100000000004</v>
      </c>
      <c r="CT13" s="48">
        <f t="shared" ref="CT13:CT33" si="1">R13-CS13</f>
        <v>12936.189999999999</v>
      </c>
      <c r="CU13" s="54">
        <f t="shared" ref="CU13:CU33" si="2">IF(R13=0,"n/a",CS13/(R13))</f>
        <v>0.28132277777777781</v>
      </c>
      <c r="CV13" s="54"/>
    </row>
    <row r="14" spans="1:104" s="48" customFormat="1" outlineLevel="1" x14ac:dyDescent="0.2">
      <c r="A14" s="48" t="s">
        <v>127</v>
      </c>
      <c r="B14" s="50" t="s">
        <v>128</v>
      </c>
      <c r="C14" s="48" t="s">
        <v>129</v>
      </c>
      <c r="D14" s="48">
        <v>1415</v>
      </c>
      <c r="E14" s="48">
        <v>0</v>
      </c>
      <c r="F14" s="48">
        <v>0</v>
      </c>
      <c r="G14" s="48">
        <v>0</v>
      </c>
      <c r="H14" s="48">
        <v>1415</v>
      </c>
      <c r="J14" s="48">
        <v>0</v>
      </c>
      <c r="K14" s="48">
        <v>0</v>
      </c>
      <c r="L14" s="48">
        <v>0</v>
      </c>
      <c r="N14" s="48">
        <v>1415</v>
      </c>
      <c r="P14" s="47">
        <v>-1250</v>
      </c>
      <c r="Q14" s="47">
        <v>0</v>
      </c>
      <c r="R14" s="48">
        <f t="shared" si="0"/>
        <v>1250</v>
      </c>
      <c r="S14" s="47"/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  <c r="Z14" s="48">
        <v>0</v>
      </c>
      <c r="AA14" s="48">
        <v>0</v>
      </c>
      <c r="AB14" s="48">
        <v>0</v>
      </c>
      <c r="AC14" s="48">
        <v>0</v>
      </c>
      <c r="AD14" s="48">
        <v>0</v>
      </c>
      <c r="AE14" s="48">
        <v>0</v>
      </c>
      <c r="AF14" s="48">
        <v>0</v>
      </c>
      <c r="AG14" s="48">
        <v>0</v>
      </c>
      <c r="AH14" s="48">
        <v>0</v>
      </c>
      <c r="AI14" s="48">
        <v>0</v>
      </c>
      <c r="AJ14" s="48">
        <v>0</v>
      </c>
      <c r="AK14" s="48">
        <v>0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8">
        <v>0</v>
      </c>
      <c r="AS14" s="48">
        <v>0</v>
      </c>
      <c r="AT14" s="48">
        <v>0</v>
      </c>
      <c r="AU14" s="48">
        <v>0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0</v>
      </c>
      <c r="BB14" s="48">
        <v>0</v>
      </c>
      <c r="BC14" s="48">
        <v>0</v>
      </c>
      <c r="BD14" s="48">
        <v>0</v>
      </c>
      <c r="BE14" s="48">
        <v>0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0</v>
      </c>
      <c r="BL14" s="48">
        <v>0</v>
      </c>
      <c r="BM14" s="48">
        <v>0</v>
      </c>
      <c r="BN14" s="48">
        <v>0</v>
      </c>
      <c r="BO14" s="48">
        <v>0</v>
      </c>
      <c r="BP14" s="48">
        <v>0</v>
      </c>
      <c r="BQ14" s="48">
        <v>0</v>
      </c>
      <c r="BR14" s="48">
        <v>0</v>
      </c>
      <c r="BS14" s="48">
        <v>0</v>
      </c>
      <c r="BT14" s="48">
        <v>0</v>
      </c>
      <c r="BU14" s="48">
        <v>0</v>
      </c>
      <c r="BV14" s="48">
        <v>0</v>
      </c>
      <c r="BW14" s="48">
        <v>0</v>
      </c>
      <c r="BX14" s="48">
        <v>0</v>
      </c>
      <c r="BY14" s="48">
        <v>0</v>
      </c>
      <c r="BZ14" s="48">
        <v>0</v>
      </c>
      <c r="CA14" s="48">
        <v>0</v>
      </c>
      <c r="CB14" s="48">
        <v>0</v>
      </c>
      <c r="CC14" s="48">
        <v>0</v>
      </c>
      <c r="CD14" s="48">
        <v>0</v>
      </c>
      <c r="CE14" s="48">
        <v>0</v>
      </c>
      <c r="CF14" s="48">
        <v>0</v>
      </c>
      <c r="CG14" s="48">
        <v>0</v>
      </c>
      <c r="CH14" s="47">
        <v>0</v>
      </c>
      <c r="CJ14" s="48">
        <v>0</v>
      </c>
      <c r="CK14" s="48">
        <v>0</v>
      </c>
      <c r="CL14" s="48">
        <v>0</v>
      </c>
      <c r="CM14" s="48">
        <v>0</v>
      </c>
      <c r="CO14" s="48">
        <v>0</v>
      </c>
      <c r="CP14" s="48">
        <v>0</v>
      </c>
      <c r="CQ14" s="48">
        <v>0</v>
      </c>
      <c r="CS14" s="48">
        <v>0</v>
      </c>
      <c r="CT14" s="48">
        <f t="shared" si="1"/>
        <v>1250</v>
      </c>
      <c r="CU14" s="54">
        <f t="shared" si="2"/>
        <v>0</v>
      </c>
      <c r="CV14" s="54"/>
    </row>
    <row r="15" spans="1:104" s="48" customFormat="1" outlineLevel="1" x14ac:dyDescent="0.2">
      <c r="A15" s="48" t="s">
        <v>130</v>
      </c>
      <c r="B15" s="50" t="s">
        <v>131</v>
      </c>
      <c r="C15" s="48" t="s">
        <v>132</v>
      </c>
      <c r="D15" s="48">
        <v>12002.43</v>
      </c>
      <c r="E15" s="48">
        <v>0</v>
      </c>
      <c r="F15" s="48">
        <v>2615</v>
      </c>
      <c r="G15" s="48">
        <v>0</v>
      </c>
      <c r="H15" s="48">
        <v>14617.43</v>
      </c>
      <c r="J15" s="48">
        <v>0</v>
      </c>
      <c r="K15" s="48">
        <v>0</v>
      </c>
      <c r="L15" s="48">
        <v>0</v>
      </c>
      <c r="N15" s="48">
        <v>14617.43</v>
      </c>
      <c r="P15" s="47">
        <v>-18797</v>
      </c>
      <c r="Q15" s="47">
        <v>0</v>
      </c>
      <c r="R15" s="48">
        <f t="shared" si="0"/>
        <v>18797</v>
      </c>
      <c r="S15" s="47"/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  <c r="AD15" s="48">
        <v>0</v>
      </c>
      <c r="AE15" s="48">
        <v>0</v>
      </c>
      <c r="AF15" s="48">
        <v>0</v>
      </c>
      <c r="AG15" s="48">
        <v>0</v>
      </c>
      <c r="AH15" s="48">
        <v>0</v>
      </c>
      <c r="AI15" s="48">
        <v>0</v>
      </c>
      <c r="AJ15" s="48">
        <v>0</v>
      </c>
      <c r="AK15" s="48">
        <v>0</v>
      </c>
      <c r="AL15" s="48">
        <v>0</v>
      </c>
      <c r="AM15" s="48">
        <v>0</v>
      </c>
      <c r="AN15" s="48">
        <v>0</v>
      </c>
      <c r="AO15" s="48">
        <v>0</v>
      </c>
      <c r="AP15" s="48">
        <v>0</v>
      </c>
      <c r="AQ15" s="48">
        <v>0</v>
      </c>
      <c r="AR15" s="48">
        <v>0</v>
      </c>
      <c r="AS15" s="48">
        <v>0</v>
      </c>
      <c r="AT15" s="48">
        <v>0</v>
      </c>
      <c r="AU15" s="48">
        <v>0</v>
      </c>
      <c r="AV15" s="48">
        <v>0</v>
      </c>
      <c r="AW15" s="48">
        <v>0</v>
      </c>
      <c r="AX15" s="48">
        <v>0</v>
      </c>
      <c r="AY15" s="48">
        <v>0</v>
      </c>
      <c r="AZ15" s="48">
        <v>0</v>
      </c>
      <c r="BA15" s="48">
        <v>0</v>
      </c>
      <c r="BB15" s="48">
        <v>0</v>
      </c>
      <c r="BC15" s="48">
        <v>0</v>
      </c>
      <c r="BD15" s="48">
        <v>0</v>
      </c>
      <c r="BE15" s="48">
        <v>0</v>
      </c>
      <c r="BF15" s="48">
        <v>0</v>
      </c>
      <c r="BG15" s="48">
        <v>0</v>
      </c>
      <c r="BH15" s="48">
        <v>0</v>
      </c>
      <c r="BI15" s="48">
        <v>0</v>
      </c>
      <c r="BJ15" s="48">
        <v>0</v>
      </c>
      <c r="BK15" s="48">
        <v>0</v>
      </c>
      <c r="BL15" s="48">
        <v>0</v>
      </c>
      <c r="BM15" s="48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48">
        <v>0</v>
      </c>
      <c r="BX15" s="48">
        <v>0</v>
      </c>
      <c r="BY15" s="48">
        <v>0</v>
      </c>
      <c r="BZ15" s="48">
        <v>0</v>
      </c>
      <c r="CA15" s="48">
        <v>0</v>
      </c>
      <c r="CB15" s="48">
        <v>0</v>
      </c>
      <c r="CC15" s="48">
        <v>0</v>
      </c>
      <c r="CD15" s="48">
        <v>0</v>
      </c>
      <c r="CE15" s="48">
        <v>0</v>
      </c>
      <c r="CF15" s="48">
        <v>0</v>
      </c>
      <c r="CG15" s="48">
        <v>0</v>
      </c>
      <c r="CH15" s="47">
        <v>0</v>
      </c>
      <c r="CJ15" s="48">
        <v>5186.7300000000005</v>
      </c>
      <c r="CK15" s="48">
        <v>0</v>
      </c>
      <c r="CL15" s="48">
        <v>345.86</v>
      </c>
      <c r="CM15" s="48">
        <v>5532.59</v>
      </c>
      <c r="CO15" s="48">
        <v>0</v>
      </c>
      <c r="CP15" s="48">
        <v>0</v>
      </c>
      <c r="CQ15" s="48">
        <v>0</v>
      </c>
      <c r="CS15" s="48">
        <v>5532.59</v>
      </c>
      <c r="CT15" s="48">
        <f t="shared" si="1"/>
        <v>13264.41</v>
      </c>
      <c r="CU15" s="54">
        <f t="shared" si="2"/>
        <v>0.2943336702665319</v>
      </c>
      <c r="CV15" s="54"/>
    </row>
    <row r="16" spans="1:104" s="48" customFormat="1" outlineLevel="1" x14ac:dyDescent="0.2">
      <c r="A16" s="48" t="s">
        <v>133</v>
      </c>
      <c r="B16" s="50" t="s">
        <v>134</v>
      </c>
      <c r="C16" s="48" t="s">
        <v>135</v>
      </c>
      <c r="D16" s="48">
        <v>9974.85</v>
      </c>
      <c r="E16" s="48">
        <v>300</v>
      </c>
      <c r="F16" s="48">
        <v>2197.3200000000002</v>
      </c>
      <c r="G16" s="48">
        <v>0</v>
      </c>
      <c r="H16" s="48">
        <v>12472.17</v>
      </c>
      <c r="J16" s="48">
        <v>0</v>
      </c>
      <c r="K16" s="48">
        <v>0</v>
      </c>
      <c r="L16" s="48">
        <v>0</v>
      </c>
      <c r="N16" s="48">
        <v>12472.17</v>
      </c>
      <c r="P16" s="47">
        <v>-8680</v>
      </c>
      <c r="Q16" s="47">
        <v>0</v>
      </c>
      <c r="R16" s="48">
        <f t="shared" si="0"/>
        <v>8680</v>
      </c>
      <c r="S16" s="47"/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v>0</v>
      </c>
      <c r="AB16" s="48">
        <v>0</v>
      </c>
      <c r="AC16" s="48">
        <v>0</v>
      </c>
      <c r="AD16" s="48">
        <v>0</v>
      </c>
      <c r="AE16" s="48">
        <v>0</v>
      </c>
      <c r="AF16" s="48">
        <v>0</v>
      </c>
      <c r="AG16" s="48">
        <v>0</v>
      </c>
      <c r="AH16" s="48">
        <v>0</v>
      </c>
      <c r="AI16" s="48">
        <v>0</v>
      </c>
      <c r="AJ16" s="48">
        <v>0</v>
      </c>
      <c r="AK16" s="48">
        <v>0</v>
      </c>
      <c r="AL16" s="48">
        <v>0</v>
      </c>
      <c r="AM16" s="48">
        <v>0</v>
      </c>
      <c r="AN16" s="48">
        <v>0</v>
      </c>
      <c r="AO16" s="48">
        <v>0</v>
      </c>
      <c r="AP16" s="48">
        <v>0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v>0</v>
      </c>
      <c r="AX16" s="48">
        <v>0</v>
      </c>
      <c r="AY16" s="48">
        <v>0</v>
      </c>
      <c r="AZ16" s="48">
        <v>0</v>
      </c>
      <c r="BA16" s="48">
        <v>0</v>
      </c>
      <c r="BB16" s="48">
        <v>0</v>
      </c>
      <c r="BC16" s="48">
        <v>0</v>
      </c>
      <c r="BD16" s="48">
        <v>0</v>
      </c>
      <c r="BE16" s="48">
        <v>0</v>
      </c>
      <c r="BF16" s="48">
        <v>0</v>
      </c>
      <c r="BG16" s="48">
        <v>0</v>
      </c>
      <c r="BH16" s="48">
        <v>0</v>
      </c>
      <c r="BI16" s="48">
        <v>0</v>
      </c>
      <c r="BJ16" s="48">
        <v>0</v>
      </c>
      <c r="BK16" s="48">
        <v>0</v>
      </c>
      <c r="BL16" s="48">
        <v>0</v>
      </c>
      <c r="BM16" s="48">
        <v>0</v>
      </c>
      <c r="BN16" s="48">
        <v>0</v>
      </c>
      <c r="BO16" s="48">
        <v>0</v>
      </c>
      <c r="BP16" s="48">
        <v>0</v>
      </c>
      <c r="BQ16" s="48">
        <v>0</v>
      </c>
      <c r="BR16" s="48">
        <v>0</v>
      </c>
      <c r="BS16" s="48">
        <v>0</v>
      </c>
      <c r="BT16" s="48">
        <v>0</v>
      </c>
      <c r="BU16" s="48">
        <v>0</v>
      </c>
      <c r="BV16" s="48">
        <v>0</v>
      </c>
      <c r="BW16" s="48">
        <v>0</v>
      </c>
      <c r="BX16" s="48">
        <v>0</v>
      </c>
      <c r="BY16" s="48">
        <v>0</v>
      </c>
      <c r="BZ16" s="48">
        <v>0</v>
      </c>
      <c r="CA16" s="48">
        <v>0</v>
      </c>
      <c r="CB16" s="48">
        <v>0</v>
      </c>
      <c r="CC16" s="48">
        <v>0</v>
      </c>
      <c r="CD16" s="48">
        <v>0</v>
      </c>
      <c r="CE16" s="48">
        <v>0</v>
      </c>
      <c r="CF16" s="48">
        <v>0</v>
      </c>
      <c r="CG16" s="48">
        <v>0</v>
      </c>
      <c r="CH16" s="47">
        <v>0</v>
      </c>
      <c r="CJ16" s="48">
        <v>2623.37</v>
      </c>
      <c r="CK16" s="48">
        <v>0</v>
      </c>
      <c r="CL16" s="48">
        <v>0</v>
      </c>
      <c r="CM16" s="48">
        <v>2623.37</v>
      </c>
      <c r="CO16" s="48">
        <v>0</v>
      </c>
      <c r="CP16" s="48">
        <v>0</v>
      </c>
      <c r="CQ16" s="48">
        <v>0</v>
      </c>
      <c r="CS16" s="48">
        <v>2623.37</v>
      </c>
      <c r="CT16" s="48">
        <f t="shared" si="1"/>
        <v>6056.63</v>
      </c>
      <c r="CU16" s="54">
        <f t="shared" si="2"/>
        <v>0.30223156682027646</v>
      </c>
      <c r="CV16" s="54"/>
    </row>
    <row r="17" spans="1:100" s="48" customFormat="1" outlineLevel="1" x14ac:dyDescent="0.2">
      <c r="A17" s="48" t="s">
        <v>136</v>
      </c>
      <c r="B17" s="50" t="s">
        <v>137</v>
      </c>
      <c r="C17" s="48" t="s">
        <v>138</v>
      </c>
      <c r="D17" s="48">
        <v>0</v>
      </c>
      <c r="E17" s="48">
        <v>0</v>
      </c>
      <c r="F17" s="48">
        <v>1260251.5</v>
      </c>
      <c r="G17" s="48">
        <v>0</v>
      </c>
      <c r="H17" s="48">
        <v>1260251.5</v>
      </c>
      <c r="J17" s="48">
        <v>0</v>
      </c>
      <c r="K17" s="48">
        <v>0</v>
      </c>
      <c r="L17" s="48">
        <v>0</v>
      </c>
      <c r="N17" s="48">
        <v>1260251.5</v>
      </c>
      <c r="P17" s="47">
        <v>-1287635</v>
      </c>
      <c r="Q17" s="47">
        <v>0</v>
      </c>
      <c r="R17" s="48">
        <f t="shared" si="0"/>
        <v>1287635</v>
      </c>
      <c r="S17" s="47"/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8">
        <v>0</v>
      </c>
      <c r="AD17" s="48">
        <v>0</v>
      </c>
      <c r="AE17" s="48">
        <v>0</v>
      </c>
      <c r="AF17" s="48">
        <v>0</v>
      </c>
      <c r="AG17" s="48">
        <v>0</v>
      </c>
      <c r="AH17" s="48">
        <v>0</v>
      </c>
      <c r="AI17" s="48">
        <v>0</v>
      </c>
      <c r="AJ17" s="48">
        <v>0</v>
      </c>
      <c r="AK17" s="48">
        <v>0</v>
      </c>
      <c r="AL17" s="48">
        <v>0</v>
      </c>
      <c r="AM17" s="48">
        <v>0</v>
      </c>
      <c r="AN17" s="48">
        <v>0</v>
      </c>
      <c r="AO17" s="48">
        <v>0</v>
      </c>
      <c r="AP17" s="48">
        <v>0</v>
      </c>
      <c r="AQ17" s="48">
        <v>0</v>
      </c>
      <c r="AR17" s="48">
        <v>0</v>
      </c>
      <c r="AS17" s="48">
        <v>0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</v>
      </c>
      <c r="BB17" s="48">
        <v>0</v>
      </c>
      <c r="BC17" s="48">
        <v>0</v>
      </c>
      <c r="BD17" s="48">
        <v>0</v>
      </c>
      <c r="BE17" s="48">
        <v>0</v>
      </c>
      <c r="BF17" s="48">
        <v>0</v>
      </c>
      <c r="BG17" s="48">
        <v>0</v>
      </c>
      <c r="BH17" s="48">
        <v>0</v>
      </c>
      <c r="BI17" s="48">
        <v>0</v>
      </c>
      <c r="BJ17" s="48">
        <v>0</v>
      </c>
      <c r="BK17" s="48">
        <v>0</v>
      </c>
      <c r="BL17" s="48">
        <v>0</v>
      </c>
      <c r="BM17" s="48">
        <v>0</v>
      </c>
      <c r="BN17" s="48">
        <v>0</v>
      </c>
      <c r="BO17" s="48">
        <v>0</v>
      </c>
      <c r="BP17" s="48">
        <v>0</v>
      </c>
      <c r="BQ17" s="48">
        <v>0</v>
      </c>
      <c r="BR17" s="48">
        <v>0</v>
      </c>
      <c r="BS17" s="48">
        <v>0</v>
      </c>
      <c r="BT17" s="48">
        <v>0</v>
      </c>
      <c r="BU17" s="48">
        <v>0</v>
      </c>
      <c r="BV17" s="48">
        <v>0</v>
      </c>
      <c r="BW17" s="48">
        <v>0</v>
      </c>
      <c r="BX17" s="48">
        <v>0</v>
      </c>
      <c r="BY17" s="48">
        <v>0</v>
      </c>
      <c r="BZ17" s="48">
        <v>0</v>
      </c>
      <c r="CA17" s="48">
        <v>0</v>
      </c>
      <c r="CB17" s="48">
        <v>0</v>
      </c>
      <c r="CC17" s="48">
        <v>0</v>
      </c>
      <c r="CD17" s="48">
        <v>0</v>
      </c>
      <c r="CE17" s="48">
        <v>0</v>
      </c>
      <c r="CF17" s="48">
        <v>0</v>
      </c>
      <c r="CG17" s="48">
        <v>0</v>
      </c>
      <c r="CH17" s="47">
        <v>0</v>
      </c>
      <c r="CJ17" s="48">
        <v>0</v>
      </c>
      <c r="CK17" s="48">
        <v>0</v>
      </c>
      <c r="CL17" s="48">
        <v>510039.54000000004</v>
      </c>
      <c r="CM17" s="48">
        <v>510039.54000000004</v>
      </c>
      <c r="CO17" s="48">
        <v>0</v>
      </c>
      <c r="CP17" s="48">
        <v>0</v>
      </c>
      <c r="CQ17" s="48">
        <v>0</v>
      </c>
      <c r="CS17" s="48">
        <v>510039.54000000004</v>
      </c>
      <c r="CT17" s="48">
        <f t="shared" si="1"/>
        <v>777595.46</v>
      </c>
      <c r="CU17" s="54">
        <f t="shared" si="2"/>
        <v>0.39610568212265124</v>
      </c>
      <c r="CV17" s="54"/>
    </row>
    <row r="18" spans="1:100" s="48" customFormat="1" outlineLevel="1" x14ac:dyDescent="0.2">
      <c r="A18" s="48" t="s">
        <v>139</v>
      </c>
      <c r="B18" s="50" t="s">
        <v>140</v>
      </c>
      <c r="C18" s="48" t="s">
        <v>141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J18" s="48">
        <v>0</v>
      </c>
      <c r="K18" s="48">
        <v>13728.74</v>
      </c>
      <c r="L18" s="48">
        <v>13728.74</v>
      </c>
      <c r="N18" s="48">
        <v>13728.74</v>
      </c>
      <c r="P18" s="47">
        <v>-3800</v>
      </c>
      <c r="Q18" s="47">
        <v>0</v>
      </c>
      <c r="R18" s="48">
        <f t="shared" si="0"/>
        <v>3800</v>
      </c>
      <c r="S18" s="47"/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  <c r="AD18" s="48">
        <v>0</v>
      </c>
      <c r="AE18" s="48">
        <v>0</v>
      </c>
      <c r="AF18" s="48">
        <v>0</v>
      </c>
      <c r="AG18" s="48">
        <v>0</v>
      </c>
      <c r="AH18" s="48">
        <v>0</v>
      </c>
      <c r="AI18" s="48">
        <v>0</v>
      </c>
      <c r="AJ18" s="48">
        <v>0</v>
      </c>
      <c r="AK18" s="48">
        <v>0</v>
      </c>
      <c r="AL18" s="48">
        <v>0</v>
      </c>
      <c r="AM18" s="48">
        <v>0</v>
      </c>
      <c r="AN18" s="48">
        <v>0</v>
      </c>
      <c r="AO18" s="48">
        <v>0</v>
      </c>
      <c r="AP18" s="48">
        <v>0</v>
      </c>
      <c r="AQ18" s="48">
        <v>0</v>
      </c>
      <c r="AR18" s="48">
        <v>0</v>
      </c>
      <c r="AS18" s="48">
        <v>0</v>
      </c>
      <c r="AT18" s="48">
        <v>0</v>
      </c>
      <c r="AU18" s="48">
        <v>0</v>
      </c>
      <c r="AV18" s="48">
        <v>0</v>
      </c>
      <c r="AW18" s="48">
        <v>0</v>
      </c>
      <c r="AX18" s="48">
        <v>0</v>
      </c>
      <c r="AY18" s="48">
        <v>0</v>
      </c>
      <c r="AZ18" s="48">
        <v>0</v>
      </c>
      <c r="BA18" s="48">
        <v>0</v>
      </c>
      <c r="BB18" s="48">
        <v>0</v>
      </c>
      <c r="BC18" s="48">
        <v>0</v>
      </c>
      <c r="BD18" s="48">
        <v>0</v>
      </c>
      <c r="BE18" s="48">
        <v>0</v>
      </c>
      <c r="BF18" s="48">
        <v>0</v>
      </c>
      <c r="BG18" s="48">
        <v>0</v>
      </c>
      <c r="BH18" s="48">
        <v>0</v>
      </c>
      <c r="BI18" s="48">
        <v>0</v>
      </c>
      <c r="BJ18" s="48">
        <v>0</v>
      </c>
      <c r="BK18" s="48">
        <v>0</v>
      </c>
      <c r="BL18" s="48">
        <v>0</v>
      </c>
      <c r="BM18" s="48">
        <v>0</v>
      </c>
      <c r="BN18" s="48">
        <v>0</v>
      </c>
      <c r="BO18" s="48">
        <v>0</v>
      </c>
      <c r="BP18" s="48">
        <v>0</v>
      </c>
      <c r="BQ18" s="48">
        <v>0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v>0</v>
      </c>
      <c r="BX18" s="48">
        <v>0</v>
      </c>
      <c r="BY18" s="48">
        <v>0</v>
      </c>
      <c r="BZ18" s="48">
        <v>0</v>
      </c>
      <c r="CA18" s="48">
        <v>0</v>
      </c>
      <c r="CB18" s="48">
        <v>0</v>
      </c>
      <c r="CC18" s="48">
        <v>0</v>
      </c>
      <c r="CD18" s="48">
        <v>0</v>
      </c>
      <c r="CE18" s="48">
        <v>0</v>
      </c>
      <c r="CF18" s="48">
        <v>0</v>
      </c>
      <c r="CG18" s="48">
        <v>0</v>
      </c>
      <c r="CH18" s="47">
        <v>0</v>
      </c>
      <c r="CJ18" s="48">
        <v>0</v>
      </c>
      <c r="CK18" s="48">
        <v>0</v>
      </c>
      <c r="CL18" s="48">
        <v>0</v>
      </c>
      <c r="CM18" s="48">
        <v>0</v>
      </c>
      <c r="CO18" s="48">
        <v>0</v>
      </c>
      <c r="CP18" s="48">
        <v>3736.03</v>
      </c>
      <c r="CQ18" s="48">
        <v>3736.03</v>
      </c>
      <c r="CS18" s="48">
        <v>3736.03</v>
      </c>
      <c r="CT18" s="48">
        <f t="shared" si="1"/>
        <v>63.9699999999998</v>
      </c>
      <c r="CU18" s="54">
        <f t="shared" si="2"/>
        <v>0.98316578947368427</v>
      </c>
      <c r="CV18" s="54"/>
    </row>
    <row r="19" spans="1:100" s="48" customFormat="1" outlineLevel="1" x14ac:dyDescent="0.2">
      <c r="A19" s="48" t="s">
        <v>142</v>
      </c>
      <c r="B19" s="50" t="s">
        <v>143</v>
      </c>
      <c r="C19" s="48" t="s">
        <v>144</v>
      </c>
      <c r="D19" s="48">
        <v>0</v>
      </c>
      <c r="E19" s="48">
        <v>0</v>
      </c>
      <c r="F19" s="48">
        <v>1104.3600000000001</v>
      </c>
      <c r="G19" s="48">
        <v>0</v>
      </c>
      <c r="H19" s="48">
        <v>1104.3600000000001</v>
      </c>
      <c r="J19" s="48">
        <v>0</v>
      </c>
      <c r="K19" s="48">
        <v>0</v>
      </c>
      <c r="L19" s="48">
        <v>0</v>
      </c>
      <c r="N19" s="48">
        <v>1104.3600000000001</v>
      </c>
      <c r="P19" s="47">
        <v>-31815</v>
      </c>
      <c r="Q19" s="47">
        <v>0</v>
      </c>
      <c r="R19" s="48">
        <f t="shared" si="0"/>
        <v>31815</v>
      </c>
      <c r="S19" s="47"/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  <c r="Z19" s="48">
        <v>0</v>
      </c>
      <c r="AA19" s="48">
        <v>0</v>
      </c>
      <c r="AB19" s="48">
        <v>0</v>
      </c>
      <c r="AC19" s="48">
        <v>0</v>
      </c>
      <c r="AD19" s="48">
        <v>0</v>
      </c>
      <c r="AE19" s="48">
        <v>0</v>
      </c>
      <c r="AF19" s="48">
        <v>0</v>
      </c>
      <c r="AG19" s="48">
        <v>0</v>
      </c>
      <c r="AH19" s="48">
        <v>0</v>
      </c>
      <c r="AI19" s="48">
        <v>0</v>
      </c>
      <c r="AJ19" s="48">
        <v>0</v>
      </c>
      <c r="AK19" s="48">
        <v>0</v>
      </c>
      <c r="AL19" s="48">
        <v>0</v>
      </c>
      <c r="AM19" s="48">
        <v>0</v>
      </c>
      <c r="AN19" s="48">
        <v>0</v>
      </c>
      <c r="AO19" s="48">
        <v>0</v>
      </c>
      <c r="AP19" s="48">
        <v>0</v>
      </c>
      <c r="AQ19" s="48">
        <v>0</v>
      </c>
      <c r="AR19" s="48">
        <v>0</v>
      </c>
      <c r="AS19" s="48">
        <v>0</v>
      </c>
      <c r="AT19" s="48">
        <v>0</v>
      </c>
      <c r="AU19" s="48">
        <v>0</v>
      </c>
      <c r="AV19" s="48">
        <v>0</v>
      </c>
      <c r="AW19" s="48">
        <v>0</v>
      </c>
      <c r="AX19" s="48">
        <v>0</v>
      </c>
      <c r="AY19" s="48">
        <v>0</v>
      </c>
      <c r="AZ19" s="48">
        <v>0</v>
      </c>
      <c r="BA19" s="48">
        <v>0</v>
      </c>
      <c r="BB19" s="48">
        <v>0</v>
      </c>
      <c r="BC19" s="48">
        <v>0</v>
      </c>
      <c r="BD19" s="48">
        <v>0</v>
      </c>
      <c r="BE19" s="48">
        <v>0</v>
      </c>
      <c r="BF19" s="48">
        <v>0</v>
      </c>
      <c r="BG19" s="48">
        <v>0</v>
      </c>
      <c r="BH19" s="48">
        <v>0</v>
      </c>
      <c r="BI19" s="48">
        <v>0</v>
      </c>
      <c r="BJ19" s="48">
        <v>0</v>
      </c>
      <c r="BK19" s="48">
        <v>0</v>
      </c>
      <c r="BL19" s="48">
        <v>0</v>
      </c>
      <c r="BM19" s="48">
        <v>0</v>
      </c>
      <c r="BN19" s="48">
        <v>0</v>
      </c>
      <c r="BO19" s="48">
        <v>0</v>
      </c>
      <c r="BP19" s="48">
        <v>0</v>
      </c>
      <c r="BQ19" s="48">
        <v>0</v>
      </c>
      <c r="BR19" s="48">
        <v>0</v>
      </c>
      <c r="BS19" s="48">
        <v>0</v>
      </c>
      <c r="BT19" s="48">
        <v>0</v>
      </c>
      <c r="BU19" s="48">
        <v>0</v>
      </c>
      <c r="BV19" s="48">
        <v>0</v>
      </c>
      <c r="BW19" s="48">
        <v>0</v>
      </c>
      <c r="BX19" s="48">
        <v>0</v>
      </c>
      <c r="BY19" s="48">
        <v>0</v>
      </c>
      <c r="BZ19" s="48">
        <v>0</v>
      </c>
      <c r="CA19" s="48">
        <v>0</v>
      </c>
      <c r="CB19" s="48">
        <v>0</v>
      </c>
      <c r="CC19" s="48">
        <v>0</v>
      </c>
      <c r="CD19" s="48">
        <v>0</v>
      </c>
      <c r="CE19" s="48">
        <v>0</v>
      </c>
      <c r="CF19" s="48">
        <v>0</v>
      </c>
      <c r="CG19" s="48">
        <v>0</v>
      </c>
      <c r="CH19" s="47">
        <v>0</v>
      </c>
      <c r="CJ19" s="48">
        <v>0</v>
      </c>
      <c r="CK19" s="48">
        <v>0</v>
      </c>
      <c r="CL19" s="48">
        <v>240</v>
      </c>
      <c r="CM19" s="48">
        <v>240</v>
      </c>
      <c r="CO19" s="48">
        <v>0</v>
      </c>
      <c r="CP19" s="48">
        <v>0</v>
      </c>
      <c r="CQ19" s="48">
        <v>0</v>
      </c>
      <c r="CS19" s="48">
        <v>240</v>
      </c>
      <c r="CT19" s="48">
        <f t="shared" si="1"/>
        <v>31575</v>
      </c>
      <c r="CU19" s="54">
        <f t="shared" si="2"/>
        <v>7.5436115040075436E-3</v>
      </c>
      <c r="CV19" s="54"/>
    </row>
    <row r="20" spans="1:100" s="48" customFormat="1" outlineLevel="1" x14ac:dyDescent="0.2">
      <c r="A20" s="48" t="s">
        <v>145</v>
      </c>
      <c r="B20" s="50" t="s">
        <v>146</v>
      </c>
      <c r="C20" s="48" t="s">
        <v>147</v>
      </c>
      <c r="D20" s="48">
        <v>0</v>
      </c>
      <c r="E20" s="48">
        <v>0</v>
      </c>
      <c r="F20" s="48">
        <v>1622.77</v>
      </c>
      <c r="G20" s="48">
        <v>0</v>
      </c>
      <c r="H20" s="48">
        <v>1622.77</v>
      </c>
      <c r="J20" s="48">
        <v>210643.63</v>
      </c>
      <c r="K20" s="48">
        <v>0</v>
      </c>
      <c r="L20" s="48">
        <v>210643.63</v>
      </c>
      <c r="N20" s="48">
        <v>212266.4</v>
      </c>
      <c r="P20" s="47">
        <v>-210392</v>
      </c>
      <c r="Q20" s="47">
        <v>0</v>
      </c>
      <c r="R20" s="48">
        <f t="shared" si="0"/>
        <v>210392</v>
      </c>
      <c r="S20" s="47"/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v>0</v>
      </c>
      <c r="AB20" s="48">
        <v>0</v>
      </c>
      <c r="AC20" s="48">
        <v>0</v>
      </c>
      <c r="AD20" s="48">
        <v>0</v>
      </c>
      <c r="AE20" s="48">
        <v>0</v>
      </c>
      <c r="AF20" s="48">
        <v>0</v>
      </c>
      <c r="AG20" s="48">
        <v>0</v>
      </c>
      <c r="AH20" s="48">
        <v>0</v>
      </c>
      <c r="AI20" s="48">
        <v>0</v>
      </c>
      <c r="AJ20" s="48">
        <v>0</v>
      </c>
      <c r="AK20" s="48">
        <v>0</v>
      </c>
      <c r="AL20" s="48">
        <v>0</v>
      </c>
      <c r="AM20" s="48">
        <v>0</v>
      </c>
      <c r="AN20" s="48">
        <v>0</v>
      </c>
      <c r="AO20" s="48">
        <v>0</v>
      </c>
      <c r="AP20" s="48">
        <v>0</v>
      </c>
      <c r="AQ20" s="48">
        <v>0</v>
      </c>
      <c r="AR20" s="48">
        <v>0</v>
      </c>
      <c r="AS20" s="48">
        <v>0</v>
      </c>
      <c r="AT20" s="48">
        <v>0</v>
      </c>
      <c r="AU20" s="48">
        <v>0</v>
      </c>
      <c r="AV20" s="48">
        <v>0</v>
      </c>
      <c r="AW20" s="48">
        <v>0</v>
      </c>
      <c r="AX20" s="48">
        <v>0</v>
      </c>
      <c r="AY20" s="48">
        <v>0</v>
      </c>
      <c r="AZ20" s="48">
        <v>0</v>
      </c>
      <c r="BA20" s="48">
        <v>0</v>
      </c>
      <c r="BB20" s="48">
        <v>0</v>
      </c>
      <c r="BC20" s="48">
        <v>0</v>
      </c>
      <c r="BD20" s="48">
        <v>0</v>
      </c>
      <c r="BE20" s="48">
        <v>0</v>
      </c>
      <c r="BF20" s="48">
        <v>0</v>
      </c>
      <c r="BG20" s="48">
        <v>0</v>
      </c>
      <c r="BH20" s="48">
        <v>0</v>
      </c>
      <c r="BI20" s="48">
        <v>0</v>
      </c>
      <c r="BJ20" s="48">
        <v>0</v>
      </c>
      <c r="BK20" s="48">
        <v>0</v>
      </c>
      <c r="BL20" s="48">
        <v>0</v>
      </c>
      <c r="BM20" s="48">
        <v>0</v>
      </c>
      <c r="BN20" s="48">
        <v>0</v>
      </c>
      <c r="BO20" s="48">
        <v>0</v>
      </c>
      <c r="BP20" s="48">
        <v>0</v>
      </c>
      <c r="BQ20" s="48">
        <v>0</v>
      </c>
      <c r="BR20" s="48">
        <v>0</v>
      </c>
      <c r="BS20" s="48">
        <v>0</v>
      </c>
      <c r="BT20" s="48">
        <v>0</v>
      </c>
      <c r="BU20" s="48">
        <v>0</v>
      </c>
      <c r="BV20" s="48">
        <v>0</v>
      </c>
      <c r="BW20" s="48">
        <v>0</v>
      </c>
      <c r="BX20" s="48">
        <v>0</v>
      </c>
      <c r="BY20" s="48">
        <v>0</v>
      </c>
      <c r="BZ20" s="48">
        <v>0</v>
      </c>
      <c r="CA20" s="48">
        <v>0</v>
      </c>
      <c r="CB20" s="48">
        <v>0</v>
      </c>
      <c r="CC20" s="48">
        <v>0</v>
      </c>
      <c r="CD20" s="48">
        <v>0</v>
      </c>
      <c r="CE20" s="48">
        <v>0</v>
      </c>
      <c r="CF20" s="48">
        <v>0</v>
      </c>
      <c r="CG20" s="48">
        <v>0</v>
      </c>
      <c r="CH20" s="47">
        <v>0</v>
      </c>
      <c r="CJ20" s="48">
        <v>0</v>
      </c>
      <c r="CK20" s="48">
        <v>0</v>
      </c>
      <c r="CL20" s="48">
        <v>0</v>
      </c>
      <c r="CM20" s="48">
        <v>0</v>
      </c>
      <c r="CO20" s="48">
        <v>66778.94</v>
      </c>
      <c r="CP20" s="48">
        <v>0</v>
      </c>
      <c r="CQ20" s="48">
        <v>66778.94</v>
      </c>
      <c r="CS20" s="48">
        <v>66778.94</v>
      </c>
      <c r="CT20" s="48">
        <f t="shared" si="1"/>
        <v>143613.06</v>
      </c>
      <c r="CU20" s="54">
        <f t="shared" si="2"/>
        <v>0.31740246777444009</v>
      </c>
      <c r="CV20" s="54"/>
    </row>
    <row r="21" spans="1:100" s="48" customFormat="1" outlineLevel="1" x14ac:dyDescent="0.2">
      <c r="A21" s="48" t="s">
        <v>148</v>
      </c>
      <c r="B21" s="50" t="s">
        <v>149</v>
      </c>
      <c r="C21" s="48" t="s">
        <v>150</v>
      </c>
      <c r="D21" s="48">
        <v>0</v>
      </c>
      <c r="E21" s="48">
        <v>0</v>
      </c>
      <c r="F21" s="48">
        <v>81270</v>
      </c>
      <c r="G21" s="48">
        <v>0</v>
      </c>
      <c r="H21" s="48">
        <v>81270</v>
      </c>
      <c r="J21" s="48">
        <v>0</v>
      </c>
      <c r="K21" s="48">
        <v>0</v>
      </c>
      <c r="L21" s="48">
        <v>0</v>
      </c>
      <c r="N21" s="48">
        <v>81270</v>
      </c>
      <c r="P21" s="47">
        <v>-80000</v>
      </c>
      <c r="Q21" s="47">
        <v>0</v>
      </c>
      <c r="R21" s="48">
        <f t="shared" si="0"/>
        <v>80000</v>
      </c>
      <c r="S21" s="47"/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v>0</v>
      </c>
      <c r="AB21" s="48">
        <v>0</v>
      </c>
      <c r="AC21" s="48">
        <v>0</v>
      </c>
      <c r="AD21" s="48">
        <v>0</v>
      </c>
      <c r="AE21" s="48">
        <v>0</v>
      </c>
      <c r="AF21" s="48">
        <v>0</v>
      </c>
      <c r="AG21" s="48">
        <v>0</v>
      </c>
      <c r="AH21" s="48">
        <v>0</v>
      </c>
      <c r="AI21" s="48">
        <v>0</v>
      </c>
      <c r="AJ21" s="48">
        <v>0</v>
      </c>
      <c r="AK21" s="48">
        <v>0</v>
      </c>
      <c r="AL21" s="48">
        <v>0</v>
      </c>
      <c r="AM21" s="48">
        <v>0</v>
      </c>
      <c r="AN21" s="48">
        <v>0</v>
      </c>
      <c r="AO21" s="48">
        <v>0</v>
      </c>
      <c r="AP21" s="48">
        <v>0</v>
      </c>
      <c r="AQ21" s="48">
        <v>0</v>
      </c>
      <c r="AR21" s="48">
        <v>0</v>
      </c>
      <c r="AS21" s="48">
        <v>0</v>
      </c>
      <c r="AT21" s="48">
        <v>0</v>
      </c>
      <c r="AU21" s="48">
        <v>0</v>
      </c>
      <c r="AV21" s="48">
        <v>0</v>
      </c>
      <c r="AW21" s="48">
        <v>0</v>
      </c>
      <c r="AX21" s="48">
        <v>0</v>
      </c>
      <c r="AY21" s="48">
        <v>0</v>
      </c>
      <c r="AZ21" s="48">
        <v>0</v>
      </c>
      <c r="BA21" s="48">
        <v>0</v>
      </c>
      <c r="BB21" s="48">
        <v>0</v>
      </c>
      <c r="BC21" s="48">
        <v>0</v>
      </c>
      <c r="BD21" s="48">
        <v>0</v>
      </c>
      <c r="BE21" s="48">
        <v>0</v>
      </c>
      <c r="BF21" s="48">
        <v>0</v>
      </c>
      <c r="BG21" s="48">
        <v>0</v>
      </c>
      <c r="BH21" s="48">
        <v>0</v>
      </c>
      <c r="BI21" s="48">
        <v>0</v>
      </c>
      <c r="BJ21" s="48">
        <v>0</v>
      </c>
      <c r="BK21" s="48">
        <v>0</v>
      </c>
      <c r="BL21" s="48">
        <v>0</v>
      </c>
      <c r="BM21" s="48">
        <v>0</v>
      </c>
      <c r="BN21" s="48">
        <v>0</v>
      </c>
      <c r="BO21" s="48">
        <v>0</v>
      </c>
      <c r="BP21" s="48">
        <v>0</v>
      </c>
      <c r="BQ21" s="48">
        <v>0</v>
      </c>
      <c r="BR21" s="48">
        <v>0</v>
      </c>
      <c r="BS21" s="48">
        <v>0</v>
      </c>
      <c r="BT21" s="48">
        <v>0</v>
      </c>
      <c r="BU21" s="48">
        <v>0</v>
      </c>
      <c r="BV21" s="48">
        <v>0</v>
      </c>
      <c r="BW21" s="48">
        <v>0</v>
      </c>
      <c r="BX21" s="48">
        <v>0</v>
      </c>
      <c r="BY21" s="48">
        <v>0</v>
      </c>
      <c r="BZ21" s="48">
        <v>0</v>
      </c>
      <c r="CA21" s="48">
        <v>0</v>
      </c>
      <c r="CB21" s="48">
        <v>0</v>
      </c>
      <c r="CC21" s="48">
        <v>0</v>
      </c>
      <c r="CD21" s="48">
        <v>0</v>
      </c>
      <c r="CE21" s="48">
        <v>0</v>
      </c>
      <c r="CF21" s="48">
        <v>0</v>
      </c>
      <c r="CG21" s="48">
        <v>0</v>
      </c>
      <c r="CH21" s="47">
        <v>0</v>
      </c>
      <c r="CJ21" s="48">
        <v>0</v>
      </c>
      <c r="CK21" s="48">
        <v>0</v>
      </c>
      <c r="CL21" s="48">
        <v>85670</v>
      </c>
      <c r="CM21" s="48">
        <v>85670</v>
      </c>
      <c r="CO21" s="48">
        <v>0</v>
      </c>
      <c r="CP21" s="48">
        <v>0</v>
      </c>
      <c r="CQ21" s="48">
        <v>0</v>
      </c>
      <c r="CS21" s="48">
        <v>85670</v>
      </c>
      <c r="CT21" s="48">
        <f t="shared" si="1"/>
        <v>-5670</v>
      </c>
      <c r="CU21" s="54">
        <f t="shared" si="2"/>
        <v>1.070875</v>
      </c>
      <c r="CV21" s="54"/>
    </row>
    <row r="22" spans="1:100" s="48" customFormat="1" outlineLevel="1" x14ac:dyDescent="0.2">
      <c r="A22" s="48" t="s">
        <v>151</v>
      </c>
      <c r="B22" s="50" t="s">
        <v>152</v>
      </c>
      <c r="C22" s="48" t="s">
        <v>153</v>
      </c>
      <c r="D22" s="48">
        <v>0</v>
      </c>
      <c r="E22" s="48">
        <v>0</v>
      </c>
      <c r="F22" s="48">
        <v>12203.35</v>
      </c>
      <c r="G22" s="48">
        <v>0</v>
      </c>
      <c r="H22" s="48">
        <v>12203.35</v>
      </c>
      <c r="J22" s="48">
        <v>0</v>
      </c>
      <c r="K22" s="48">
        <v>0</v>
      </c>
      <c r="L22" s="48">
        <v>0</v>
      </c>
      <c r="N22" s="48">
        <v>12203.35</v>
      </c>
      <c r="P22" s="47">
        <v>0</v>
      </c>
      <c r="Q22" s="47">
        <v>0</v>
      </c>
      <c r="R22" s="48">
        <f t="shared" si="0"/>
        <v>0</v>
      </c>
      <c r="S22" s="47"/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  <c r="Z22" s="48">
        <v>0</v>
      </c>
      <c r="AA22" s="48">
        <v>0</v>
      </c>
      <c r="AB22" s="48">
        <v>0</v>
      </c>
      <c r="AC22" s="48">
        <v>0</v>
      </c>
      <c r="AD22" s="48">
        <v>0</v>
      </c>
      <c r="AE22" s="48">
        <v>0</v>
      </c>
      <c r="AF22" s="48">
        <v>0</v>
      </c>
      <c r="AG22" s="48">
        <v>0</v>
      </c>
      <c r="AH22" s="48">
        <v>0</v>
      </c>
      <c r="AI22" s="48">
        <v>0</v>
      </c>
      <c r="AJ22" s="48">
        <v>0</v>
      </c>
      <c r="AK22" s="48">
        <v>0</v>
      </c>
      <c r="AL22" s="48">
        <v>0</v>
      </c>
      <c r="AM22" s="48">
        <v>0</v>
      </c>
      <c r="AN22" s="48">
        <v>0</v>
      </c>
      <c r="AO22" s="48">
        <v>0</v>
      </c>
      <c r="AP22" s="48">
        <v>0</v>
      </c>
      <c r="AQ22" s="48">
        <v>0</v>
      </c>
      <c r="AR22" s="48">
        <v>0</v>
      </c>
      <c r="AS22" s="48">
        <v>0</v>
      </c>
      <c r="AT22" s="48">
        <v>0</v>
      </c>
      <c r="AU22" s="48">
        <v>0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0</v>
      </c>
      <c r="BB22" s="48">
        <v>0</v>
      </c>
      <c r="BC22" s="48">
        <v>0</v>
      </c>
      <c r="BD22" s="48">
        <v>0</v>
      </c>
      <c r="BE22" s="48">
        <v>0</v>
      </c>
      <c r="BF22" s="48">
        <v>0</v>
      </c>
      <c r="BG22" s="48">
        <v>0</v>
      </c>
      <c r="BH22" s="48">
        <v>0</v>
      </c>
      <c r="BI22" s="48">
        <v>0</v>
      </c>
      <c r="BJ22" s="48">
        <v>0</v>
      </c>
      <c r="BK22" s="48">
        <v>0</v>
      </c>
      <c r="BL22" s="48">
        <v>0</v>
      </c>
      <c r="BM22" s="48">
        <v>0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0</v>
      </c>
      <c r="BX22" s="48">
        <v>0</v>
      </c>
      <c r="BY22" s="48">
        <v>0</v>
      </c>
      <c r="BZ22" s="48">
        <v>0</v>
      </c>
      <c r="CA22" s="48">
        <v>0</v>
      </c>
      <c r="CB22" s="48">
        <v>0</v>
      </c>
      <c r="CC22" s="48">
        <v>0</v>
      </c>
      <c r="CD22" s="48">
        <v>0</v>
      </c>
      <c r="CE22" s="48">
        <v>0</v>
      </c>
      <c r="CF22" s="48">
        <v>0</v>
      </c>
      <c r="CG22" s="48">
        <v>0</v>
      </c>
      <c r="CH22" s="47">
        <v>0</v>
      </c>
      <c r="CJ22" s="48">
        <v>0</v>
      </c>
      <c r="CK22" s="48">
        <v>0</v>
      </c>
      <c r="CL22" s="48">
        <v>8336.1200000000008</v>
      </c>
      <c r="CM22" s="48">
        <v>8336.1200000000008</v>
      </c>
      <c r="CO22" s="48">
        <v>0</v>
      </c>
      <c r="CP22" s="48">
        <v>0</v>
      </c>
      <c r="CQ22" s="48">
        <v>0</v>
      </c>
      <c r="CS22" s="48">
        <v>8336.1200000000008</v>
      </c>
      <c r="CT22" s="48">
        <f t="shared" si="1"/>
        <v>-8336.1200000000008</v>
      </c>
      <c r="CU22" s="54" t="str">
        <f t="shared" si="2"/>
        <v>n/a</v>
      </c>
      <c r="CV22" s="54"/>
    </row>
    <row r="23" spans="1:100" s="48" customFormat="1" outlineLevel="1" x14ac:dyDescent="0.2">
      <c r="A23" s="48" t="s">
        <v>154</v>
      </c>
      <c r="B23" s="50" t="s">
        <v>155</v>
      </c>
      <c r="C23" s="48" t="s">
        <v>333</v>
      </c>
      <c r="D23" s="48">
        <v>0</v>
      </c>
      <c r="E23" s="48">
        <v>0</v>
      </c>
      <c r="F23" s="48">
        <v>5572004.0600000005</v>
      </c>
      <c r="G23" s="48">
        <v>0</v>
      </c>
      <c r="H23" s="48">
        <v>5572004.0600000005</v>
      </c>
      <c r="J23" s="48">
        <v>0</v>
      </c>
      <c r="K23" s="48">
        <v>463492.11</v>
      </c>
      <c r="L23" s="48">
        <v>463492.11</v>
      </c>
      <c r="N23" s="48">
        <v>5572004.0599999996</v>
      </c>
      <c r="P23" s="47">
        <v>-6134629</v>
      </c>
      <c r="Q23" s="47">
        <v>0</v>
      </c>
      <c r="R23" s="48">
        <f t="shared" si="0"/>
        <v>6134629</v>
      </c>
      <c r="S23" s="47"/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v>0</v>
      </c>
      <c r="AB23" s="48">
        <v>0</v>
      </c>
      <c r="AC23" s="48">
        <v>0</v>
      </c>
      <c r="AD23" s="48">
        <v>0</v>
      </c>
      <c r="AE23" s="48">
        <v>0</v>
      </c>
      <c r="AF23" s="48">
        <v>0</v>
      </c>
      <c r="AG23" s="48">
        <v>0</v>
      </c>
      <c r="AH23" s="48">
        <v>0</v>
      </c>
      <c r="AI23" s="48">
        <v>0</v>
      </c>
      <c r="AJ23" s="48">
        <v>0</v>
      </c>
      <c r="AK23" s="48">
        <v>0</v>
      </c>
      <c r="AL23" s="48">
        <v>0</v>
      </c>
      <c r="AM23" s="48">
        <v>0</v>
      </c>
      <c r="AN23" s="48">
        <v>0</v>
      </c>
      <c r="AO23" s="48">
        <v>0</v>
      </c>
      <c r="AP23" s="48">
        <v>0</v>
      </c>
      <c r="AQ23" s="48">
        <v>0</v>
      </c>
      <c r="AR23" s="48">
        <v>0</v>
      </c>
      <c r="AS23" s="48">
        <v>0</v>
      </c>
      <c r="AT23" s="48">
        <v>0</v>
      </c>
      <c r="AU23" s="48">
        <v>0</v>
      </c>
      <c r="AV23" s="48">
        <v>0</v>
      </c>
      <c r="AW23" s="48">
        <v>0</v>
      </c>
      <c r="AX23" s="48">
        <v>0</v>
      </c>
      <c r="AY23" s="48">
        <v>0</v>
      </c>
      <c r="AZ23" s="48">
        <v>0</v>
      </c>
      <c r="BA23" s="48">
        <v>0</v>
      </c>
      <c r="BB23" s="48">
        <v>0</v>
      </c>
      <c r="BC23" s="48">
        <v>0</v>
      </c>
      <c r="BD23" s="48">
        <v>0</v>
      </c>
      <c r="BE23" s="48">
        <v>0</v>
      </c>
      <c r="BF23" s="48">
        <v>0</v>
      </c>
      <c r="BG23" s="48">
        <v>0</v>
      </c>
      <c r="BH23" s="48">
        <v>0</v>
      </c>
      <c r="BI23" s="48">
        <v>0</v>
      </c>
      <c r="BJ23" s="48">
        <v>0</v>
      </c>
      <c r="BK23" s="48">
        <v>0</v>
      </c>
      <c r="BL23" s="48">
        <v>0</v>
      </c>
      <c r="BM23" s="48">
        <v>0</v>
      </c>
      <c r="BN23" s="48">
        <v>0</v>
      </c>
      <c r="BO23" s="48">
        <v>0</v>
      </c>
      <c r="BP23" s="48">
        <v>0</v>
      </c>
      <c r="BQ23" s="48">
        <v>0</v>
      </c>
      <c r="BR23" s="48">
        <v>0</v>
      </c>
      <c r="BS23" s="48">
        <v>0</v>
      </c>
      <c r="BT23" s="48">
        <v>0</v>
      </c>
      <c r="BU23" s="48">
        <v>0</v>
      </c>
      <c r="BV23" s="48">
        <v>0</v>
      </c>
      <c r="BW23" s="48">
        <v>0</v>
      </c>
      <c r="BX23" s="48">
        <v>0</v>
      </c>
      <c r="BY23" s="48">
        <v>0</v>
      </c>
      <c r="BZ23" s="48">
        <v>0</v>
      </c>
      <c r="CA23" s="48">
        <v>0</v>
      </c>
      <c r="CB23" s="48">
        <v>0</v>
      </c>
      <c r="CC23" s="48">
        <v>0</v>
      </c>
      <c r="CD23" s="48">
        <v>0</v>
      </c>
      <c r="CE23" s="48">
        <v>0</v>
      </c>
      <c r="CF23" s="48">
        <v>0</v>
      </c>
      <c r="CG23" s="48">
        <v>0</v>
      </c>
      <c r="CH23" s="47">
        <v>0</v>
      </c>
      <c r="CJ23" s="48">
        <v>0</v>
      </c>
      <c r="CK23" s="48">
        <v>0</v>
      </c>
      <c r="CL23" s="48">
        <v>3065195.76</v>
      </c>
      <c r="CM23" s="48">
        <v>3065195.76</v>
      </c>
      <c r="CO23" s="48">
        <v>0</v>
      </c>
      <c r="CP23" s="48">
        <v>0</v>
      </c>
      <c r="CS23" s="48">
        <v>3065195.76</v>
      </c>
      <c r="CT23" s="48">
        <f t="shared" si="1"/>
        <v>3069433.24</v>
      </c>
      <c r="CU23" s="54">
        <f t="shared" si="2"/>
        <v>0.49965462622108031</v>
      </c>
      <c r="CV23" s="54"/>
    </row>
    <row r="24" spans="1:100" s="48" customFormat="1" outlineLevel="1" x14ac:dyDescent="0.2">
      <c r="B24" s="50" t="s">
        <v>155</v>
      </c>
      <c r="C24" s="48" t="s">
        <v>334</v>
      </c>
      <c r="N24" s="48">
        <v>463492.11</v>
      </c>
      <c r="P24" s="47"/>
      <c r="Q24" s="47"/>
      <c r="R24" s="48">
        <v>464799.16</v>
      </c>
      <c r="S24" s="47"/>
      <c r="CH24" s="47">
        <v>0</v>
      </c>
      <c r="CJ24" s="48">
        <v>0</v>
      </c>
      <c r="CK24" s="48">
        <v>0</v>
      </c>
      <c r="CL24" s="48">
        <v>0</v>
      </c>
      <c r="CM24" s="48">
        <v>0</v>
      </c>
      <c r="CO24" s="48">
        <v>0</v>
      </c>
      <c r="CP24" s="48">
        <v>104609.69</v>
      </c>
      <c r="CQ24" s="48">
        <v>104609.69</v>
      </c>
      <c r="CS24" s="48">
        <v>104609.69</v>
      </c>
      <c r="CT24" s="48">
        <f t="shared" si="1"/>
        <v>360189.47</v>
      </c>
      <c r="CU24" s="54">
        <f t="shared" si="2"/>
        <v>0.22506428367899806</v>
      </c>
      <c r="CV24" s="54"/>
    </row>
    <row r="25" spans="1:100" s="48" customFormat="1" outlineLevel="1" x14ac:dyDescent="0.2">
      <c r="A25" s="48" t="s">
        <v>157</v>
      </c>
      <c r="B25" s="50" t="s">
        <v>158</v>
      </c>
      <c r="C25" s="48" t="s">
        <v>159</v>
      </c>
      <c r="D25" s="48">
        <v>0</v>
      </c>
      <c r="E25" s="48">
        <v>0</v>
      </c>
      <c r="F25" s="48">
        <v>60986.950000000004</v>
      </c>
      <c r="G25" s="48">
        <v>0</v>
      </c>
      <c r="H25" s="48">
        <v>60986.950000000004</v>
      </c>
      <c r="J25" s="48">
        <v>0</v>
      </c>
      <c r="K25" s="48">
        <v>0</v>
      </c>
      <c r="L25" s="48">
        <v>0</v>
      </c>
      <c r="N25" s="48">
        <v>60986.950000000004</v>
      </c>
      <c r="P25" s="47">
        <v>-54800</v>
      </c>
      <c r="Q25" s="47">
        <v>0</v>
      </c>
      <c r="R25" s="48">
        <f t="shared" si="0"/>
        <v>54800</v>
      </c>
      <c r="S25" s="47"/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v>0</v>
      </c>
      <c r="AB25" s="48">
        <v>0</v>
      </c>
      <c r="AC25" s="48">
        <v>0</v>
      </c>
      <c r="AD25" s="48">
        <v>0</v>
      </c>
      <c r="AE25" s="48">
        <v>0</v>
      </c>
      <c r="AF25" s="48">
        <v>0</v>
      </c>
      <c r="AG25" s="48">
        <v>0</v>
      </c>
      <c r="AH25" s="48">
        <v>0</v>
      </c>
      <c r="AI25" s="48">
        <v>0</v>
      </c>
      <c r="AJ25" s="48">
        <v>0</v>
      </c>
      <c r="AK25" s="48">
        <v>0</v>
      </c>
      <c r="AL25" s="48">
        <v>0</v>
      </c>
      <c r="AM25" s="48">
        <v>0</v>
      </c>
      <c r="AN25" s="48">
        <v>0</v>
      </c>
      <c r="AO25" s="48">
        <v>0</v>
      </c>
      <c r="AP25" s="48">
        <v>0</v>
      </c>
      <c r="AQ25" s="48">
        <v>0</v>
      </c>
      <c r="AR25" s="48">
        <v>0</v>
      </c>
      <c r="AS25" s="48">
        <v>0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</v>
      </c>
      <c r="BB25" s="48">
        <v>0</v>
      </c>
      <c r="BC25" s="48">
        <v>0</v>
      </c>
      <c r="BD25" s="48">
        <v>0</v>
      </c>
      <c r="BE25" s="48">
        <v>0</v>
      </c>
      <c r="BF25" s="48">
        <v>0</v>
      </c>
      <c r="BG25" s="48">
        <v>0</v>
      </c>
      <c r="BH25" s="48">
        <v>0</v>
      </c>
      <c r="BI25" s="48">
        <v>0</v>
      </c>
      <c r="BJ25" s="48">
        <v>0</v>
      </c>
      <c r="BK25" s="48">
        <v>0</v>
      </c>
      <c r="BL25" s="48">
        <v>0</v>
      </c>
      <c r="BM25" s="48">
        <v>0</v>
      </c>
      <c r="BN25" s="48">
        <v>0</v>
      </c>
      <c r="BO25" s="48">
        <v>0</v>
      </c>
      <c r="BP25" s="48">
        <v>0</v>
      </c>
      <c r="BQ25" s="48">
        <v>0</v>
      </c>
      <c r="BR25" s="48">
        <v>0</v>
      </c>
      <c r="BS25" s="48">
        <v>0</v>
      </c>
      <c r="BT25" s="48">
        <v>0</v>
      </c>
      <c r="BU25" s="48">
        <v>0</v>
      </c>
      <c r="BV25" s="48">
        <v>0</v>
      </c>
      <c r="BW25" s="48">
        <v>0</v>
      </c>
      <c r="BX25" s="48">
        <v>0</v>
      </c>
      <c r="BY25" s="48">
        <v>0</v>
      </c>
      <c r="BZ25" s="48">
        <v>0</v>
      </c>
      <c r="CA25" s="48">
        <v>0</v>
      </c>
      <c r="CB25" s="48">
        <v>0</v>
      </c>
      <c r="CC25" s="48">
        <v>0</v>
      </c>
      <c r="CD25" s="48">
        <v>0</v>
      </c>
      <c r="CE25" s="48">
        <v>0</v>
      </c>
      <c r="CF25" s="48">
        <v>0</v>
      </c>
      <c r="CG25" s="48">
        <v>0</v>
      </c>
      <c r="CH25" s="47">
        <v>0</v>
      </c>
      <c r="CJ25" s="48">
        <v>4.75</v>
      </c>
      <c r="CK25" s="48">
        <v>0</v>
      </c>
      <c r="CL25" s="48">
        <v>54098.080000000002</v>
      </c>
      <c r="CM25" s="48">
        <v>54102.83</v>
      </c>
      <c r="CO25" s="48">
        <v>0</v>
      </c>
      <c r="CP25" s="48">
        <v>0</v>
      </c>
      <c r="CQ25" s="48">
        <v>0</v>
      </c>
      <c r="CS25" s="48">
        <v>54102.83</v>
      </c>
      <c r="CT25" s="48">
        <f t="shared" si="1"/>
        <v>697.16999999999825</v>
      </c>
      <c r="CU25" s="54">
        <f t="shared" si="2"/>
        <v>0.98727791970802925</v>
      </c>
      <c r="CV25" s="54"/>
    </row>
    <row r="26" spans="1:100" s="48" customFormat="1" outlineLevel="1" x14ac:dyDescent="0.2">
      <c r="A26" s="48" t="s">
        <v>160</v>
      </c>
      <c r="B26" s="50" t="s">
        <v>161</v>
      </c>
      <c r="C26" s="48" t="s">
        <v>162</v>
      </c>
      <c r="D26" s="48">
        <v>0</v>
      </c>
      <c r="E26" s="48">
        <v>143259.80000000002</v>
      </c>
      <c r="F26" s="48">
        <v>0</v>
      </c>
      <c r="G26" s="48">
        <v>0</v>
      </c>
      <c r="H26" s="48">
        <v>143259.80000000002</v>
      </c>
      <c r="J26" s="48">
        <v>0</v>
      </c>
      <c r="K26" s="48">
        <v>0</v>
      </c>
      <c r="L26" s="48">
        <v>0</v>
      </c>
      <c r="N26" s="48">
        <v>143259.80000000002</v>
      </c>
      <c r="P26" s="47">
        <v>-145000</v>
      </c>
      <c r="Q26" s="47">
        <v>0</v>
      </c>
      <c r="R26" s="48">
        <f t="shared" si="0"/>
        <v>145000</v>
      </c>
      <c r="S26" s="47"/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  <c r="Z26" s="48">
        <v>0</v>
      </c>
      <c r="AA26" s="48">
        <v>0</v>
      </c>
      <c r="AB26" s="48">
        <v>0</v>
      </c>
      <c r="AC26" s="48">
        <v>0</v>
      </c>
      <c r="AD26" s="48">
        <v>0</v>
      </c>
      <c r="AE26" s="48">
        <v>0</v>
      </c>
      <c r="AF26" s="48">
        <v>0</v>
      </c>
      <c r="AG26" s="48">
        <v>0</v>
      </c>
      <c r="AH26" s="48">
        <v>0</v>
      </c>
      <c r="AI26" s="48">
        <v>0</v>
      </c>
      <c r="AJ26" s="48">
        <v>0</v>
      </c>
      <c r="AK26" s="48">
        <v>0</v>
      </c>
      <c r="AL26" s="48">
        <v>0</v>
      </c>
      <c r="AM26" s="48">
        <v>0</v>
      </c>
      <c r="AN26" s="48">
        <v>0</v>
      </c>
      <c r="AO26" s="48">
        <v>0</v>
      </c>
      <c r="AP26" s="48">
        <v>0</v>
      </c>
      <c r="AQ26" s="48">
        <v>0</v>
      </c>
      <c r="AR26" s="48">
        <v>0</v>
      </c>
      <c r="AS26" s="48">
        <v>0</v>
      </c>
      <c r="AT26" s="48">
        <v>0</v>
      </c>
      <c r="AU26" s="48">
        <v>0</v>
      </c>
      <c r="AV26" s="48">
        <v>0</v>
      </c>
      <c r="AW26" s="48">
        <v>0</v>
      </c>
      <c r="AX26" s="48">
        <v>0</v>
      </c>
      <c r="AY26" s="48">
        <v>0</v>
      </c>
      <c r="AZ26" s="48">
        <v>0</v>
      </c>
      <c r="BA26" s="48">
        <v>0</v>
      </c>
      <c r="BB26" s="48">
        <v>0</v>
      </c>
      <c r="BC26" s="48">
        <v>0</v>
      </c>
      <c r="BD26" s="48">
        <v>0</v>
      </c>
      <c r="BE26" s="48">
        <v>0</v>
      </c>
      <c r="BF26" s="48">
        <v>0</v>
      </c>
      <c r="BG26" s="48">
        <v>0</v>
      </c>
      <c r="BH26" s="48">
        <v>0</v>
      </c>
      <c r="BI26" s="48">
        <v>0</v>
      </c>
      <c r="BJ26" s="48">
        <v>0</v>
      </c>
      <c r="BK26" s="48">
        <v>0</v>
      </c>
      <c r="BL26" s="48">
        <v>0</v>
      </c>
      <c r="BM26" s="48">
        <v>0</v>
      </c>
      <c r="BN26" s="48">
        <v>0</v>
      </c>
      <c r="BO26" s="48">
        <v>0</v>
      </c>
      <c r="BP26" s="48">
        <v>0</v>
      </c>
      <c r="BQ26" s="48">
        <v>0</v>
      </c>
      <c r="BR26" s="48">
        <v>0</v>
      </c>
      <c r="BS26" s="48">
        <v>0</v>
      </c>
      <c r="BT26" s="48">
        <v>0</v>
      </c>
      <c r="BU26" s="48">
        <v>0</v>
      </c>
      <c r="BV26" s="48">
        <v>0</v>
      </c>
      <c r="BW26" s="48">
        <v>0</v>
      </c>
      <c r="BX26" s="48">
        <v>0</v>
      </c>
      <c r="BY26" s="48">
        <v>0</v>
      </c>
      <c r="BZ26" s="48">
        <v>0</v>
      </c>
      <c r="CA26" s="48">
        <v>0</v>
      </c>
      <c r="CB26" s="48">
        <v>0</v>
      </c>
      <c r="CC26" s="48">
        <v>0</v>
      </c>
      <c r="CD26" s="48">
        <v>0</v>
      </c>
      <c r="CE26" s="48">
        <v>0</v>
      </c>
      <c r="CF26" s="48">
        <v>0</v>
      </c>
      <c r="CG26" s="48">
        <v>0</v>
      </c>
      <c r="CH26" s="47">
        <v>0</v>
      </c>
      <c r="CJ26" s="48">
        <v>0</v>
      </c>
      <c r="CK26" s="48">
        <v>81647.5</v>
      </c>
      <c r="CL26" s="48">
        <v>0</v>
      </c>
      <c r="CM26" s="48">
        <v>81647.5</v>
      </c>
      <c r="CO26" s="48">
        <v>0</v>
      </c>
      <c r="CP26" s="48">
        <v>0</v>
      </c>
      <c r="CQ26" s="48">
        <v>0</v>
      </c>
      <c r="CS26" s="48">
        <v>81647.5</v>
      </c>
      <c r="CT26" s="48">
        <f t="shared" si="1"/>
        <v>63352.5</v>
      </c>
      <c r="CU26" s="54">
        <f t="shared" si="2"/>
        <v>0.56308620689655176</v>
      </c>
      <c r="CV26" s="54"/>
    </row>
    <row r="27" spans="1:100" s="48" customFormat="1" outlineLevel="1" x14ac:dyDescent="0.2">
      <c r="A27" s="48" t="s">
        <v>163</v>
      </c>
      <c r="B27" s="50" t="s">
        <v>164</v>
      </c>
      <c r="C27" s="48" t="s">
        <v>165</v>
      </c>
      <c r="D27" s="48">
        <v>0</v>
      </c>
      <c r="E27" s="48">
        <v>0</v>
      </c>
      <c r="F27" s="48">
        <v>127275</v>
      </c>
      <c r="G27" s="48">
        <v>0</v>
      </c>
      <c r="H27" s="48">
        <v>127275</v>
      </c>
      <c r="J27" s="48">
        <v>0</v>
      </c>
      <c r="K27" s="48">
        <v>0</v>
      </c>
      <c r="L27" s="48">
        <v>0</v>
      </c>
      <c r="N27" s="48">
        <v>127275</v>
      </c>
      <c r="P27" s="47">
        <v>0</v>
      </c>
      <c r="Q27" s="47">
        <v>0</v>
      </c>
      <c r="R27" s="48">
        <f t="shared" si="0"/>
        <v>0</v>
      </c>
      <c r="S27" s="47"/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v>0</v>
      </c>
      <c r="AB27" s="48">
        <v>0</v>
      </c>
      <c r="AC27" s="48">
        <v>0</v>
      </c>
      <c r="AD27" s="48">
        <v>0</v>
      </c>
      <c r="AE27" s="48">
        <v>0</v>
      </c>
      <c r="AF27" s="48">
        <v>0</v>
      </c>
      <c r="AG27" s="48">
        <v>0</v>
      </c>
      <c r="AH27" s="48">
        <v>0</v>
      </c>
      <c r="AI27" s="48">
        <v>0</v>
      </c>
      <c r="AJ27" s="48">
        <v>0</v>
      </c>
      <c r="AK27" s="48">
        <v>0</v>
      </c>
      <c r="AL27" s="48">
        <v>0</v>
      </c>
      <c r="AM27" s="48">
        <v>0</v>
      </c>
      <c r="AN27" s="48">
        <v>0</v>
      </c>
      <c r="AO27" s="48">
        <v>0</v>
      </c>
      <c r="AP27" s="48">
        <v>0</v>
      </c>
      <c r="AQ27" s="48">
        <v>0</v>
      </c>
      <c r="AR27" s="48">
        <v>0</v>
      </c>
      <c r="AS27" s="48">
        <v>0</v>
      </c>
      <c r="AT27" s="48">
        <v>0</v>
      </c>
      <c r="AU27" s="48">
        <v>0</v>
      </c>
      <c r="AV27" s="48">
        <v>0</v>
      </c>
      <c r="AW27" s="48">
        <v>0</v>
      </c>
      <c r="AX27" s="48">
        <v>0</v>
      </c>
      <c r="AY27" s="48">
        <v>0</v>
      </c>
      <c r="AZ27" s="48">
        <v>0</v>
      </c>
      <c r="BA27" s="48">
        <v>0</v>
      </c>
      <c r="BB27" s="48">
        <v>0</v>
      </c>
      <c r="BC27" s="48">
        <v>0</v>
      </c>
      <c r="BD27" s="48">
        <v>0</v>
      </c>
      <c r="BE27" s="48">
        <v>0</v>
      </c>
      <c r="BF27" s="48">
        <v>0</v>
      </c>
      <c r="BG27" s="48">
        <v>0</v>
      </c>
      <c r="BH27" s="48">
        <v>0</v>
      </c>
      <c r="BI27" s="48">
        <v>0</v>
      </c>
      <c r="BJ27" s="48">
        <v>0</v>
      </c>
      <c r="BK27" s="48">
        <v>0</v>
      </c>
      <c r="BL27" s="48">
        <v>0</v>
      </c>
      <c r="BM27" s="48">
        <v>0</v>
      </c>
      <c r="BN27" s="48">
        <v>0</v>
      </c>
      <c r="BO27" s="48">
        <v>0</v>
      </c>
      <c r="BP27" s="48">
        <v>0</v>
      </c>
      <c r="BQ27" s="48">
        <v>0</v>
      </c>
      <c r="BR27" s="48">
        <v>0</v>
      </c>
      <c r="BS27" s="48">
        <v>0</v>
      </c>
      <c r="BT27" s="48">
        <v>0</v>
      </c>
      <c r="BU27" s="48">
        <v>0</v>
      </c>
      <c r="BV27" s="48">
        <v>0</v>
      </c>
      <c r="BW27" s="48">
        <v>0</v>
      </c>
      <c r="BX27" s="48">
        <v>0</v>
      </c>
      <c r="BY27" s="48">
        <v>0</v>
      </c>
      <c r="BZ27" s="48">
        <v>0</v>
      </c>
      <c r="CA27" s="48">
        <v>0</v>
      </c>
      <c r="CB27" s="48">
        <v>0</v>
      </c>
      <c r="CC27" s="48">
        <v>0</v>
      </c>
      <c r="CD27" s="48">
        <v>0</v>
      </c>
      <c r="CE27" s="48">
        <v>0</v>
      </c>
      <c r="CF27" s="48">
        <v>0</v>
      </c>
      <c r="CG27" s="48">
        <v>0</v>
      </c>
      <c r="CH27" s="47">
        <v>0</v>
      </c>
      <c r="CJ27" s="48">
        <v>0</v>
      </c>
      <c r="CK27" s="48">
        <v>0</v>
      </c>
      <c r="CL27" s="48">
        <v>0</v>
      </c>
      <c r="CM27" s="48">
        <v>0</v>
      </c>
      <c r="CO27" s="48">
        <v>0</v>
      </c>
      <c r="CP27" s="48">
        <v>0</v>
      </c>
      <c r="CQ27" s="48">
        <v>0</v>
      </c>
      <c r="CS27" s="48">
        <v>0</v>
      </c>
      <c r="CT27" s="48">
        <f t="shared" si="1"/>
        <v>0</v>
      </c>
      <c r="CU27" s="54" t="str">
        <f t="shared" si="2"/>
        <v>n/a</v>
      </c>
      <c r="CV27" s="54"/>
    </row>
    <row r="28" spans="1:100" s="48" customFormat="1" outlineLevel="1" x14ac:dyDescent="0.2">
      <c r="A28" s="48" t="s">
        <v>166</v>
      </c>
      <c r="B28" s="50" t="s">
        <v>167</v>
      </c>
      <c r="C28" s="48" t="s">
        <v>168</v>
      </c>
      <c r="D28" s="48">
        <v>50</v>
      </c>
      <c r="E28" s="48">
        <v>0</v>
      </c>
      <c r="F28" s="48">
        <v>15286</v>
      </c>
      <c r="G28" s="48">
        <v>0</v>
      </c>
      <c r="H28" s="48">
        <v>15336</v>
      </c>
      <c r="J28" s="48">
        <v>0</v>
      </c>
      <c r="K28" s="48">
        <v>0</v>
      </c>
      <c r="L28" s="48">
        <v>0</v>
      </c>
      <c r="N28" s="48">
        <v>15336</v>
      </c>
      <c r="P28" s="47">
        <v>-18000</v>
      </c>
      <c r="Q28" s="47">
        <v>0</v>
      </c>
      <c r="R28" s="48">
        <f t="shared" si="0"/>
        <v>18000</v>
      </c>
      <c r="S28" s="47"/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  <c r="Z28" s="48">
        <v>0</v>
      </c>
      <c r="AA28" s="48">
        <v>0</v>
      </c>
      <c r="AB28" s="48">
        <v>0</v>
      </c>
      <c r="AC28" s="48">
        <v>0</v>
      </c>
      <c r="AD28" s="48">
        <v>0</v>
      </c>
      <c r="AE28" s="48">
        <v>0</v>
      </c>
      <c r="AF28" s="48">
        <v>0</v>
      </c>
      <c r="AG28" s="48">
        <v>0</v>
      </c>
      <c r="AH28" s="48">
        <v>0</v>
      </c>
      <c r="AI28" s="48">
        <v>0</v>
      </c>
      <c r="AJ28" s="48">
        <v>0</v>
      </c>
      <c r="AK28" s="48">
        <v>0</v>
      </c>
      <c r="AL28" s="48">
        <v>0</v>
      </c>
      <c r="AM28" s="48">
        <v>0</v>
      </c>
      <c r="AN28" s="48">
        <v>0</v>
      </c>
      <c r="AO28" s="48">
        <v>0</v>
      </c>
      <c r="AP28" s="48">
        <v>0</v>
      </c>
      <c r="AQ28" s="48">
        <v>0</v>
      </c>
      <c r="AR28" s="48">
        <v>0</v>
      </c>
      <c r="AS28" s="48">
        <v>0</v>
      </c>
      <c r="AT28" s="48">
        <v>0</v>
      </c>
      <c r="AU28" s="48">
        <v>0</v>
      </c>
      <c r="AV28" s="48">
        <v>0</v>
      </c>
      <c r="AW28" s="48">
        <v>0</v>
      </c>
      <c r="AX28" s="48">
        <v>0</v>
      </c>
      <c r="AY28" s="48">
        <v>0</v>
      </c>
      <c r="AZ28" s="48">
        <v>0</v>
      </c>
      <c r="BA28" s="48">
        <v>0</v>
      </c>
      <c r="BB28" s="48">
        <v>0</v>
      </c>
      <c r="BC28" s="48">
        <v>0</v>
      </c>
      <c r="BD28" s="48">
        <v>0</v>
      </c>
      <c r="BE28" s="48">
        <v>0</v>
      </c>
      <c r="BF28" s="48">
        <v>0</v>
      </c>
      <c r="BG28" s="48">
        <v>0</v>
      </c>
      <c r="BH28" s="48">
        <v>0</v>
      </c>
      <c r="BI28" s="48">
        <v>0</v>
      </c>
      <c r="BJ28" s="48">
        <v>0</v>
      </c>
      <c r="BK28" s="48">
        <v>0</v>
      </c>
      <c r="BL28" s="48">
        <v>0</v>
      </c>
      <c r="BM28" s="48">
        <v>0</v>
      </c>
      <c r="BN28" s="48">
        <v>0</v>
      </c>
      <c r="BO28" s="48">
        <v>0</v>
      </c>
      <c r="BP28" s="48">
        <v>0</v>
      </c>
      <c r="BQ28" s="48">
        <v>0</v>
      </c>
      <c r="BR28" s="48">
        <v>0</v>
      </c>
      <c r="BS28" s="48">
        <v>0</v>
      </c>
      <c r="BT28" s="48">
        <v>0</v>
      </c>
      <c r="BU28" s="48">
        <v>0</v>
      </c>
      <c r="BV28" s="48">
        <v>0</v>
      </c>
      <c r="BW28" s="48">
        <v>0</v>
      </c>
      <c r="BX28" s="48">
        <v>0</v>
      </c>
      <c r="BY28" s="48">
        <v>0</v>
      </c>
      <c r="BZ28" s="48">
        <v>0</v>
      </c>
      <c r="CA28" s="48">
        <v>0</v>
      </c>
      <c r="CB28" s="48">
        <v>0</v>
      </c>
      <c r="CC28" s="48">
        <v>0</v>
      </c>
      <c r="CD28" s="48">
        <v>0</v>
      </c>
      <c r="CE28" s="48">
        <v>0</v>
      </c>
      <c r="CF28" s="48">
        <v>0</v>
      </c>
      <c r="CG28" s="48">
        <v>0</v>
      </c>
      <c r="CH28" s="47">
        <v>0</v>
      </c>
      <c r="CJ28" s="48">
        <v>0</v>
      </c>
      <c r="CK28" s="48">
        <v>0</v>
      </c>
      <c r="CL28" s="48">
        <v>5470</v>
      </c>
      <c r="CM28" s="48">
        <v>5470</v>
      </c>
      <c r="CO28" s="48">
        <v>0</v>
      </c>
      <c r="CP28" s="48">
        <v>0</v>
      </c>
      <c r="CQ28" s="48">
        <v>0</v>
      </c>
      <c r="CS28" s="48">
        <v>5470</v>
      </c>
      <c r="CT28" s="48">
        <f t="shared" si="1"/>
        <v>12530</v>
      </c>
      <c r="CU28" s="54">
        <f t="shared" si="2"/>
        <v>0.30388888888888888</v>
      </c>
      <c r="CV28" s="54"/>
    </row>
    <row r="29" spans="1:100" s="48" customFormat="1" outlineLevel="1" x14ac:dyDescent="0.2">
      <c r="A29" s="48" t="s">
        <v>169</v>
      </c>
      <c r="B29" s="50" t="s">
        <v>170</v>
      </c>
      <c r="C29" s="48" t="s">
        <v>171</v>
      </c>
      <c r="D29" s="48">
        <v>48513</v>
      </c>
      <c r="E29" s="48">
        <v>0</v>
      </c>
      <c r="F29" s="48">
        <v>0</v>
      </c>
      <c r="G29" s="48">
        <v>0</v>
      </c>
      <c r="H29" s="48">
        <v>48513</v>
      </c>
      <c r="J29" s="48">
        <v>0</v>
      </c>
      <c r="K29" s="48">
        <v>0</v>
      </c>
      <c r="L29" s="48">
        <v>0</v>
      </c>
      <c r="N29" s="48">
        <v>48513</v>
      </c>
      <c r="P29" s="47">
        <v>-48810</v>
      </c>
      <c r="Q29" s="47">
        <v>0</v>
      </c>
      <c r="R29" s="48">
        <f t="shared" si="0"/>
        <v>48810</v>
      </c>
      <c r="S29" s="47"/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v>0</v>
      </c>
      <c r="AB29" s="48">
        <v>0</v>
      </c>
      <c r="AC29" s="48">
        <v>0</v>
      </c>
      <c r="AD29" s="48">
        <v>0</v>
      </c>
      <c r="AE29" s="48">
        <v>0</v>
      </c>
      <c r="AF29" s="48">
        <v>0</v>
      </c>
      <c r="AG29" s="48">
        <v>0</v>
      </c>
      <c r="AH29" s="48">
        <v>0</v>
      </c>
      <c r="AI29" s="48">
        <v>0</v>
      </c>
      <c r="AJ29" s="48">
        <v>0</v>
      </c>
      <c r="AK29" s="48">
        <v>0</v>
      </c>
      <c r="AL29" s="48">
        <v>0</v>
      </c>
      <c r="AM29" s="48">
        <v>0</v>
      </c>
      <c r="AN29" s="48">
        <v>0</v>
      </c>
      <c r="AO29" s="48">
        <v>0</v>
      </c>
      <c r="AP29" s="48">
        <v>0</v>
      </c>
      <c r="AQ29" s="48">
        <v>0</v>
      </c>
      <c r="AR29" s="48">
        <v>0</v>
      </c>
      <c r="AS29" s="48">
        <v>0</v>
      </c>
      <c r="AT29" s="48">
        <v>0</v>
      </c>
      <c r="AU29" s="48">
        <v>0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0</v>
      </c>
      <c r="BB29" s="48">
        <v>0</v>
      </c>
      <c r="BC29" s="48">
        <v>0</v>
      </c>
      <c r="BD29" s="48">
        <v>0</v>
      </c>
      <c r="BE29" s="48">
        <v>0</v>
      </c>
      <c r="BF29" s="48">
        <v>0</v>
      </c>
      <c r="BG29" s="48">
        <v>0</v>
      </c>
      <c r="BH29" s="48">
        <v>0</v>
      </c>
      <c r="BI29" s="48">
        <v>0</v>
      </c>
      <c r="BJ29" s="48">
        <v>0</v>
      </c>
      <c r="BK29" s="48">
        <v>0</v>
      </c>
      <c r="BL29" s="48">
        <v>0</v>
      </c>
      <c r="BM29" s="48">
        <v>0</v>
      </c>
      <c r="BN29" s="48">
        <v>0</v>
      </c>
      <c r="BO29" s="48">
        <v>0</v>
      </c>
      <c r="BP29" s="48">
        <v>0</v>
      </c>
      <c r="BQ29" s="48">
        <v>0</v>
      </c>
      <c r="BR29" s="48">
        <v>0</v>
      </c>
      <c r="BS29" s="48">
        <v>0</v>
      </c>
      <c r="BT29" s="48">
        <v>0</v>
      </c>
      <c r="BU29" s="48">
        <v>0</v>
      </c>
      <c r="BV29" s="48">
        <v>0</v>
      </c>
      <c r="BW29" s="48">
        <v>0</v>
      </c>
      <c r="BX29" s="48">
        <v>0</v>
      </c>
      <c r="BY29" s="48">
        <v>0</v>
      </c>
      <c r="BZ29" s="48">
        <v>0</v>
      </c>
      <c r="CA29" s="48">
        <v>0</v>
      </c>
      <c r="CB29" s="48">
        <v>0</v>
      </c>
      <c r="CC29" s="48">
        <v>0</v>
      </c>
      <c r="CD29" s="48">
        <v>0</v>
      </c>
      <c r="CE29" s="48">
        <v>0</v>
      </c>
      <c r="CF29" s="48">
        <v>0</v>
      </c>
      <c r="CG29" s="48">
        <v>0</v>
      </c>
      <c r="CH29" s="47">
        <v>0</v>
      </c>
      <c r="CJ29" s="48">
        <v>30983.200000000001</v>
      </c>
      <c r="CK29" s="48">
        <v>0</v>
      </c>
      <c r="CL29" s="48">
        <v>0</v>
      </c>
      <c r="CM29" s="48">
        <v>30983.200000000001</v>
      </c>
      <c r="CO29" s="48">
        <v>0</v>
      </c>
      <c r="CP29" s="48">
        <v>0</v>
      </c>
      <c r="CQ29" s="48">
        <v>0</v>
      </c>
      <c r="CS29" s="48">
        <v>30983.200000000001</v>
      </c>
      <c r="CT29" s="48">
        <f t="shared" si="1"/>
        <v>17826.8</v>
      </c>
      <c r="CU29" s="54">
        <f t="shared" si="2"/>
        <v>0.63477156320426142</v>
      </c>
      <c r="CV29" s="54"/>
    </row>
    <row r="30" spans="1:100" s="48" customFormat="1" outlineLevel="1" x14ac:dyDescent="0.2">
      <c r="A30" s="48" t="s">
        <v>172</v>
      </c>
      <c r="B30" s="50" t="s">
        <v>173</v>
      </c>
      <c r="C30" s="48" t="s">
        <v>174</v>
      </c>
      <c r="D30" s="48">
        <v>21078.25</v>
      </c>
      <c r="E30" s="48">
        <v>0</v>
      </c>
      <c r="F30" s="48">
        <v>0</v>
      </c>
      <c r="G30" s="48">
        <v>0</v>
      </c>
      <c r="H30" s="48">
        <v>21078.25</v>
      </c>
      <c r="J30" s="48">
        <v>0</v>
      </c>
      <c r="K30" s="48">
        <v>0</v>
      </c>
      <c r="L30" s="48">
        <v>0</v>
      </c>
      <c r="N30" s="48">
        <v>21078.25</v>
      </c>
      <c r="P30" s="47">
        <v>-11500</v>
      </c>
      <c r="Q30" s="47">
        <v>0</v>
      </c>
      <c r="R30" s="48">
        <f t="shared" si="0"/>
        <v>11500</v>
      </c>
      <c r="S30" s="47"/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v>0</v>
      </c>
      <c r="AB30" s="48">
        <v>0</v>
      </c>
      <c r="AC30" s="48">
        <v>0</v>
      </c>
      <c r="AD30" s="48">
        <v>0</v>
      </c>
      <c r="AE30" s="48">
        <v>0</v>
      </c>
      <c r="AF30" s="48">
        <v>0</v>
      </c>
      <c r="AG30" s="48">
        <v>0</v>
      </c>
      <c r="AH30" s="48">
        <v>0</v>
      </c>
      <c r="AI30" s="48">
        <v>0</v>
      </c>
      <c r="AJ30" s="48">
        <v>0</v>
      </c>
      <c r="AK30" s="48">
        <v>0</v>
      </c>
      <c r="AL30" s="48">
        <v>0</v>
      </c>
      <c r="AM30" s="48">
        <v>0</v>
      </c>
      <c r="AN30" s="48">
        <v>0</v>
      </c>
      <c r="AO30" s="48">
        <v>0</v>
      </c>
      <c r="AP30" s="48">
        <v>0</v>
      </c>
      <c r="AQ30" s="48">
        <v>0</v>
      </c>
      <c r="AR30" s="48">
        <v>0</v>
      </c>
      <c r="AS30" s="48">
        <v>0</v>
      </c>
      <c r="AT30" s="48">
        <v>0</v>
      </c>
      <c r="AU30" s="48">
        <v>0</v>
      </c>
      <c r="AV30" s="48">
        <v>0</v>
      </c>
      <c r="AW30" s="48">
        <v>0</v>
      </c>
      <c r="AX30" s="48">
        <v>0</v>
      </c>
      <c r="AY30" s="48">
        <v>0</v>
      </c>
      <c r="AZ30" s="48">
        <v>0</v>
      </c>
      <c r="BA30" s="48">
        <v>0</v>
      </c>
      <c r="BB30" s="48">
        <v>0</v>
      </c>
      <c r="BC30" s="48">
        <v>0</v>
      </c>
      <c r="BD30" s="48">
        <v>0</v>
      </c>
      <c r="BE30" s="48">
        <v>0</v>
      </c>
      <c r="BF30" s="48">
        <v>0</v>
      </c>
      <c r="BG30" s="48">
        <v>0</v>
      </c>
      <c r="BH30" s="48">
        <v>0</v>
      </c>
      <c r="BI30" s="48">
        <v>0</v>
      </c>
      <c r="BJ30" s="48">
        <v>0</v>
      </c>
      <c r="BK30" s="48">
        <v>0</v>
      </c>
      <c r="BL30" s="48">
        <v>0</v>
      </c>
      <c r="BM30" s="48">
        <v>0</v>
      </c>
      <c r="BN30" s="48">
        <v>0</v>
      </c>
      <c r="BO30" s="48">
        <v>0</v>
      </c>
      <c r="BP30" s="48">
        <v>0</v>
      </c>
      <c r="BQ30" s="48">
        <v>0</v>
      </c>
      <c r="BR30" s="48">
        <v>0</v>
      </c>
      <c r="BS30" s="48">
        <v>0</v>
      </c>
      <c r="BT30" s="48">
        <v>0</v>
      </c>
      <c r="BU30" s="48">
        <v>0</v>
      </c>
      <c r="BV30" s="48">
        <v>0</v>
      </c>
      <c r="BW30" s="48">
        <v>0</v>
      </c>
      <c r="BX30" s="48">
        <v>0</v>
      </c>
      <c r="BY30" s="48">
        <v>0</v>
      </c>
      <c r="BZ30" s="48">
        <v>0</v>
      </c>
      <c r="CA30" s="48">
        <v>0</v>
      </c>
      <c r="CB30" s="48">
        <v>0</v>
      </c>
      <c r="CC30" s="48">
        <v>0</v>
      </c>
      <c r="CD30" s="48">
        <v>0</v>
      </c>
      <c r="CE30" s="48">
        <v>0</v>
      </c>
      <c r="CF30" s="48">
        <v>0</v>
      </c>
      <c r="CG30" s="48">
        <v>0</v>
      </c>
      <c r="CH30" s="47">
        <v>0</v>
      </c>
      <c r="CJ30" s="48">
        <v>6610.5</v>
      </c>
      <c r="CK30" s="48">
        <v>0</v>
      </c>
      <c r="CL30" s="48">
        <v>0</v>
      </c>
      <c r="CM30" s="48">
        <v>6610.5</v>
      </c>
      <c r="CO30" s="48">
        <v>0</v>
      </c>
      <c r="CP30" s="48">
        <v>0</v>
      </c>
      <c r="CQ30" s="48">
        <v>0</v>
      </c>
      <c r="CS30" s="48">
        <v>6610.5</v>
      </c>
      <c r="CT30" s="48">
        <f t="shared" si="1"/>
        <v>4889.5</v>
      </c>
      <c r="CU30" s="54">
        <f t="shared" si="2"/>
        <v>0.57482608695652171</v>
      </c>
      <c r="CV30" s="54"/>
    </row>
    <row r="31" spans="1:100" s="48" customFormat="1" outlineLevel="1" x14ac:dyDescent="0.2">
      <c r="A31" s="48" t="s">
        <v>175</v>
      </c>
      <c r="B31" s="50" t="s">
        <v>176</v>
      </c>
      <c r="C31" s="48" t="s">
        <v>177</v>
      </c>
      <c r="D31" s="48">
        <v>0</v>
      </c>
      <c r="E31" s="48">
        <v>0</v>
      </c>
      <c r="F31" s="48">
        <v>7355.6900000000005</v>
      </c>
      <c r="G31" s="48">
        <v>1199</v>
      </c>
      <c r="H31" s="48">
        <v>8554.69</v>
      </c>
      <c r="J31" s="48">
        <v>0</v>
      </c>
      <c r="K31" s="48">
        <v>0</v>
      </c>
      <c r="L31" s="48">
        <v>0</v>
      </c>
      <c r="N31" s="48">
        <v>8554.69</v>
      </c>
      <c r="P31" s="47">
        <v>-6500</v>
      </c>
      <c r="Q31" s="47">
        <v>0</v>
      </c>
      <c r="R31" s="48">
        <f t="shared" si="0"/>
        <v>6500</v>
      </c>
      <c r="S31" s="47"/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v>0</v>
      </c>
      <c r="AB31" s="48">
        <v>0</v>
      </c>
      <c r="AC31" s="48">
        <v>0</v>
      </c>
      <c r="AD31" s="48">
        <v>0</v>
      </c>
      <c r="AE31" s="48">
        <v>0</v>
      </c>
      <c r="AF31" s="48">
        <v>0</v>
      </c>
      <c r="AG31" s="48">
        <v>0</v>
      </c>
      <c r="AH31" s="48">
        <v>0</v>
      </c>
      <c r="AI31" s="48">
        <v>0</v>
      </c>
      <c r="AJ31" s="48">
        <v>0</v>
      </c>
      <c r="AK31" s="48">
        <v>0</v>
      </c>
      <c r="AL31" s="48">
        <v>0</v>
      </c>
      <c r="AM31" s="48">
        <v>0</v>
      </c>
      <c r="AN31" s="48">
        <v>0</v>
      </c>
      <c r="AO31" s="48">
        <v>0</v>
      </c>
      <c r="AP31" s="48">
        <v>0</v>
      </c>
      <c r="AQ31" s="48">
        <v>0</v>
      </c>
      <c r="AR31" s="48">
        <v>0</v>
      </c>
      <c r="AS31" s="48">
        <v>0</v>
      </c>
      <c r="AT31" s="48">
        <v>0</v>
      </c>
      <c r="AU31" s="48">
        <v>0</v>
      </c>
      <c r="AV31" s="48">
        <v>0</v>
      </c>
      <c r="AW31" s="48">
        <v>0</v>
      </c>
      <c r="AX31" s="48">
        <v>0</v>
      </c>
      <c r="AY31" s="48">
        <v>0</v>
      </c>
      <c r="AZ31" s="48">
        <v>0</v>
      </c>
      <c r="BA31" s="48">
        <v>0</v>
      </c>
      <c r="BB31" s="48">
        <v>0</v>
      </c>
      <c r="BC31" s="48">
        <v>0</v>
      </c>
      <c r="BD31" s="48">
        <v>0</v>
      </c>
      <c r="BE31" s="48">
        <v>0</v>
      </c>
      <c r="BF31" s="48">
        <v>0</v>
      </c>
      <c r="BG31" s="48">
        <v>0</v>
      </c>
      <c r="BH31" s="48">
        <v>0</v>
      </c>
      <c r="BI31" s="48">
        <v>0</v>
      </c>
      <c r="BJ31" s="48">
        <v>0</v>
      </c>
      <c r="BK31" s="48">
        <v>0</v>
      </c>
      <c r="BL31" s="48">
        <v>0</v>
      </c>
      <c r="BM31" s="48">
        <v>0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v>0</v>
      </c>
      <c r="BX31" s="48">
        <v>0</v>
      </c>
      <c r="BY31" s="48">
        <v>0</v>
      </c>
      <c r="BZ31" s="48">
        <v>0</v>
      </c>
      <c r="CA31" s="48">
        <v>0</v>
      </c>
      <c r="CB31" s="48">
        <v>0</v>
      </c>
      <c r="CC31" s="48">
        <v>0</v>
      </c>
      <c r="CD31" s="48">
        <v>0</v>
      </c>
      <c r="CE31" s="48">
        <v>0</v>
      </c>
      <c r="CF31" s="48">
        <v>0</v>
      </c>
      <c r="CG31" s="48">
        <v>0</v>
      </c>
      <c r="CH31" s="47">
        <v>0</v>
      </c>
      <c r="CJ31" s="48">
        <v>250</v>
      </c>
      <c r="CK31" s="48">
        <v>0</v>
      </c>
      <c r="CL31" s="48">
        <v>79</v>
      </c>
      <c r="CM31" s="48">
        <v>329</v>
      </c>
      <c r="CO31" s="48">
        <v>0</v>
      </c>
      <c r="CP31" s="48">
        <v>0</v>
      </c>
      <c r="CQ31" s="48">
        <v>0</v>
      </c>
      <c r="CS31" s="48">
        <v>329</v>
      </c>
      <c r="CT31" s="48">
        <f t="shared" si="1"/>
        <v>6171</v>
      </c>
      <c r="CU31" s="54">
        <f t="shared" si="2"/>
        <v>5.0615384615384618E-2</v>
      </c>
      <c r="CV31" s="54"/>
    </row>
    <row r="32" spans="1:100" s="48" customFormat="1" outlineLevel="1" x14ac:dyDescent="0.2">
      <c r="A32" s="48" t="s">
        <v>178</v>
      </c>
      <c r="B32" s="50" t="s">
        <v>179</v>
      </c>
      <c r="C32" s="48" t="s">
        <v>180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J32" s="48">
        <v>0</v>
      </c>
      <c r="K32" s="48">
        <v>0</v>
      </c>
      <c r="L32" s="48">
        <v>0</v>
      </c>
      <c r="N32" s="48">
        <v>0</v>
      </c>
      <c r="P32" s="47">
        <v>-600</v>
      </c>
      <c r="Q32" s="47">
        <v>0</v>
      </c>
      <c r="R32" s="48">
        <f t="shared" si="0"/>
        <v>600</v>
      </c>
      <c r="S32" s="47"/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v>0</v>
      </c>
      <c r="AB32" s="48">
        <v>0</v>
      </c>
      <c r="AC32" s="48">
        <v>0</v>
      </c>
      <c r="AD32" s="48">
        <v>0</v>
      </c>
      <c r="AE32" s="48">
        <v>0</v>
      </c>
      <c r="AF32" s="48">
        <v>0</v>
      </c>
      <c r="AG32" s="48">
        <v>0</v>
      </c>
      <c r="AH32" s="48">
        <v>0</v>
      </c>
      <c r="AI32" s="48">
        <v>0</v>
      </c>
      <c r="AJ32" s="48">
        <v>0</v>
      </c>
      <c r="AK32" s="48">
        <v>0</v>
      </c>
      <c r="AL32" s="48">
        <v>0</v>
      </c>
      <c r="AM32" s="48">
        <v>0</v>
      </c>
      <c r="AN32" s="48">
        <v>0</v>
      </c>
      <c r="AO32" s="48">
        <v>0</v>
      </c>
      <c r="AP32" s="48">
        <v>0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v>0</v>
      </c>
      <c r="AW32" s="48">
        <v>0</v>
      </c>
      <c r="AX32" s="48">
        <v>0</v>
      </c>
      <c r="AY32" s="48">
        <v>0</v>
      </c>
      <c r="AZ32" s="48">
        <v>0</v>
      </c>
      <c r="BA32" s="48">
        <v>0</v>
      </c>
      <c r="BB32" s="48">
        <v>0</v>
      </c>
      <c r="BC32" s="48">
        <v>0</v>
      </c>
      <c r="BD32" s="48">
        <v>0</v>
      </c>
      <c r="BE32" s="48">
        <v>0</v>
      </c>
      <c r="BF32" s="48">
        <v>0</v>
      </c>
      <c r="BG32" s="48">
        <v>0</v>
      </c>
      <c r="BH32" s="48">
        <v>0</v>
      </c>
      <c r="BI32" s="48">
        <v>0</v>
      </c>
      <c r="BJ32" s="48">
        <v>0</v>
      </c>
      <c r="BK32" s="48">
        <v>0</v>
      </c>
      <c r="BL32" s="48">
        <v>0</v>
      </c>
      <c r="BM32" s="48">
        <v>0</v>
      </c>
      <c r="BN32" s="48">
        <v>0</v>
      </c>
      <c r="BO32" s="48">
        <v>0</v>
      </c>
      <c r="BP32" s="48">
        <v>0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</v>
      </c>
      <c r="CB32" s="48">
        <v>0</v>
      </c>
      <c r="CC32" s="48">
        <v>0</v>
      </c>
      <c r="CD32" s="48">
        <v>0</v>
      </c>
      <c r="CE32" s="48">
        <v>0</v>
      </c>
      <c r="CF32" s="48">
        <v>0</v>
      </c>
      <c r="CG32" s="48">
        <v>0</v>
      </c>
      <c r="CH32" s="47">
        <v>0</v>
      </c>
      <c r="CJ32" s="48">
        <v>0</v>
      </c>
      <c r="CK32" s="48">
        <v>0</v>
      </c>
      <c r="CL32" s="48">
        <v>0</v>
      </c>
      <c r="CM32" s="48">
        <v>0</v>
      </c>
      <c r="CO32" s="48">
        <v>0</v>
      </c>
      <c r="CP32" s="48">
        <v>0</v>
      </c>
      <c r="CQ32" s="48">
        <v>0</v>
      </c>
      <c r="CS32" s="48">
        <v>0</v>
      </c>
      <c r="CT32" s="48">
        <f t="shared" si="1"/>
        <v>600</v>
      </c>
      <c r="CU32" s="54">
        <f t="shared" si="2"/>
        <v>0</v>
      </c>
      <c r="CV32" s="54"/>
    </row>
    <row r="33" spans="1:100" s="48" customFormat="1" outlineLevel="1" x14ac:dyDescent="0.2">
      <c r="A33" s="48" t="s">
        <v>181</v>
      </c>
      <c r="B33" s="50" t="s">
        <v>182</v>
      </c>
      <c r="C33" s="48" t="s">
        <v>335</v>
      </c>
      <c r="D33" s="48">
        <v>0</v>
      </c>
      <c r="E33" s="48">
        <v>0</v>
      </c>
      <c r="F33" s="48">
        <v>-252848.48</v>
      </c>
      <c r="G33" s="48">
        <v>0</v>
      </c>
      <c r="H33" s="48">
        <v>-252848.48</v>
      </c>
      <c r="J33" s="48">
        <v>-210643.63</v>
      </c>
      <c r="K33" s="48">
        <v>0</v>
      </c>
      <c r="L33" s="48">
        <v>-210643.63</v>
      </c>
      <c r="N33" s="48">
        <v>-463492.11</v>
      </c>
      <c r="P33" s="47">
        <v>0</v>
      </c>
      <c r="Q33" s="47">
        <v>0</v>
      </c>
      <c r="R33" s="48">
        <v>-464799.16</v>
      </c>
      <c r="S33" s="47"/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v>0</v>
      </c>
      <c r="AB33" s="48">
        <v>0</v>
      </c>
      <c r="AC33" s="48">
        <v>0</v>
      </c>
      <c r="AD33" s="48">
        <v>0</v>
      </c>
      <c r="AE33" s="48">
        <v>0</v>
      </c>
      <c r="AF33" s="48">
        <v>0</v>
      </c>
      <c r="AG33" s="48">
        <v>0</v>
      </c>
      <c r="AH33" s="48">
        <v>0</v>
      </c>
      <c r="AI33" s="48">
        <v>0</v>
      </c>
      <c r="AJ33" s="48">
        <v>0</v>
      </c>
      <c r="AK33" s="48">
        <v>0</v>
      </c>
      <c r="AL33" s="48">
        <v>0</v>
      </c>
      <c r="AM33" s="48">
        <v>0</v>
      </c>
      <c r="AN33" s="48">
        <v>0</v>
      </c>
      <c r="AO33" s="48">
        <v>0</v>
      </c>
      <c r="AP33" s="48">
        <v>0</v>
      </c>
      <c r="AQ33" s="48">
        <v>0</v>
      </c>
      <c r="AR33" s="48">
        <v>0</v>
      </c>
      <c r="AS33" s="48">
        <v>0</v>
      </c>
      <c r="AT33" s="48">
        <v>0</v>
      </c>
      <c r="AU33" s="48">
        <v>0</v>
      </c>
      <c r="AV33" s="48">
        <v>0</v>
      </c>
      <c r="AW33" s="48">
        <v>0</v>
      </c>
      <c r="AX33" s="48">
        <v>0</v>
      </c>
      <c r="AY33" s="48">
        <v>0</v>
      </c>
      <c r="AZ33" s="48">
        <v>0</v>
      </c>
      <c r="BA33" s="48">
        <v>0</v>
      </c>
      <c r="BB33" s="48">
        <v>0</v>
      </c>
      <c r="BC33" s="48">
        <v>0</v>
      </c>
      <c r="BD33" s="48">
        <v>0</v>
      </c>
      <c r="BE33" s="48">
        <v>0</v>
      </c>
      <c r="BF33" s="48">
        <v>0</v>
      </c>
      <c r="BG33" s="48">
        <v>0</v>
      </c>
      <c r="BH33" s="48">
        <v>0</v>
      </c>
      <c r="BI33" s="48">
        <v>0</v>
      </c>
      <c r="BJ33" s="48">
        <v>0</v>
      </c>
      <c r="BK33" s="48">
        <v>0</v>
      </c>
      <c r="BL33" s="48">
        <v>0</v>
      </c>
      <c r="BM33" s="48">
        <v>0</v>
      </c>
      <c r="BN33" s="48">
        <v>0</v>
      </c>
      <c r="BO33" s="48">
        <v>0</v>
      </c>
      <c r="BP33" s="48">
        <v>0</v>
      </c>
      <c r="BQ33" s="48">
        <v>0</v>
      </c>
      <c r="BR33" s="48">
        <v>0</v>
      </c>
      <c r="BS33" s="48">
        <v>0</v>
      </c>
      <c r="BT33" s="48">
        <v>0</v>
      </c>
      <c r="BU33" s="48">
        <v>0</v>
      </c>
      <c r="BV33" s="48">
        <v>0</v>
      </c>
      <c r="BW33" s="48">
        <v>0</v>
      </c>
      <c r="BX33" s="48">
        <v>0</v>
      </c>
      <c r="BY33" s="48">
        <v>0</v>
      </c>
      <c r="BZ33" s="48">
        <v>0</v>
      </c>
      <c r="CA33" s="48">
        <v>0</v>
      </c>
      <c r="CB33" s="48">
        <v>0</v>
      </c>
      <c r="CC33" s="48">
        <v>0</v>
      </c>
      <c r="CD33" s="48">
        <v>0</v>
      </c>
      <c r="CE33" s="48">
        <v>0</v>
      </c>
      <c r="CF33" s="48">
        <v>0</v>
      </c>
      <c r="CG33" s="48">
        <v>0</v>
      </c>
      <c r="CH33" s="47">
        <v>0</v>
      </c>
      <c r="CJ33" s="48">
        <v>0</v>
      </c>
      <c r="CK33" s="48">
        <v>0</v>
      </c>
      <c r="CL33" s="48">
        <v>-54526.720000000001</v>
      </c>
      <c r="CM33" s="48">
        <v>-54526.720000000001</v>
      </c>
      <c r="CO33" s="48">
        <v>-50082.97</v>
      </c>
      <c r="CP33" s="48">
        <v>0</v>
      </c>
      <c r="CQ33" s="48">
        <v>-50082.97</v>
      </c>
      <c r="CS33" s="48">
        <v>-104609.69</v>
      </c>
      <c r="CT33" s="48">
        <f t="shared" si="1"/>
        <v>-360189.47</v>
      </c>
      <c r="CU33" s="54">
        <f t="shared" si="2"/>
        <v>0.22506428367899806</v>
      </c>
      <c r="CV33" s="54"/>
    </row>
    <row r="34" spans="1:100" s="48" customFormat="1" x14ac:dyDescent="0.2">
      <c r="A34" s="49" t="s">
        <v>51</v>
      </c>
      <c r="B34" s="50"/>
      <c r="C34" s="2" t="s">
        <v>6</v>
      </c>
      <c r="D34" s="49">
        <v>93609.72</v>
      </c>
      <c r="E34" s="49">
        <v>143559.80000000002</v>
      </c>
      <c r="F34" s="49">
        <v>6899157.5500000007</v>
      </c>
      <c r="G34" s="49">
        <v>1199</v>
      </c>
      <c r="H34" s="49">
        <v>7137526.0700000012</v>
      </c>
      <c r="I34" s="51"/>
      <c r="J34" s="49">
        <v>0</v>
      </c>
      <c r="K34" s="49">
        <v>477220.85</v>
      </c>
      <c r="L34" s="49">
        <v>477220.85</v>
      </c>
      <c r="M34" s="51"/>
      <c r="N34" s="49">
        <v>7614746.9199999999</v>
      </c>
      <c r="O34" s="49"/>
      <c r="P34" s="49">
        <v>-8080208</v>
      </c>
      <c r="Q34" s="49">
        <v>0</v>
      </c>
      <c r="R34" s="49">
        <f>-1*(P34+Q34)</f>
        <v>8080208</v>
      </c>
      <c r="S34" s="51"/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  <c r="Z34" s="49">
        <v>0</v>
      </c>
      <c r="AA34" s="49">
        <v>0</v>
      </c>
      <c r="AB34" s="49">
        <v>0</v>
      </c>
      <c r="AC34" s="49">
        <v>0</v>
      </c>
      <c r="AD34" s="49">
        <v>0</v>
      </c>
      <c r="AE34" s="49">
        <v>0</v>
      </c>
      <c r="AF34" s="49">
        <v>0</v>
      </c>
      <c r="AG34" s="49">
        <v>0</v>
      </c>
      <c r="AH34" s="49">
        <v>0</v>
      </c>
      <c r="AI34" s="49">
        <v>0</v>
      </c>
      <c r="AJ34" s="49">
        <v>0</v>
      </c>
      <c r="AK34" s="49">
        <v>0</v>
      </c>
      <c r="AL34" s="49">
        <v>0</v>
      </c>
      <c r="AM34" s="49">
        <v>0</v>
      </c>
      <c r="AN34" s="49">
        <v>0</v>
      </c>
      <c r="AO34" s="49">
        <v>0</v>
      </c>
      <c r="AP34" s="49">
        <v>0</v>
      </c>
      <c r="AQ34" s="49">
        <v>0</v>
      </c>
      <c r="AR34" s="49">
        <v>0</v>
      </c>
      <c r="AS34" s="49">
        <v>0</v>
      </c>
      <c r="AT34" s="49">
        <v>0</v>
      </c>
      <c r="AU34" s="49">
        <v>0</v>
      </c>
      <c r="AV34" s="49">
        <v>0</v>
      </c>
      <c r="AW34" s="49">
        <v>0</v>
      </c>
      <c r="AX34" s="49">
        <v>0</v>
      </c>
      <c r="AY34" s="49">
        <v>0</v>
      </c>
      <c r="AZ34" s="49">
        <v>0</v>
      </c>
      <c r="BA34" s="49">
        <v>0</v>
      </c>
      <c r="BB34" s="49">
        <v>0</v>
      </c>
      <c r="BC34" s="49">
        <v>0</v>
      </c>
      <c r="BD34" s="49">
        <v>0</v>
      </c>
      <c r="BE34" s="49">
        <v>0</v>
      </c>
      <c r="BF34" s="49">
        <v>0</v>
      </c>
      <c r="BG34" s="49">
        <v>0</v>
      </c>
      <c r="BH34" s="49">
        <v>0</v>
      </c>
      <c r="BI34" s="49">
        <v>0</v>
      </c>
      <c r="BJ34" s="49">
        <v>0</v>
      </c>
      <c r="BK34" s="49">
        <v>0</v>
      </c>
      <c r="BL34" s="49">
        <v>0</v>
      </c>
      <c r="BM34" s="49">
        <v>0</v>
      </c>
      <c r="BN34" s="49">
        <v>0</v>
      </c>
      <c r="BO34" s="49">
        <v>0</v>
      </c>
      <c r="BP34" s="49">
        <v>0</v>
      </c>
      <c r="BQ34" s="49">
        <v>0</v>
      </c>
      <c r="BR34" s="49">
        <v>0</v>
      </c>
      <c r="BS34" s="49">
        <v>0</v>
      </c>
      <c r="BT34" s="49">
        <v>0</v>
      </c>
      <c r="BU34" s="49">
        <v>0</v>
      </c>
      <c r="BV34" s="49">
        <v>0</v>
      </c>
      <c r="BW34" s="49">
        <v>0</v>
      </c>
      <c r="BX34" s="49">
        <v>0</v>
      </c>
      <c r="BY34" s="49">
        <v>0</v>
      </c>
      <c r="BZ34" s="49">
        <v>0</v>
      </c>
      <c r="CA34" s="49">
        <v>0</v>
      </c>
      <c r="CB34" s="49">
        <v>0</v>
      </c>
      <c r="CC34" s="49">
        <v>0</v>
      </c>
      <c r="CD34" s="49">
        <v>0</v>
      </c>
      <c r="CE34" s="49">
        <v>0</v>
      </c>
      <c r="CF34" s="49">
        <v>0</v>
      </c>
      <c r="CG34" s="49">
        <v>0</v>
      </c>
      <c r="CH34" s="49">
        <v>0</v>
      </c>
      <c r="CI34" s="51"/>
      <c r="CJ34" s="49">
        <v>47336.55</v>
      </c>
      <c r="CK34" s="49">
        <v>81647.5</v>
      </c>
      <c r="CL34" s="49">
        <v>3678333.4499999997</v>
      </c>
      <c r="CM34" s="49">
        <v>3807317.4999999995</v>
      </c>
      <c r="CN34" s="2"/>
      <c r="CO34" s="49">
        <v>16695.97</v>
      </c>
      <c r="CP34" s="49">
        <v>108345.72</v>
      </c>
      <c r="CQ34" s="49">
        <v>125041.69</v>
      </c>
      <c r="CS34" s="49">
        <v>3932359.19</v>
      </c>
      <c r="CT34" s="49">
        <f>R34-CS34</f>
        <v>4147848.81</v>
      </c>
      <c r="CU34" s="52">
        <f>IF(R34=0,"n/a",CS34/(R34))</f>
        <v>0.48666558954917993</v>
      </c>
      <c r="CV34" s="53"/>
    </row>
    <row r="35" spans="1:100" s="48" customFormat="1" x14ac:dyDescent="0.2">
      <c r="B35" s="50"/>
      <c r="H35" s="51"/>
      <c r="I35" s="51"/>
      <c r="L35" s="51"/>
      <c r="M35" s="51"/>
      <c r="N35" s="51"/>
      <c r="O35" s="51"/>
      <c r="P35" s="51"/>
      <c r="Q35" s="51"/>
      <c r="R35" s="51"/>
      <c r="S35" s="51"/>
      <c r="CH35" s="51"/>
      <c r="CI35" s="51"/>
      <c r="CM35" s="51"/>
      <c r="CQ35" s="51"/>
      <c r="CU35" s="54"/>
      <c r="CV35" s="54"/>
    </row>
    <row r="36" spans="1:100" s="48" customFormat="1" x14ac:dyDescent="0.2">
      <c r="A36" s="49" t="s">
        <v>2</v>
      </c>
      <c r="B36" s="50"/>
      <c r="C36" s="2" t="s">
        <v>9</v>
      </c>
      <c r="D36" s="49">
        <f t="shared" ref="D36:G36" si="3">D11+D34</f>
        <v>93609.72</v>
      </c>
      <c r="E36" s="49">
        <f t="shared" si="3"/>
        <v>143559.80000000002</v>
      </c>
      <c r="F36" s="49">
        <f t="shared" si="3"/>
        <v>6899157.5500000007</v>
      </c>
      <c r="G36" s="49">
        <f t="shared" si="3"/>
        <v>1199</v>
      </c>
      <c r="H36" s="49">
        <f>H11+H34</f>
        <v>10024556.710000001</v>
      </c>
      <c r="I36" s="51"/>
      <c r="J36" s="49">
        <f t="shared" ref="J36:K36" si="4">J11+J34</f>
        <v>0</v>
      </c>
      <c r="K36" s="49">
        <f t="shared" si="4"/>
        <v>477220.85</v>
      </c>
      <c r="L36" s="49">
        <f>L11+L34</f>
        <v>477220.85</v>
      </c>
      <c r="M36" s="51"/>
      <c r="N36" s="49">
        <f>N11+N34</f>
        <v>10501777.560000001</v>
      </c>
      <c r="O36" s="49"/>
      <c r="P36" s="49"/>
      <c r="Q36" s="49"/>
      <c r="R36" s="49">
        <f>R11+R34</f>
        <v>8080208</v>
      </c>
      <c r="S36" s="51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51"/>
      <c r="CJ36" s="49">
        <f t="shared" ref="CJ36:CL36" si="5">CJ11+CJ34</f>
        <v>99672.1</v>
      </c>
      <c r="CK36" s="49">
        <f t="shared" si="5"/>
        <v>193915.01</v>
      </c>
      <c r="CL36" s="49">
        <f t="shared" si="5"/>
        <v>5600445.1199999992</v>
      </c>
      <c r="CM36" s="49">
        <f>CM11+CM34</f>
        <v>5894032.2299999995</v>
      </c>
      <c r="CN36" s="2"/>
      <c r="CO36" s="49">
        <f t="shared" ref="CO36:CP36" si="6">CO11+CO34</f>
        <v>16695.97</v>
      </c>
      <c r="CP36" s="49">
        <f t="shared" si="6"/>
        <v>906216.02</v>
      </c>
      <c r="CQ36" s="49">
        <f>CQ11+CQ34</f>
        <v>922911.99</v>
      </c>
      <c r="CS36" s="49">
        <f>CS11+CS34</f>
        <v>6816944.2200000007</v>
      </c>
      <c r="CT36" s="49">
        <f>CT11+CT34</f>
        <v>4147848.81</v>
      </c>
      <c r="CU36" s="52">
        <f>IF(R36=0,"n/a",CS36/(R36))</f>
        <v>0.84365949737927548</v>
      </c>
      <c r="CV36" s="53"/>
    </row>
    <row r="37" spans="1:100" s="48" customFormat="1" x14ac:dyDescent="0.2">
      <c r="B37" s="50"/>
      <c r="H37" s="55"/>
      <c r="I37" s="51"/>
      <c r="L37" s="55"/>
      <c r="M37" s="51"/>
      <c r="N37" s="51"/>
      <c r="O37" s="51"/>
      <c r="P37" s="51"/>
      <c r="Q37" s="51"/>
      <c r="R37" s="51"/>
      <c r="S37" s="51"/>
      <c r="CH37" s="51"/>
      <c r="CI37" s="51"/>
      <c r="CM37" s="55"/>
      <c r="CQ37" s="55"/>
      <c r="CU37" s="54"/>
      <c r="CV37" s="54"/>
    </row>
    <row r="38" spans="1:100" s="48" customFormat="1" hidden="1" outlineLevel="1" x14ac:dyDescent="0.2">
      <c r="A38" s="48" t="s">
        <v>58</v>
      </c>
      <c r="B38" s="50" t="s">
        <v>183</v>
      </c>
      <c r="C38" s="48" t="s">
        <v>184</v>
      </c>
      <c r="D38" s="48">
        <v>0</v>
      </c>
      <c r="E38" s="48">
        <v>0</v>
      </c>
      <c r="F38" s="48">
        <v>112283.57</v>
      </c>
      <c r="G38" s="48">
        <v>0</v>
      </c>
      <c r="H38" s="48">
        <v>112283.57</v>
      </c>
      <c r="J38" s="48">
        <v>0</v>
      </c>
      <c r="K38" s="48">
        <v>0</v>
      </c>
      <c r="L38" s="48">
        <v>0</v>
      </c>
      <c r="N38" s="48">
        <v>0</v>
      </c>
      <c r="P38" s="47">
        <v>0</v>
      </c>
      <c r="Q38" s="47">
        <v>0</v>
      </c>
      <c r="S38" s="47"/>
      <c r="T38" s="48">
        <v>118813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v>0</v>
      </c>
      <c r="AB38" s="48">
        <v>0</v>
      </c>
      <c r="AC38" s="48">
        <v>0</v>
      </c>
      <c r="AD38" s="48">
        <v>0</v>
      </c>
      <c r="AE38" s="48">
        <v>0</v>
      </c>
      <c r="AF38" s="48">
        <v>0</v>
      </c>
      <c r="AG38" s="48">
        <v>0</v>
      </c>
      <c r="AH38" s="48">
        <v>0</v>
      </c>
      <c r="AI38" s="48">
        <v>0</v>
      </c>
      <c r="AJ38" s="48">
        <v>0</v>
      </c>
      <c r="AK38" s="48">
        <v>0</v>
      </c>
      <c r="AL38" s="48">
        <v>0</v>
      </c>
      <c r="AM38" s="48">
        <v>0</v>
      </c>
      <c r="AN38" s="48">
        <v>0</v>
      </c>
      <c r="AO38" s="48">
        <v>0</v>
      </c>
      <c r="AP38" s="48">
        <v>0</v>
      </c>
      <c r="AQ38" s="48">
        <v>0</v>
      </c>
      <c r="AR38" s="48">
        <v>0</v>
      </c>
      <c r="AS38" s="48">
        <v>0</v>
      </c>
      <c r="AT38" s="48">
        <v>0</v>
      </c>
      <c r="AU38" s="48">
        <v>0</v>
      </c>
      <c r="AV38" s="48">
        <v>0</v>
      </c>
      <c r="AW38" s="48">
        <v>0</v>
      </c>
      <c r="AX38" s="48">
        <v>0</v>
      </c>
      <c r="AY38" s="48">
        <v>0</v>
      </c>
      <c r="AZ38" s="48">
        <v>0</v>
      </c>
      <c r="BA38" s="48">
        <v>0</v>
      </c>
      <c r="BB38" s="48">
        <v>0</v>
      </c>
      <c r="BC38" s="48">
        <v>0</v>
      </c>
      <c r="BD38" s="48">
        <v>0</v>
      </c>
      <c r="BE38" s="48">
        <v>0</v>
      </c>
      <c r="BF38" s="48">
        <v>0</v>
      </c>
      <c r="BG38" s="48">
        <v>0</v>
      </c>
      <c r="BH38" s="48">
        <v>0</v>
      </c>
      <c r="BI38" s="48">
        <v>0</v>
      </c>
      <c r="BJ38" s="48">
        <v>0</v>
      </c>
      <c r="BK38" s="48">
        <v>0</v>
      </c>
      <c r="BL38" s="48">
        <v>0</v>
      </c>
      <c r="BM38" s="48">
        <v>0</v>
      </c>
      <c r="BN38" s="48">
        <v>0</v>
      </c>
      <c r="BO38" s="48">
        <v>0</v>
      </c>
      <c r="BP38" s="48">
        <v>0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v>0</v>
      </c>
      <c r="BX38" s="48">
        <v>0</v>
      </c>
      <c r="BY38" s="48">
        <v>0</v>
      </c>
      <c r="BZ38" s="48">
        <v>0</v>
      </c>
      <c r="CA38" s="48">
        <v>0</v>
      </c>
      <c r="CB38" s="48">
        <v>0</v>
      </c>
      <c r="CC38" s="48">
        <v>0</v>
      </c>
      <c r="CD38" s="48">
        <v>0</v>
      </c>
      <c r="CE38" s="48">
        <v>0</v>
      </c>
      <c r="CF38" s="48">
        <v>0</v>
      </c>
      <c r="CG38" s="48">
        <v>0</v>
      </c>
      <c r="CH38" s="47">
        <v>0</v>
      </c>
      <c r="CJ38" s="48">
        <v>0</v>
      </c>
      <c r="CK38" s="48">
        <v>0</v>
      </c>
      <c r="CL38" s="48">
        <v>0</v>
      </c>
      <c r="CM38" s="48">
        <v>0</v>
      </c>
      <c r="CO38" s="48">
        <v>0</v>
      </c>
      <c r="CP38" s="48">
        <v>0</v>
      </c>
      <c r="CQ38" s="48">
        <v>0</v>
      </c>
      <c r="CS38" s="48">
        <v>0</v>
      </c>
      <c r="CT38" s="48">
        <f t="shared" ref="CT38:CT61" si="7">CH38-CS38</f>
        <v>0</v>
      </c>
      <c r="CU38" s="54" t="str">
        <f t="shared" ref="CU38:CU61" si="8">IF(CH38=0,"n/a",CS38/(CH38))</f>
        <v>n/a</v>
      </c>
      <c r="CV38" s="54"/>
    </row>
    <row r="39" spans="1:100" s="48" customFormat="1" hidden="1" outlineLevel="1" x14ac:dyDescent="0.2">
      <c r="A39" s="48" t="s">
        <v>59</v>
      </c>
      <c r="B39" s="50" t="s">
        <v>185</v>
      </c>
      <c r="C39" s="48" t="s">
        <v>186</v>
      </c>
      <c r="D39" s="48">
        <v>0</v>
      </c>
      <c r="E39" s="48">
        <v>0</v>
      </c>
      <c r="F39" s="48">
        <v>162083.56</v>
      </c>
      <c r="G39" s="48">
        <v>0</v>
      </c>
      <c r="H39" s="48">
        <v>162083.56</v>
      </c>
      <c r="J39" s="48">
        <v>0</v>
      </c>
      <c r="K39" s="48">
        <v>0</v>
      </c>
      <c r="L39" s="48">
        <v>0</v>
      </c>
      <c r="N39" s="48">
        <v>0</v>
      </c>
      <c r="P39" s="47">
        <v>0</v>
      </c>
      <c r="Q39" s="47">
        <v>0</v>
      </c>
      <c r="S39" s="47"/>
      <c r="T39" s="48">
        <v>0</v>
      </c>
      <c r="U39" s="48">
        <v>111503</v>
      </c>
      <c r="V39" s="48">
        <v>0</v>
      </c>
      <c r="W39" s="48">
        <v>0</v>
      </c>
      <c r="X39" s="48">
        <v>0</v>
      </c>
      <c r="Y39" s="48">
        <v>0</v>
      </c>
      <c r="Z39" s="48">
        <v>0</v>
      </c>
      <c r="AA39" s="48">
        <v>0</v>
      </c>
      <c r="AB39" s="48">
        <v>0</v>
      </c>
      <c r="AC39" s="48">
        <v>0</v>
      </c>
      <c r="AD39" s="48">
        <v>0</v>
      </c>
      <c r="AE39" s="48">
        <v>0</v>
      </c>
      <c r="AF39" s="48">
        <v>0</v>
      </c>
      <c r="AG39" s="48">
        <v>0</v>
      </c>
      <c r="AH39" s="48">
        <v>0</v>
      </c>
      <c r="AI39" s="48">
        <v>0</v>
      </c>
      <c r="AJ39" s="48">
        <v>0</v>
      </c>
      <c r="AK39" s="48">
        <v>0</v>
      </c>
      <c r="AL39" s="48">
        <v>0</v>
      </c>
      <c r="AM39" s="48">
        <v>0</v>
      </c>
      <c r="AN39" s="48">
        <v>0</v>
      </c>
      <c r="AO39" s="48">
        <v>0</v>
      </c>
      <c r="AP39" s="48">
        <v>0</v>
      </c>
      <c r="AQ39" s="48">
        <v>0</v>
      </c>
      <c r="AR39" s="48">
        <v>0</v>
      </c>
      <c r="AS39" s="48">
        <v>0</v>
      </c>
      <c r="AT39" s="48">
        <v>0</v>
      </c>
      <c r="AU39" s="48">
        <v>0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0</v>
      </c>
      <c r="BB39" s="48">
        <v>0</v>
      </c>
      <c r="BC39" s="48">
        <v>0</v>
      </c>
      <c r="BD39" s="48">
        <v>0</v>
      </c>
      <c r="BE39" s="48">
        <v>0</v>
      </c>
      <c r="BF39" s="48">
        <v>0</v>
      </c>
      <c r="BG39" s="48">
        <v>0</v>
      </c>
      <c r="BH39" s="48">
        <v>0</v>
      </c>
      <c r="BI39" s="48">
        <v>0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v>0</v>
      </c>
      <c r="BX39" s="48">
        <v>0</v>
      </c>
      <c r="BY39" s="48">
        <v>0</v>
      </c>
      <c r="BZ39" s="48">
        <v>0</v>
      </c>
      <c r="CA39" s="48">
        <v>0</v>
      </c>
      <c r="CB39" s="48">
        <v>0</v>
      </c>
      <c r="CC39" s="48">
        <v>0</v>
      </c>
      <c r="CD39" s="48">
        <v>0</v>
      </c>
      <c r="CE39" s="48">
        <v>0</v>
      </c>
      <c r="CF39" s="48">
        <v>0</v>
      </c>
      <c r="CG39" s="48">
        <v>0</v>
      </c>
      <c r="CH39" s="47">
        <v>0</v>
      </c>
      <c r="CJ39" s="48">
        <v>0</v>
      </c>
      <c r="CK39" s="48">
        <v>0</v>
      </c>
      <c r="CL39" s="48">
        <v>0</v>
      </c>
      <c r="CM39" s="48">
        <v>0</v>
      </c>
      <c r="CO39" s="48">
        <v>0</v>
      </c>
      <c r="CP39" s="48">
        <v>0</v>
      </c>
      <c r="CQ39" s="48">
        <v>0</v>
      </c>
      <c r="CS39" s="48">
        <v>0</v>
      </c>
      <c r="CT39" s="48">
        <f t="shared" si="7"/>
        <v>0</v>
      </c>
      <c r="CU39" s="54" t="str">
        <f t="shared" si="8"/>
        <v>n/a</v>
      </c>
      <c r="CV39" s="54"/>
    </row>
    <row r="40" spans="1:100" s="48" customFormat="1" hidden="1" outlineLevel="1" x14ac:dyDescent="0.2">
      <c r="A40" s="48" t="s">
        <v>60</v>
      </c>
      <c r="B40" s="50" t="s">
        <v>187</v>
      </c>
      <c r="C40" s="48" t="s">
        <v>188</v>
      </c>
      <c r="D40" s="48">
        <v>0</v>
      </c>
      <c r="E40" s="48">
        <v>0</v>
      </c>
      <c r="F40" s="48">
        <v>0</v>
      </c>
      <c r="G40" s="48">
        <v>0</v>
      </c>
      <c r="H40" s="48">
        <v>0</v>
      </c>
      <c r="J40" s="48">
        <v>0</v>
      </c>
      <c r="K40" s="48">
        <v>0</v>
      </c>
      <c r="L40" s="48">
        <v>0</v>
      </c>
      <c r="N40" s="48">
        <v>0</v>
      </c>
      <c r="P40" s="47">
        <v>0</v>
      </c>
      <c r="Q40" s="47">
        <v>0</v>
      </c>
      <c r="S40" s="47"/>
      <c r="T40" s="48">
        <v>0</v>
      </c>
      <c r="U40" s="48">
        <v>0</v>
      </c>
      <c r="V40" s="48">
        <v>62500</v>
      </c>
      <c r="W40" s="48">
        <v>0</v>
      </c>
      <c r="X40" s="48">
        <v>0</v>
      </c>
      <c r="Y40" s="48">
        <v>0</v>
      </c>
      <c r="Z40" s="48">
        <v>0</v>
      </c>
      <c r="AA40" s="48">
        <v>0</v>
      </c>
      <c r="AB40" s="48">
        <v>0</v>
      </c>
      <c r="AC40" s="48">
        <v>0</v>
      </c>
      <c r="AD40" s="48">
        <v>0</v>
      </c>
      <c r="AE40" s="48">
        <v>0</v>
      </c>
      <c r="AF40" s="48">
        <v>0</v>
      </c>
      <c r="AG40" s="48">
        <v>0</v>
      </c>
      <c r="AH40" s="48">
        <v>0</v>
      </c>
      <c r="AI40" s="48">
        <v>0</v>
      </c>
      <c r="AJ40" s="48">
        <v>0</v>
      </c>
      <c r="AK40" s="48">
        <v>0</v>
      </c>
      <c r="AL40" s="48">
        <v>0</v>
      </c>
      <c r="AM40" s="48">
        <v>0</v>
      </c>
      <c r="AN40" s="48">
        <v>0</v>
      </c>
      <c r="AO40" s="48">
        <v>0</v>
      </c>
      <c r="AP40" s="48">
        <v>0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0</v>
      </c>
      <c r="AZ40" s="48">
        <v>0</v>
      </c>
      <c r="BA40" s="48">
        <v>0</v>
      </c>
      <c r="BB40" s="48">
        <v>0</v>
      </c>
      <c r="BC40" s="48">
        <v>0</v>
      </c>
      <c r="BD40" s="48">
        <v>0</v>
      </c>
      <c r="BE40" s="48">
        <v>0</v>
      </c>
      <c r="BF40" s="48">
        <v>0</v>
      </c>
      <c r="BG40" s="48">
        <v>0</v>
      </c>
      <c r="BH40" s="48">
        <v>0</v>
      </c>
      <c r="BI40" s="48">
        <v>0</v>
      </c>
      <c r="BJ40" s="48">
        <v>0</v>
      </c>
      <c r="BK40" s="48">
        <v>0</v>
      </c>
      <c r="BL40" s="48">
        <v>0</v>
      </c>
      <c r="BM40" s="48">
        <v>0</v>
      </c>
      <c r="BN40" s="48">
        <v>0</v>
      </c>
      <c r="BO40" s="48">
        <v>0</v>
      </c>
      <c r="BP40" s="48">
        <v>0</v>
      </c>
      <c r="BQ40" s="48">
        <v>0</v>
      </c>
      <c r="BR40" s="48">
        <v>0</v>
      </c>
      <c r="BS40" s="48">
        <v>0</v>
      </c>
      <c r="BT40" s="48">
        <v>0</v>
      </c>
      <c r="BU40" s="48">
        <v>0</v>
      </c>
      <c r="BV40" s="48">
        <v>0</v>
      </c>
      <c r="BW40" s="48">
        <v>0</v>
      </c>
      <c r="BX40" s="48">
        <v>0</v>
      </c>
      <c r="BY40" s="48">
        <v>0</v>
      </c>
      <c r="BZ40" s="48">
        <v>0</v>
      </c>
      <c r="CA40" s="48">
        <v>0</v>
      </c>
      <c r="CB40" s="48">
        <v>0</v>
      </c>
      <c r="CC40" s="48">
        <v>0</v>
      </c>
      <c r="CD40" s="48">
        <v>0</v>
      </c>
      <c r="CE40" s="48">
        <v>0</v>
      </c>
      <c r="CF40" s="48">
        <v>0</v>
      </c>
      <c r="CG40" s="48">
        <v>0</v>
      </c>
      <c r="CH40" s="47">
        <v>0</v>
      </c>
      <c r="CJ40" s="48">
        <v>0</v>
      </c>
      <c r="CK40" s="48">
        <v>0</v>
      </c>
      <c r="CL40" s="48">
        <v>0</v>
      </c>
      <c r="CM40" s="48">
        <v>0</v>
      </c>
      <c r="CO40" s="48">
        <v>0</v>
      </c>
      <c r="CP40" s="48">
        <v>0</v>
      </c>
      <c r="CQ40" s="48">
        <v>0</v>
      </c>
      <c r="CS40" s="48">
        <v>0</v>
      </c>
      <c r="CT40" s="48">
        <f t="shared" si="7"/>
        <v>0</v>
      </c>
      <c r="CU40" s="54" t="str">
        <f t="shared" si="8"/>
        <v>n/a</v>
      </c>
      <c r="CV40" s="54"/>
    </row>
    <row r="41" spans="1:100" s="48" customFormat="1" outlineLevel="1" x14ac:dyDescent="0.2">
      <c r="B41" s="50" t="s">
        <v>336</v>
      </c>
      <c r="C41" s="48" t="s">
        <v>344</v>
      </c>
      <c r="N41" s="48">
        <v>274367.13</v>
      </c>
      <c r="P41" s="47"/>
      <c r="Q41" s="47"/>
      <c r="S41" s="47"/>
      <c r="CH41" s="47">
        <v>292816</v>
      </c>
      <c r="CL41" s="48">
        <v>92512.42</v>
      </c>
      <c r="CM41" s="48">
        <v>92512.42</v>
      </c>
      <c r="CO41" s="48">
        <v>0</v>
      </c>
      <c r="CP41" s="48">
        <v>0</v>
      </c>
      <c r="CQ41" s="48">
        <v>0</v>
      </c>
      <c r="CS41" s="48">
        <v>92512.42</v>
      </c>
      <c r="CT41" s="48">
        <f t="shared" si="7"/>
        <v>200303.58000000002</v>
      </c>
      <c r="CU41" s="54">
        <f t="shared" si="8"/>
        <v>0.31594045407354787</v>
      </c>
      <c r="CV41" s="54"/>
    </row>
    <row r="42" spans="1:100" s="48" customFormat="1" outlineLevel="1" x14ac:dyDescent="0.2">
      <c r="A42" s="48" t="s">
        <v>61</v>
      </c>
      <c r="B42" s="50" t="s">
        <v>189</v>
      </c>
      <c r="C42" s="48" t="s">
        <v>190</v>
      </c>
      <c r="D42" s="48">
        <v>5833.31</v>
      </c>
      <c r="E42" s="48">
        <v>51843.56</v>
      </c>
      <c r="F42" s="48">
        <v>2021985.35</v>
      </c>
      <c r="G42" s="48">
        <v>0</v>
      </c>
      <c r="H42" s="48">
        <v>2079662.2200000002</v>
      </c>
      <c r="J42" s="48">
        <v>0</v>
      </c>
      <c r="K42" s="48">
        <v>0</v>
      </c>
      <c r="L42" s="48">
        <v>0</v>
      </c>
      <c r="N42" s="48">
        <v>2079662.22</v>
      </c>
      <c r="P42" s="47">
        <v>0</v>
      </c>
      <c r="Q42" s="47">
        <v>0</v>
      </c>
      <c r="S42" s="47"/>
      <c r="T42" s="48">
        <v>0</v>
      </c>
      <c r="U42" s="48">
        <v>0</v>
      </c>
      <c r="V42" s="48">
        <v>0</v>
      </c>
      <c r="W42" s="48">
        <v>2579143</v>
      </c>
      <c r="X42" s="48">
        <v>0</v>
      </c>
      <c r="Y42" s="48">
        <v>0</v>
      </c>
      <c r="Z42" s="48">
        <v>0</v>
      </c>
      <c r="AA42" s="48">
        <v>0</v>
      </c>
      <c r="AB42" s="48">
        <v>0</v>
      </c>
      <c r="AC42" s="48">
        <v>0</v>
      </c>
      <c r="AD42" s="48">
        <v>0</v>
      </c>
      <c r="AE42" s="48">
        <v>0</v>
      </c>
      <c r="AF42" s="48">
        <v>0</v>
      </c>
      <c r="AG42" s="48">
        <v>0</v>
      </c>
      <c r="AH42" s="48">
        <v>0</v>
      </c>
      <c r="AI42" s="48">
        <v>0</v>
      </c>
      <c r="AJ42" s="48">
        <v>0</v>
      </c>
      <c r="AK42" s="48">
        <v>0</v>
      </c>
      <c r="AL42" s="48">
        <v>0</v>
      </c>
      <c r="AM42" s="48">
        <v>0</v>
      </c>
      <c r="AN42" s="48">
        <v>0</v>
      </c>
      <c r="AO42" s="48">
        <v>0</v>
      </c>
      <c r="AP42" s="48">
        <v>0</v>
      </c>
      <c r="AQ42" s="48">
        <v>0</v>
      </c>
      <c r="AR42" s="48">
        <v>0</v>
      </c>
      <c r="AS42" s="48">
        <v>0</v>
      </c>
      <c r="AT42" s="48">
        <v>0</v>
      </c>
      <c r="AU42" s="48">
        <v>0</v>
      </c>
      <c r="AV42" s="48">
        <v>0</v>
      </c>
      <c r="AW42" s="48">
        <v>0</v>
      </c>
      <c r="AX42" s="48">
        <v>0</v>
      </c>
      <c r="AY42" s="48">
        <v>0</v>
      </c>
      <c r="AZ42" s="48">
        <v>0</v>
      </c>
      <c r="BA42" s="48">
        <v>0</v>
      </c>
      <c r="BB42" s="48">
        <v>0</v>
      </c>
      <c r="BC42" s="48">
        <v>0</v>
      </c>
      <c r="BD42" s="48">
        <v>0</v>
      </c>
      <c r="BE42" s="48">
        <v>0</v>
      </c>
      <c r="BF42" s="48">
        <v>0</v>
      </c>
      <c r="BG42" s="48">
        <v>0</v>
      </c>
      <c r="BH42" s="48">
        <v>0</v>
      </c>
      <c r="BI42" s="48">
        <v>0</v>
      </c>
      <c r="BJ42" s="48">
        <v>0</v>
      </c>
      <c r="BK42" s="48">
        <v>0</v>
      </c>
      <c r="BL42" s="48">
        <v>0</v>
      </c>
      <c r="BM42" s="48">
        <v>0</v>
      </c>
      <c r="BN42" s="48">
        <v>0</v>
      </c>
      <c r="BO42" s="48">
        <v>0</v>
      </c>
      <c r="BP42" s="48">
        <v>0</v>
      </c>
      <c r="BQ42" s="48">
        <v>0</v>
      </c>
      <c r="BR42" s="48">
        <v>0</v>
      </c>
      <c r="BS42" s="48">
        <v>0</v>
      </c>
      <c r="BT42" s="48">
        <v>0</v>
      </c>
      <c r="BU42" s="48">
        <v>0</v>
      </c>
      <c r="BV42" s="48">
        <v>0</v>
      </c>
      <c r="BW42" s="48">
        <v>0</v>
      </c>
      <c r="BX42" s="48">
        <v>0</v>
      </c>
      <c r="BY42" s="48">
        <v>0</v>
      </c>
      <c r="BZ42" s="48">
        <v>0</v>
      </c>
      <c r="CA42" s="48">
        <v>0</v>
      </c>
      <c r="CB42" s="48">
        <v>0</v>
      </c>
      <c r="CC42" s="48">
        <v>0</v>
      </c>
      <c r="CD42" s="48">
        <v>0</v>
      </c>
      <c r="CE42" s="48">
        <v>0</v>
      </c>
      <c r="CF42" s="48">
        <v>0</v>
      </c>
      <c r="CG42" s="48">
        <v>0</v>
      </c>
      <c r="CH42" s="47">
        <v>2579143</v>
      </c>
      <c r="CJ42" s="48">
        <v>833.33</v>
      </c>
      <c r="CK42" s="48">
        <v>21064.240000000002</v>
      </c>
      <c r="CL42" s="48">
        <v>771121.81</v>
      </c>
      <c r="CM42" s="48">
        <v>793019.38</v>
      </c>
      <c r="CO42" s="48">
        <v>0</v>
      </c>
      <c r="CP42" s="48">
        <v>0</v>
      </c>
      <c r="CQ42" s="48">
        <v>0</v>
      </c>
      <c r="CS42" s="48">
        <v>793019.38</v>
      </c>
      <c r="CT42" s="48">
        <f t="shared" si="7"/>
        <v>1786123.62</v>
      </c>
      <c r="CU42" s="54">
        <f t="shared" si="8"/>
        <v>0.30747398651412505</v>
      </c>
      <c r="CV42" s="54"/>
    </row>
    <row r="43" spans="1:100" s="48" customFormat="1" outlineLevel="1" x14ac:dyDescent="0.2">
      <c r="A43" s="48" t="s">
        <v>62</v>
      </c>
      <c r="B43" s="50" t="s">
        <v>191</v>
      </c>
      <c r="C43" s="48" t="s">
        <v>192</v>
      </c>
      <c r="D43" s="48">
        <v>1800</v>
      </c>
      <c r="E43" s="48">
        <v>0</v>
      </c>
      <c r="F43" s="48">
        <v>29815</v>
      </c>
      <c r="G43" s="48">
        <v>0</v>
      </c>
      <c r="H43" s="48">
        <v>31615</v>
      </c>
      <c r="J43" s="48">
        <v>0</v>
      </c>
      <c r="K43" s="48">
        <v>0</v>
      </c>
      <c r="L43" s="48">
        <v>0</v>
      </c>
      <c r="N43" s="48">
        <v>31615</v>
      </c>
      <c r="P43" s="47">
        <v>0</v>
      </c>
      <c r="Q43" s="47">
        <v>0</v>
      </c>
      <c r="S43" s="47"/>
      <c r="T43" s="48">
        <v>0</v>
      </c>
      <c r="U43" s="48">
        <v>0</v>
      </c>
      <c r="V43" s="48">
        <v>0</v>
      </c>
      <c r="W43" s="48">
        <v>0</v>
      </c>
      <c r="X43" s="48">
        <v>40000</v>
      </c>
      <c r="Y43" s="48">
        <v>0</v>
      </c>
      <c r="Z43" s="48">
        <v>0</v>
      </c>
      <c r="AA43" s="48">
        <v>0</v>
      </c>
      <c r="AB43" s="48">
        <v>0</v>
      </c>
      <c r="AC43" s="48">
        <v>0</v>
      </c>
      <c r="AD43" s="48">
        <v>0</v>
      </c>
      <c r="AE43" s="48">
        <v>0</v>
      </c>
      <c r="AF43" s="48">
        <v>0</v>
      </c>
      <c r="AG43" s="48">
        <v>0</v>
      </c>
      <c r="AH43" s="48">
        <v>0</v>
      </c>
      <c r="AI43" s="48">
        <v>0</v>
      </c>
      <c r="AJ43" s="48">
        <v>0</v>
      </c>
      <c r="AK43" s="48">
        <v>0</v>
      </c>
      <c r="AL43" s="48">
        <v>0</v>
      </c>
      <c r="AM43" s="48">
        <v>0</v>
      </c>
      <c r="AN43" s="48">
        <v>0</v>
      </c>
      <c r="AO43" s="48">
        <v>0</v>
      </c>
      <c r="AP43" s="48">
        <v>0</v>
      </c>
      <c r="AQ43" s="48">
        <v>0</v>
      </c>
      <c r="AR43" s="48">
        <v>0</v>
      </c>
      <c r="AS43" s="48">
        <v>0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0</v>
      </c>
      <c r="BB43" s="48">
        <v>0</v>
      </c>
      <c r="BC43" s="48">
        <v>0</v>
      </c>
      <c r="BD43" s="48">
        <v>0</v>
      </c>
      <c r="BE43" s="48">
        <v>0</v>
      </c>
      <c r="BF43" s="48">
        <v>0</v>
      </c>
      <c r="BG43" s="48">
        <v>0</v>
      </c>
      <c r="BH43" s="48">
        <v>0</v>
      </c>
      <c r="BI43" s="48">
        <v>0</v>
      </c>
      <c r="BJ43" s="48">
        <v>0</v>
      </c>
      <c r="BK43" s="48">
        <v>0</v>
      </c>
      <c r="BL43" s="48">
        <v>0</v>
      </c>
      <c r="BM43" s="48">
        <v>0</v>
      </c>
      <c r="BN43" s="48">
        <v>0</v>
      </c>
      <c r="BO43" s="48">
        <v>0</v>
      </c>
      <c r="BP43" s="48">
        <v>0</v>
      </c>
      <c r="BQ43" s="48">
        <v>0</v>
      </c>
      <c r="BR43" s="48">
        <v>0</v>
      </c>
      <c r="BS43" s="48">
        <v>0</v>
      </c>
      <c r="BT43" s="48">
        <v>0</v>
      </c>
      <c r="BU43" s="48">
        <v>0</v>
      </c>
      <c r="BV43" s="48">
        <v>0</v>
      </c>
      <c r="BW43" s="48">
        <v>0</v>
      </c>
      <c r="BX43" s="48">
        <v>0</v>
      </c>
      <c r="BY43" s="48">
        <v>0</v>
      </c>
      <c r="BZ43" s="48">
        <v>0</v>
      </c>
      <c r="CA43" s="48">
        <v>0</v>
      </c>
      <c r="CB43" s="48">
        <v>0</v>
      </c>
      <c r="CC43" s="48">
        <v>0</v>
      </c>
      <c r="CD43" s="48">
        <v>0</v>
      </c>
      <c r="CE43" s="48">
        <v>0</v>
      </c>
      <c r="CF43" s="48">
        <v>0</v>
      </c>
      <c r="CG43" s="48">
        <v>0</v>
      </c>
      <c r="CH43" s="47">
        <v>40000</v>
      </c>
      <c r="CJ43" s="48">
        <v>1200</v>
      </c>
      <c r="CK43" s="48">
        <v>0</v>
      </c>
      <c r="CL43" s="48">
        <v>5800</v>
      </c>
      <c r="CM43" s="48">
        <v>7000</v>
      </c>
      <c r="CO43" s="48">
        <v>0</v>
      </c>
      <c r="CP43" s="48">
        <v>0</v>
      </c>
      <c r="CQ43" s="48">
        <v>0</v>
      </c>
      <c r="CS43" s="48">
        <v>7000</v>
      </c>
      <c r="CT43" s="48">
        <f t="shared" si="7"/>
        <v>33000</v>
      </c>
      <c r="CU43" s="54">
        <f t="shared" si="8"/>
        <v>0.17499999999999999</v>
      </c>
      <c r="CV43" s="54"/>
    </row>
    <row r="44" spans="1:100" s="48" customFormat="1" outlineLevel="1" x14ac:dyDescent="0.2">
      <c r="A44" s="48" t="s">
        <v>63</v>
      </c>
      <c r="B44" s="50" t="s">
        <v>193</v>
      </c>
      <c r="C44" s="48" t="s">
        <v>194</v>
      </c>
      <c r="D44" s="48">
        <v>0</v>
      </c>
      <c r="E44" s="48">
        <v>0</v>
      </c>
      <c r="F44" s="48">
        <v>21836.18</v>
      </c>
      <c r="G44" s="48">
        <v>0</v>
      </c>
      <c r="H44" s="48">
        <v>21836.18</v>
      </c>
      <c r="J44" s="48">
        <v>0</v>
      </c>
      <c r="K44" s="48">
        <v>0</v>
      </c>
      <c r="L44" s="48">
        <v>0</v>
      </c>
      <c r="N44" s="48">
        <v>21836.18</v>
      </c>
      <c r="P44" s="47">
        <v>0</v>
      </c>
      <c r="Q44" s="47">
        <v>0</v>
      </c>
      <c r="S44" s="47"/>
      <c r="T44" s="48">
        <v>0</v>
      </c>
      <c r="U44" s="48">
        <v>0</v>
      </c>
      <c r="V44" s="48">
        <v>0</v>
      </c>
      <c r="W44" s="48">
        <v>0</v>
      </c>
      <c r="X44" s="48">
        <v>0</v>
      </c>
      <c r="Y44" s="48">
        <v>24356</v>
      </c>
      <c r="Z44" s="48">
        <v>0</v>
      </c>
      <c r="AA44" s="48">
        <v>0</v>
      </c>
      <c r="AB44" s="48">
        <v>0</v>
      </c>
      <c r="AC44" s="48">
        <v>0</v>
      </c>
      <c r="AD44" s="48">
        <v>0</v>
      </c>
      <c r="AE44" s="48">
        <v>0</v>
      </c>
      <c r="AF44" s="48">
        <v>0</v>
      </c>
      <c r="AG44" s="48">
        <v>0</v>
      </c>
      <c r="AH44" s="48">
        <v>0</v>
      </c>
      <c r="AI44" s="48">
        <v>0</v>
      </c>
      <c r="AJ44" s="48">
        <v>0</v>
      </c>
      <c r="AK44" s="48">
        <v>0</v>
      </c>
      <c r="AL44" s="48">
        <v>0</v>
      </c>
      <c r="AM44" s="48">
        <v>0</v>
      </c>
      <c r="AN44" s="48">
        <v>0</v>
      </c>
      <c r="AO44" s="48">
        <v>0</v>
      </c>
      <c r="AP44" s="48">
        <v>0</v>
      </c>
      <c r="AQ44" s="48">
        <v>0</v>
      </c>
      <c r="AR44" s="48">
        <v>0</v>
      </c>
      <c r="AS44" s="48">
        <v>0</v>
      </c>
      <c r="AT44" s="48">
        <v>0</v>
      </c>
      <c r="AU44" s="48">
        <v>0</v>
      </c>
      <c r="AV44" s="48">
        <v>0</v>
      </c>
      <c r="AW44" s="48">
        <v>0</v>
      </c>
      <c r="AX44" s="48">
        <v>0</v>
      </c>
      <c r="AY44" s="48">
        <v>0</v>
      </c>
      <c r="AZ44" s="48">
        <v>0</v>
      </c>
      <c r="BA44" s="48">
        <v>0</v>
      </c>
      <c r="BB44" s="48">
        <v>0</v>
      </c>
      <c r="BC44" s="48">
        <v>0</v>
      </c>
      <c r="BD44" s="48">
        <v>0</v>
      </c>
      <c r="BE44" s="48">
        <v>0</v>
      </c>
      <c r="BF44" s="48">
        <v>0</v>
      </c>
      <c r="BG44" s="48">
        <v>0</v>
      </c>
      <c r="BH44" s="48">
        <v>0</v>
      </c>
      <c r="BI44" s="48">
        <v>0</v>
      </c>
      <c r="BJ44" s="48">
        <v>0</v>
      </c>
      <c r="BK44" s="48">
        <v>0</v>
      </c>
      <c r="BL44" s="48">
        <v>0</v>
      </c>
      <c r="BM44" s="48">
        <v>0</v>
      </c>
      <c r="BN44" s="48">
        <v>0</v>
      </c>
      <c r="BO44" s="48">
        <v>0</v>
      </c>
      <c r="BP44" s="48">
        <v>0</v>
      </c>
      <c r="BQ44" s="48">
        <v>0</v>
      </c>
      <c r="BR44" s="48">
        <v>0</v>
      </c>
      <c r="BS44" s="48">
        <v>0</v>
      </c>
      <c r="BT44" s="48">
        <v>0</v>
      </c>
      <c r="BU44" s="48">
        <v>0</v>
      </c>
      <c r="BV44" s="48">
        <v>0</v>
      </c>
      <c r="BW44" s="48">
        <v>0</v>
      </c>
      <c r="BX44" s="48">
        <v>0</v>
      </c>
      <c r="BY44" s="48">
        <v>0</v>
      </c>
      <c r="BZ44" s="48">
        <v>0</v>
      </c>
      <c r="CA44" s="48">
        <v>0</v>
      </c>
      <c r="CB44" s="48">
        <v>0</v>
      </c>
      <c r="CC44" s="48">
        <v>0</v>
      </c>
      <c r="CD44" s="48">
        <v>0</v>
      </c>
      <c r="CE44" s="48">
        <v>0</v>
      </c>
      <c r="CF44" s="48">
        <v>0</v>
      </c>
      <c r="CG44" s="48">
        <v>0</v>
      </c>
      <c r="CH44" s="47">
        <v>24356</v>
      </c>
      <c r="CJ44" s="48">
        <v>0</v>
      </c>
      <c r="CK44" s="48">
        <v>0</v>
      </c>
      <c r="CL44" s="48">
        <v>6174.1100000000006</v>
      </c>
      <c r="CM44" s="48">
        <v>6174.1100000000006</v>
      </c>
      <c r="CO44" s="48">
        <v>0</v>
      </c>
      <c r="CP44" s="48">
        <v>0</v>
      </c>
      <c r="CQ44" s="48">
        <v>0</v>
      </c>
      <c r="CS44" s="48">
        <v>6174.1100000000006</v>
      </c>
      <c r="CT44" s="48">
        <f t="shared" si="7"/>
        <v>18181.89</v>
      </c>
      <c r="CU44" s="54">
        <f t="shared" si="8"/>
        <v>0.25349441616028906</v>
      </c>
      <c r="CV44" s="54"/>
    </row>
    <row r="45" spans="1:100" s="48" customFormat="1" outlineLevel="1" x14ac:dyDescent="0.2">
      <c r="A45" s="48" t="s">
        <v>64</v>
      </c>
      <c r="B45" s="50" t="s">
        <v>195</v>
      </c>
      <c r="C45" s="48" t="s">
        <v>196</v>
      </c>
      <c r="D45" s="48">
        <v>0</v>
      </c>
      <c r="E45" s="48">
        <v>0</v>
      </c>
      <c r="F45" s="48">
        <v>50000</v>
      </c>
      <c r="G45" s="48">
        <v>0</v>
      </c>
      <c r="H45" s="48">
        <v>50000</v>
      </c>
      <c r="J45" s="48">
        <v>0</v>
      </c>
      <c r="K45" s="48">
        <v>0</v>
      </c>
      <c r="L45" s="48">
        <v>0</v>
      </c>
      <c r="N45" s="48">
        <v>50000</v>
      </c>
      <c r="P45" s="47">
        <v>0</v>
      </c>
      <c r="Q45" s="47">
        <v>0</v>
      </c>
      <c r="S45" s="47"/>
      <c r="T45" s="48">
        <v>0</v>
      </c>
      <c r="U45" s="48">
        <v>0</v>
      </c>
      <c r="V45" s="48">
        <v>0</v>
      </c>
      <c r="W45" s="48">
        <v>0</v>
      </c>
      <c r="X45" s="48">
        <v>0</v>
      </c>
      <c r="Y45" s="48">
        <v>0</v>
      </c>
      <c r="Z45" s="48">
        <v>56003</v>
      </c>
      <c r="AA45" s="48">
        <v>0</v>
      </c>
      <c r="AB45" s="48">
        <v>0</v>
      </c>
      <c r="AC45" s="48">
        <v>0</v>
      </c>
      <c r="AD45" s="48">
        <v>0</v>
      </c>
      <c r="AE45" s="48">
        <v>0</v>
      </c>
      <c r="AF45" s="48">
        <v>0</v>
      </c>
      <c r="AG45" s="48">
        <v>0</v>
      </c>
      <c r="AH45" s="48">
        <v>0</v>
      </c>
      <c r="AI45" s="48">
        <v>0</v>
      </c>
      <c r="AJ45" s="48">
        <v>0</v>
      </c>
      <c r="AK45" s="48">
        <v>0</v>
      </c>
      <c r="AL45" s="48">
        <v>0</v>
      </c>
      <c r="AM45" s="48">
        <v>0</v>
      </c>
      <c r="AN45" s="48">
        <v>0</v>
      </c>
      <c r="AO45" s="48">
        <v>0</v>
      </c>
      <c r="AP45" s="48">
        <v>0</v>
      </c>
      <c r="AQ45" s="48">
        <v>0</v>
      </c>
      <c r="AR45" s="48">
        <v>0</v>
      </c>
      <c r="AS45" s="48">
        <v>0</v>
      </c>
      <c r="AT45" s="48">
        <v>0</v>
      </c>
      <c r="AU45" s="48">
        <v>0</v>
      </c>
      <c r="AV45" s="48">
        <v>0</v>
      </c>
      <c r="AW45" s="48">
        <v>0</v>
      </c>
      <c r="AX45" s="48">
        <v>0</v>
      </c>
      <c r="AY45" s="48">
        <v>0</v>
      </c>
      <c r="AZ45" s="48">
        <v>0</v>
      </c>
      <c r="BA45" s="48">
        <v>0</v>
      </c>
      <c r="BB45" s="48">
        <v>0</v>
      </c>
      <c r="BC45" s="48">
        <v>0</v>
      </c>
      <c r="BD45" s="48">
        <v>0</v>
      </c>
      <c r="BE45" s="48">
        <v>0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0</v>
      </c>
      <c r="BL45" s="48">
        <v>0</v>
      </c>
      <c r="BM45" s="48">
        <v>0</v>
      </c>
      <c r="BN45" s="48">
        <v>0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v>0</v>
      </c>
      <c r="BX45" s="48">
        <v>0</v>
      </c>
      <c r="BY45" s="48">
        <v>0</v>
      </c>
      <c r="BZ45" s="48">
        <v>0</v>
      </c>
      <c r="CA45" s="48">
        <v>0</v>
      </c>
      <c r="CB45" s="48">
        <v>0</v>
      </c>
      <c r="CC45" s="48">
        <v>0</v>
      </c>
      <c r="CD45" s="48">
        <v>0</v>
      </c>
      <c r="CE45" s="48">
        <v>0</v>
      </c>
      <c r="CF45" s="48">
        <v>0</v>
      </c>
      <c r="CG45" s="48">
        <v>0</v>
      </c>
      <c r="CH45" s="47">
        <v>56003</v>
      </c>
      <c r="CJ45" s="48">
        <v>0</v>
      </c>
      <c r="CK45" s="48">
        <v>0</v>
      </c>
      <c r="CL45" s="48">
        <v>17916.7</v>
      </c>
      <c r="CM45" s="48">
        <v>17916.7</v>
      </c>
      <c r="CO45" s="48">
        <v>0</v>
      </c>
      <c r="CP45" s="48">
        <v>0</v>
      </c>
      <c r="CQ45" s="48">
        <v>0</v>
      </c>
      <c r="CS45" s="48">
        <v>17916.7</v>
      </c>
      <c r="CT45" s="48">
        <f t="shared" si="7"/>
        <v>38086.300000000003</v>
      </c>
      <c r="CU45" s="54">
        <f t="shared" si="8"/>
        <v>0.3199239326464654</v>
      </c>
      <c r="CV45" s="54"/>
    </row>
    <row r="46" spans="1:100" s="48" customFormat="1" outlineLevel="1" x14ac:dyDescent="0.2">
      <c r="A46" s="48" t="s">
        <v>65</v>
      </c>
      <c r="B46" s="50" t="s">
        <v>197</v>
      </c>
      <c r="C46" s="48" t="s">
        <v>198</v>
      </c>
      <c r="D46" s="48">
        <v>0</v>
      </c>
      <c r="E46" s="48">
        <v>0</v>
      </c>
      <c r="F46" s="48">
        <v>41503.72</v>
      </c>
      <c r="G46" s="48">
        <v>0</v>
      </c>
      <c r="H46" s="48">
        <v>41503.72</v>
      </c>
      <c r="J46" s="48">
        <v>0</v>
      </c>
      <c r="K46" s="48">
        <v>0</v>
      </c>
      <c r="L46" s="48">
        <v>0</v>
      </c>
      <c r="N46" s="48">
        <v>41503.72</v>
      </c>
      <c r="P46" s="47">
        <v>0</v>
      </c>
      <c r="Q46" s="47">
        <v>0</v>
      </c>
      <c r="S46" s="47"/>
      <c r="T46" s="48">
        <v>0</v>
      </c>
      <c r="U46" s="48">
        <v>0</v>
      </c>
      <c r="V46" s="48">
        <v>0</v>
      </c>
      <c r="W46" s="48">
        <v>0</v>
      </c>
      <c r="X46" s="48">
        <v>0</v>
      </c>
      <c r="Y46" s="48">
        <v>0</v>
      </c>
      <c r="Z46" s="48">
        <v>0</v>
      </c>
      <c r="AA46" s="48">
        <v>45002</v>
      </c>
      <c r="AB46" s="48">
        <v>0</v>
      </c>
      <c r="AC46" s="48">
        <v>0</v>
      </c>
      <c r="AD46" s="48">
        <v>0</v>
      </c>
      <c r="AE46" s="48">
        <v>0</v>
      </c>
      <c r="AF46" s="48">
        <v>0</v>
      </c>
      <c r="AG46" s="48">
        <v>0</v>
      </c>
      <c r="AH46" s="48">
        <v>0</v>
      </c>
      <c r="AI46" s="48">
        <v>0</v>
      </c>
      <c r="AJ46" s="48">
        <v>0</v>
      </c>
      <c r="AK46" s="48">
        <v>0</v>
      </c>
      <c r="AL46" s="48">
        <v>0</v>
      </c>
      <c r="AM46" s="48">
        <v>0</v>
      </c>
      <c r="AN46" s="48">
        <v>0</v>
      </c>
      <c r="AO46" s="48">
        <v>0</v>
      </c>
      <c r="AP46" s="48">
        <v>0</v>
      </c>
      <c r="AQ46" s="48">
        <v>0</v>
      </c>
      <c r="AR46" s="48">
        <v>0</v>
      </c>
      <c r="AS46" s="48">
        <v>0</v>
      </c>
      <c r="AT46" s="48">
        <v>0</v>
      </c>
      <c r="AU46" s="48">
        <v>0</v>
      </c>
      <c r="AV46" s="48">
        <v>0</v>
      </c>
      <c r="AW46" s="48">
        <v>0</v>
      </c>
      <c r="AX46" s="48">
        <v>0</v>
      </c>
      <c r="AY46" s="48">
        <v>0</v>
      </c>
      <c r="AZ46" s="48">
        <v>0</v>
      </c>
      <c r="BA46" s="48">
        <v>0</v>
      </c>
      <c r="BB46" s="48">
        <v>0</v>
      </c>
      <c r="BC46" s="48">
        <v>0</v>
      </c>
      <c r="BD46" s="48">
        <v>0</v>
      </c>
      <c r="BE46" s="48">
        <v>0</v>
      </c>
      <c r="BF46" s="48">
        <v>0</v>
      </c>
      <c r="BG46" s="48">
        <v>0</v>
      </c>
      <c r="BH46" s="48">
        <v>0</v>
      </c>
      <c r="BI46" s="48">
        <v>0</v>
      </c>
      <c r="BJ46" s="48">
        <v>0</v>
      </c>
      <c r="BK46" s="48">
        <v>0</v>
      </c>
      <c r="BL46" s="48">
        <v>0</v>
      </c>
      <c r="BM46" s="48">
        <v>0</v>
      </c>
      <c r="BN46" s="48">
        <v>0</v>
      </c>
      <c r="BO46" s="48">
        <v>0</v>
      </c>
      <c r="BP46" s="48">
        <v>0</v>
      </c>
      <c r="BQ46" s="48">
        <v>0</v>
      </c>
      <c r="BR46" s="48">
        <v>0</v>
      </c>
      <c r="BS46" s="48">
        <v>0</v>
      </c>
      <c r="BT46" s="48">
        <v>0</v>
      </c>
      <c r="BU46" s="48">
        <v>0</v>
      </c>
      <c r="BV46" s="48">
        <v>0</v>
      </c>
      <c r="BW46" s="48">
        <v>0</v>
      </c>
      <c r="BX46" s="48">
        <v>0</v>
      </c>
      <c r="BY46" s="48">
        <v>0</v>
      </c>
      <c r="BZ46" s="48">
        <v>0</v>
      </c>
      <c r="CA46" s="48">
        <v>0</v>
      </c>
      <c r="CB46" s="48">
        <v>0</v>
      </c>
      <c r="CC46" s="48">
        <v>0</v>
      </c>
      <c r="CD46" s="48">
        <v>0</v>
      </c>
      <c r="CE46" s="48">
        <v>0</v>
      </c>
      <c r="CF46" s="48">
        <v>0</v>
      </c>
      <c r="CG46" s="48">
        <v>0</v>
      </c>
      <c r="CH46" s="47">
        <v>45002</v>
      </c>
      <c r="CJ46" s="48">
        <v>0</v>
      </c>
      <c r="CK46" s="48">
        <v>0</v>
      </c>
      <c r="CL46" s="48">
        <v>18577.920000000002</v>
      </c>
      <c r="CM46" s="48">
        <v>18577.920000000002</v>
      </c>
      <c r="CO46" s="48">
        <v>0</v>
      </c>
      <c r="CP46" s="48">
        <v>0</v>
      </c>
      <c r="CQ46" s="48">
        <v>0</v>
      </c>
      <c r="CS46" s="48">
        <v>18577.920000000002</v>
      </c>
      <c r="CT46" s="48">
        <f t="shared" si="7"/>
        <v>26424.079999999998</v>
      </c>
      <c r="CU46" s="54">
        <f t="shared" si="8"/>
        <v>0.41282431891915922</v>
      </c>
      <c r="CV46" s="54"/>
    </row>
    <row r="47" spans="1:100" s="48" customFormat="1" outlineLevel="1" x14ac:dyDescent="0.2">
      <c r="A47" s="48" t="s">
        <v>66</v>
      </c>
      <c r="B47" s="50" t="s">
        <v>199</v>
      </c>
      <c r="C47" s="48" t="s">
        <v>200</v>
      </c>
      <c r="D47" s="48">
        <v>0</v>
      </c>
      <c r="E47" s="48">
        <v>0</v>
      </c>
      <c r="F47" s="48">
        <v>76543.56</v>
      </c>
      <c r="G47" s="48">
        <v>0</v>
      </c>
      <c r="H47" s="48">
        <v>76543.56</v>
      </c>
      <c r="J47" s="48">
        <v>0</v>
      </c>
      <c r="K47" s="48">
        <v>0</v>
      </c>
      <c r="L47" s="48">
        <v>0</v>
      </c>
      <c r="N47" s="48">
        <v>76543.56</v>
      </c>
      <c r="P47" s="47">
        <v>0</v>
      </c>
      <c r="Q47" s="47">
        <v>0</v>
      </c>
      <c r="S47" s="47"/>
      <c r="T47" s="48">
        <v>0</v>
      </c>
      <c r="U47" s="48">
        <v>0</v>
      </c>
      <c r="V47" s="48">
        <v>0</v>
      </c>
      <c r="W47" s="48">
        <v>0</v>
      </c>
      <c r="X47" s="48">
        <v>0</v>
      </c>
      <c r="Y47" s="48">
        <v>0</v>
      </c>
      <c r="Z47" s="48">
        <v>0</v>
      </c>
      <c r="AA47" s="48">
        <v>0</v>
      </c>
      <c r="AB47" s="48">
        <v>91178</v>
      </c>
      <c r="AC47" s="48">
        <v>0</v>
      </c>
      <c r="AD47" s="48">
        <v>0</v>
      </c>
      <c r="AE47" s="48">
        <v>0</v>
      </c>
      <c r="AF47" s="48">
        <v>0</v>
      </c>
      <c r="AG47" s="48">
        <v>0</v>
      </c>
      <c r="AH47" s="48">
        <v>0</v>
      </c>
      <c r="AI47" s="48">
        <v>0</v>
      </c>
      <c r="AJ47" s="48">
        <v>0</v>
      </c>
      <c r="AK47" s="48">
        <v>0</v>
      </c>
      <c r="AL47" s="48">
        <v>0</v>
      </c>
      <c r="AM47" s="48">
        <v>0</v>
      </c>
      <c r="AN47" s="48">
        <v>0</v>
      </c>
      <c r="AO47" s="48">
        <v>0</v>
      </c>
      <c r="AP47" s="48">
        <v>0</v>
      </c>
      <c r="AQ47" s="48">
        <v>0</v>
      </c>
      <c r="AR47" s="48">
        <v>0</v>
      </c>
      <c r="AS47" s="48">
        <v>0</v>
      </c>
      <c r="AT47" s="48">
        <v>0</v>
      </c>
      <c r="AU47" s="48">
        <v>0</v>
      </c>
      <c r="AV47" s="48">
        <v>0</v>
      </c>
      <c r="AW47" s="48">
        <v>0</v>
      </c>
      <c r="AX47" s="48">
        <v>0</v>
      </c>
      <c r="AY47" s="48">
        <v>0</v>
      </c>
      <c r="AZ47" s="48">
        <v>0</v>
      </c>
      <c r="BA47" s="48">
        <v>0</v>
      </c>
      <c r="BB47" s="48">
        <v>0</v>
      </c>
      <c r="BC47" s="48">
        <v>0</v>
      </c>
      <c r="BD47" s="48">
        <v>0</v>
      </c>
      <c r="BE47" s="48">
        <v>0</v>
      </c>
      <c r="BF47" s="48">
        <v>0</v>
      </c>
      <c r="BG47" s="48">
        <v>0</v>
      </c>
      <c r="BH47" s="48">
        <v>0</v>
      </c>
      <c r="BI47" s="48">
        <v>0</v>
      </c>
      <c r="BJ47" s="48">
        <v>0</v>
      </c>
      <c r="BK47" s="48">
        <v>0</v>
      </c>
      <c r="BL47" s="48">
        <v>0</v>
      </c>
      <c r="BM47" s="48">
        <v>0</v>
      </c>
      <c r="BN47" s="48">
        <v>0</v>
      </c>
      <c r="BO47" s="48">
        <v>0</v>
      </c>
      <c r="BP47" s="48">
        <v>0</v>
      </c>
      <c r="BQ47" s="48">
        <v>0</v>
      </c>
      <c r="BR47" s="48">
        <v>0</v>
      </c>
      <c r="BS47" s="48">
        <v>0</v>
      </c>
      <c r="BT47" s="48">
        <v>0</v>
      </c>
      <c r="BU47" s="48">
        <v>0</v>
      </c>
      <c r="BV47" s="48">
        <v>0</v>
      </c>
      <c r="BW47" s="48">
        <v>0</v>
      </c>
      <c r="BX47" s="48">
        <v>0</v>
      </c>
      <c r="BY47" s="48">
        <v>0</v>
      </c>
      <c r="BZ47" s="48">
        <v>0</v>
      </c>
      <c r="CA47" s="48">
        <v>0</v>
      </c>
      <c r="CB47" s="48">
        <v>0</v>
      </c>
      <c r="CC47" s="48">
        <v>0</v>
      </c>
      <c r="CD47" s="48">
        <v>0</v>
      </c>
      <c r="CE47" s="48">
        <v>0</v>
      </c>
      <c r="CF47" s="48">
        <v>0</v>
      </c>
      <c r="CG47" s="48">
        <v>0</v>
      </c>
      <c r="CH47" s="47">
        <v>91178</v>
      </c>
      <c r="CJ47" s="48">
        <v>0</v>
      </c>
      <c r="CK47" s="48">
        <v>0</v>
      </c>
      <c r="CL47" s="48">
        <v>30437.13</v>
      </c>
      <c r="CM47" s="48">
        <v>30437.13</v>
      </c>
      <c r="CO47" s="48">
        <v>0</v>
      </c>
      <c r="CP47" s="48">
        <v>0</v>
      </c>
      <c r="CQ47" s="48">
        <v>0</v>
      </c>
      <c r="CS47" s="48">
        <v>30437.13</v>
      </c>
      <c r="CT47" s="48">
        <f t="shared" si="7"/>
        <v>60740.869999999995</v>
      </c>
      <c r="CU47" s="54">
        <f t="shared" si="8"/>
        <v>0.33382098751891903</v>
      </c>
      <c r="CV47" s="54"/>
    </row>
    <row r="48" spans="1:100" s="48" customFormat="1" outlineLevel="1" x14ac:dyDescent="0.2">
      <c r="A48" s="48" t="s">
        <v>67</v>
      </c>
      <c r="B48" s="50" t="s">
        <v>201</v>
      </c>
      <c r="C48" s="48" t="s">
        <v>202</v>
      </c>
      <c r="D48" s="48">
        <v>0</v>
      </c>
      <c r="E48" s="48">
        <v>0</v>
      </c>
      <c r="F48" s="48">
        <v>31776.73</v>
      </c>
      <c r="G48" s="48">
        <v>0</v>
      </c>
      <c r="H48" s="48">
        <v>31776.73</v>
      </c>
      <c r="J48" s="48">
        <v>0</v>
      </c>
      <c r="K48" s="48">
        <v>0</v>
      </c>
      <c r="L48" s="48">
        <v>0</v>
      </c>
      <c r="N48" s="48">
        <v>31776.73</v>
      </c>
      <c r="P48" s="47">
        <v>0</v>
      </c>
      <c r="Q48" s="47">
        <v>0</v>
      </c>
      <c r="S48" s="47"/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  <c r="AA48" s="48">
        <v>0</v>
      </c>
      <c r="AB48" s="48">
        <v>0</v>
      </c>
      <c r="AC48" s="48">
        <v>38075</v>
      </c>
      <c r="AD48" s="48">
        <v>0</v>
      </c>
      <c r="AE48" s="48">
        <v>0</v>
      </c>
      <c r="AF48" s="48">
        <v>0</v>
      </c>
      <c r="AG48" s="48">
        <v>0</v>
      </c>
      <c r="AH48" s="48">
        <v>0</v>
      </c>
      <c r="AI48" s="48">
        <v>0</v>
      </c>
      <c r="AJ48" s="48">
        <v>0</v>
      </c>
      <c r="AK48" s="48">
        <v>0</v>
      </c>
      <c r="AL48" s="48">
        <v>0</v>
      </c>
      <c r="AM48" s="48">
        <v>0</v>
      </c>
      <c r="AN48" s="48">
        <v>0</v>
      </c>
      <c r="AO48" s="48">
        <v>0</v>
      </c>
      <c r="AP48" s="48">
        <v>0</v>
      </c>
      <c r="AQ48" s="48">
        <v>0</v>
      </c>
      <c r="AR48" s="48">
        <v>0</v>
      </c>
      <c r="AS48" s="48">
        <v>0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0</v>
      </c>
      <c r="BB48" s="48">
        <v>0</v>
      </c>
      <c r="BC48" s="48">
        <v>0</v>
      </c>
      <c r="BD48" s="48">
        <v>0</v>
      </c>
      <c r="BE48" s="48">
        <v>0</v>
      </c>
      <c r="BF48" s="48">
        <v>0</v>
      </c>
      <c r="BG48" s="48">
        <v>0</v>
      </c>
      <c r="BH48" s="48">
        <v>0</v>
      </c>
      <c r="BI48" s="48">
        <v>0</v>
      </c>
      <c r="BJ48" s="48">
        <v>0</v>
      </c>
      <c r="BK48" s="48">
        <v>0</v>
      </c>
      <c r="BL48" s="48">
        <v>0</v>
      </c>
      <c r="BM48" s="48">
        <v>0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0</v>
      </c>
      <c r="BX48" s="48">
        <v>0</v>
      </c>
      <c r="BY48" s="48">
        <v>0</v>
      </c>
      <c r="BZ48" s="48">
        <v>0</v>
      </c>
      <c r="CA48" s="48">
        <v>0</v>
      </c>
      <c r="CB48" s="48">
        <v>0</v>
      </c>
      <c r="CC48" s="48">
        <v>0</v>
      </c>
      <c r="CD48" s="48">
        <v>0</v>
      </c>
      <c r="CE48" s="48">
        <v>0</v>
      </c>
      <c r="CF48" s="48">
        <v>0</v>
      </c>
      <c r="CG48" s="48">
        <v>0</v>
      </c>
      <c r="CH48" s="47">
        <v>38075</v>
      </c>
      <c r="CJ48" s="48">
        <v>0</v>
      </c>
      <c r="CK48" s="48">
        <v>0</v>
      </c>
      <c r="CL48" s="48">
        <v>7771.35</v>
      </c>
      <c r="CM48" s="48">
        <v>7771.35</v>
      </c>
      <c r="CO48" s="48">
        <v>0</v>
      </c>
      <c r="CP48" s="48">
        <v>0</v>
      </c>
      <c r="CQ48" s="48">
        <v>0</v>
      </c>
      <c r="CS48" s="48">
        <v>7771.35</v>
      </c>
      <c r="CT48" s="48">
        <f t="shared" si="7"/>
        <v>30303.65</v>
      </c>
      <c r="CU48" s="54">
        <f t="shared" si="8"/>
        <v>0.20410636900853579</v>
      </c>
      <c r="CV48" s="54"/>
    </row>
    <row r="49" spans="1:100" s="48" customFormat="1" outlineLevel="1" x14ac:dyDescent="0.2">
      <c r="A49" s="48" t="s">
        <v>68</v>
      </c>
      <c r="B49" s="50" t="s">
        <v>203</v>
      </c>
      <c r="C49" s="48" t="s">
        <v>204</v>
      </c>
      <c r="D49" s="48">
        <v>0</v>
      </c>
      <c r="E49" s="48">
        <v>0</v>
      </c>
      <c r="F49" s="48">
        <v>28477.45</v>
      </c>
      <c r="G49" s="48">
        <v>0</v>
      </c>
      <c r="H49" s="48">
        <v>28477.45</v>
      </c>
      <c r="J49" s="48">
        <v>0</v>
      </c>
      <c r="K49" s="48">
        <v>0</v>
      </c>
      <c r="L49" s="48">
        <v>0</v>
      </c>
      <c r="N49" s="48">
        <v>28477.45</v>
      </c>
      <c r="P49" s="47">
        <v>0</v>
      </c>
      <c r="Q49" s="47">
        <v>0</v>
      </c>
      <c r="S49" s="47"/>
      <c r="T49" s="48">
        <v>0</v>
      </c>
      <c r="U49" s="48">
        <v>0</v>
      </c>
      <c r="V49" s="48">
        <v>0</v>
      </c>
      <c r="W49" s="48">
        <v>0</v>
      </c>
      <c r="X49" s="48">
        <v>0</v>
      </c>
      <c r="Y49" s="48">
        <v>0</v>
      </c>
      <c r="Z49" s="48">
        <v>0</v>
      </c>
      <c r="AA49" s="48">
        <v>0</v>
      </c>
      <c r="AB49" s="48">
        <v>0</v>
      </c>
      <c r="AC49" s="48">
        <v>0</v>
      </c>
      <c r="AD49" s="48">
        <v>30256</v>
      </c>
      <c r="AE49" s="48">
        <v>0</v>
      </c>
      <c r="AF49" s="48">
        <v>0</v>
      </c>
      <c r="AG49" s="48">
        <v>0</v>
      </c>
      <c r="AH49" s="48">
        <v>0</v>
      </c>
      <c r="AI49" s="48">
        <v>0</v>
      </c>
      <c r="AJ49" s="48">
        <v>0</v>
      </c>
      <c r="AK49" s="48">
        <v>0</v>
      </c>
      <c r="AL49" s="48">
        <v>0</v>
      </c>
      <c r="AM49" s="48">
        <v>0</v>
      </c>
      <c r="AN49" s="48">
        <v>0</v>
      </c>
      <c r="AO49" s="48">
        <v>0</v>
      </c>
      <c r="AP49" s="48">
        <v>0</v>
      </c>
      <c r="AQ49" s="48">
        <v>0</v>
      </c>
      <c r="AR49" s="48">
        <v>0</v>
      </c>
      <c r="AS49" s="48">
        <v>0</v>
      </c>
      <c r="AT49" s="48">
        <v>0</v>
      </c>
      <c r="AU49" s="48">
        <v>0</v>
      </c>
      <c r="AV49" s="48">
        <v>0</v>
      </c>
      <c r="AW49" s="48">
        <v>0</v>
      </c>
      <c r="AX49" s="48">
        <v>0</v>
      </c>
      <c r="AY49" s="48">
        <v>0</v>
      </c>
      <c r="AZ49" s="48">
        <v>0</v>
      </c>
      <c r="BA49" s="48">
        <v>0</v>
      </c>
      <c r="BB49" s="48">
        <v>0</v>
      </c>
      <c r="BC49" s="48">
        <v>0</v>
      </c>
      <c r="BD49" s="48">
        <v>0</v>
      </c>
      <c r="BE49" s="48">
        <v>0</v>
      </c>
      <c r="BF49" s="48">
        <v>0</v>
      </c>
      <c r="BG49" s="48">
        <v>0</v>
      </c>
      <c r="BH49" s="48">
        <v>0</v>
      </c>
      <c r="BI49" s="48">
        <v>0</v>
      </c>
      <c r="BJ49" s="48">
        <v>0</v>
      </c>
      <c r="BK49" s="48">
        <v>0</v>
      </c>
      <c r="BL49" s="48">
        <v>0</v>
      </c>
      <c r="BM49" s="48">
        <v>0</v>
      </c>
      <c r="BN49" s="48">
        <v>0</v>
      </c>
      <c r="BO49" s="48">
        <v>0</v>
      </c>
      <c r="BP49" s="48">
        <v>0</v>
      </c>
      <c r="BQ49" s="48">
        <v>0</v>
      </c>
      <c r="BR49" s="48">
        <v>0</v>
      </c>
      <c r="BS49" s="48">
        <v>0</v>
      </c>
      <c r="BT49" s="48">
        <v>0</v>
      </c>
      <c r="BU49" s="48">
        <v>0</v>
      </c>
      <c r="BV49" s="48">
        <v>0</v>
      </c>
      <c r="BW49" s="48">
        <v>0</v>
      </c>
      <c r="BX49" s="48">
        <v>0</v>
      </c>
      <c r="BY49" s="48">
        <v>0</v>
      </c>
      <c r="BZ49" s="48">
        <v>0</v>
      </c>
      <c r="CA49" s="48">
        <v>0</v>
      </c>
      <c r="CB49" s="48">
        <v>0</v>
      </c>
      <c r="CC49" s="48">
        <v>0</v>
      </c>
      <c r="CD49" s="48">
        <v>0</v>
      </c>
      <c r="CE49" s="48">
        <v>0</v>
      </c>
      <c r="CF49" s="48">
        <v>0</v>
      </c>
      <c r="CG49" s="48">
        <v>0</v>
      </c>
      <c r="CH49" s="47">
        <v>30256</v>
      </c>
      <c r="CJ49" s="48">
        <v>0</v>
      </c>
      <c r="CK49" s="48">
        <v>0</v>
      </c>
      <c r="CL49" s="48">
        <v>9881.64</v>
      </c>
      <c r="CM49" s="48">
        <v>9881.64</v>
      </c>
      <c r="CO49" s="48">
        <v>0</v>
      </c>
      <c r="CP49" s="48">
        <v>0</v>
      </c>
      <c r="CQ49" s="48">
        <v>0</v>
      </c>
      <c r="CS49" s="48">
        <v>9881.64</v>
      </c>
      <c r="CT49" s="48">
        <f t="shared" si="7"/>
        <v>20374.36</v>
      </c>
      <c r="CU49" s="54">
        <f t="shared" si="8"/>
        <v>0.32660100475938653</v>
      </c>
      <c r="CV49" s="54"/>
    </row>
    <row r="50" spans="1:100" s="48" customFormat="1" outlineLevel="1" x14ac:dyDescent="0.2">
      <c r="A50" s="48" t="s">
        <v>69</v>
      </c>
      <c r="B50" s="50" t="s">
        <v>205</v>
      </c>
      <c r="C50" s="48" t="s">
        <v>206</v>
      </c>
      <c r="D50" s="48">
        <v>0</v>
      </c>
      <c r="E50" s="48">
        <v>0</v>
      </c>
      <c r="F50" s="48">
        <v>24114.45</v>
      </c>
      <c r="G50" s="48">
        <v>0</v>
      </c>
      <c r="H50" s="48">
        <v>24114.45</v>
      </c>
      <c r="J50" s="48">
        <v>0</v>
      </c>
      <c r="K50" s="48">
        <v>0</v>
      </c>
      <c r="L50" s="48">
        <v>0</v>
      </c>
      <c r="N50" s="48">
        <v>24114.45</v>
      </c>
      <c r="P50" s="47">
        <v>0</v>
      </c>
      <c r="Q50" s="47">
        <v>0</v>
      </c>
      <c r="S50" s="47"/>
      <c r="T50" s="48">
        <v>0</v>
      </c>
      <c r="U50" s="48">
        <v>0</v>
      </c>
      <c r="V50" s="48">
        <v>0</v>
      </c>
      <c r="W50" s="48">
        <v>0</v>
      </c>
      <c r="X50" s="48">
        <v>0</v>
      </c>
      <c r="Y50" s="48">
        <v>0</v>
      </c>
      <c r="Z50" s="48">
        <v>0</v>
      </c>
      <c r="AA50" s="48">
        <v>0</v>
      </c>
      <c r="AB50" s="48">
        <v>0</v>
      </c>
      <c r="AC50" s="48">
        <v>0</v>
      </c>
      <c r="AD50" s="48">
        <v>0</v>
      </c>
      <c r="AE50" s="48">
        <v>32586</v>
      </c>
      <c r="AF50" s="48">
        <v>0</v>
      </c>
      <c r="AG50" s="48">
        <v>0</v>
      </c>
      <c r="AH50" s="48">
        <v>0</v>
      </c>
      <c r="AI50" s="48">
        <v>0</v>
      </c>
      <c r="AJ50" s="48">
        <v>0</v>
      </c>
      <c r="AK50" s="48">
        <v>0</v>
      </c>
      <c r="AL50" s="48">
        <v>0</v>
      </c>
      <c r="AM50" s="48">
        <v>0</v>
      </c>
      <c r="AN50" s="48">
        <v>0</v>
      </c>
      <c r="AO50" s="48">
        <v>0</v>
      </c>
      <c r="AP50" s="48">
        <v>0</v>
      </c>
      <c r="AQ50" s="48">
        <v>0</v>
      </c>
      <c r="AR50" s="48">
        <v>0</v>
      </c>
      <c r="AS50" s="48">
        <v>0</v>
      </c>
      <c r="AT50" s="48">
        <v>0</v>
      </c>
      <c r="AU50" s="48">
        <v>0</v>
      </c>
      <c r="AV50" s="48">
        <v>0</v>
      </c>
      <c r="AW50" s="48">
        <v>0</v>
      </c>
      <c r="AX50" s="48">
        <v>0</v>
      </c>
      <c r="AY50" s="48">
        <v>0</v>
      </c>
      <c r="AZ50" s="48">
        <v>0</v>
      </c>
      <c r="BA50" s="48">
        <v>0</v>
      </c>
      <c r="BB50" s="48">
        <v>0</v>
      </c>
      <c r="BC50" s="48">
        <v>0</v>
      </c>
      <c r="BD50" s="48">
        <v>0</v>
      </c>
      <c r="BE50" s="48">
        <v>0</v>
      </c>
      <c r="BF50" s="48">
        <v>0</v>
      </c>
      <c r="BG50" s="48">
        <v>0</v>
      </c>
      <c r="BH50" s="48">
        <v>0</v>
      </c>
      <c r="BI50" s="48">
        <v>0</v>
      </c>
      <c r="BJ50" s="48">
        <v>0</v>
      </c>
      <c r="BK50" s="48">
        <v>0</v>
      </c>
      <c r="BL50" s="48">
        <v>0</v>
      </c>
      <c r="BM50" s="48">
        <v>0</v>
      </c>
      <c r="BN50" s="48">
        <v>0</v>
      </c>
      <c r="BO50" s="48">
        <v>0</v>
      </c>
      <c r="BP50" s="48">
        <v>0</v>
      </c>
      <c r="BQ50" s="48">
        <v>0</v>
      </c>
      <c r="BR50" s="48">
        <v>0</v>
      </c>
      <c r="BS50" s="48">
        <v>0</v>
      </c>
      <c r="BT50" s="48">
        <v>0</v>
      </c>
      <c r="BU50" s="48">
        <v>0</v>
      </c>
      <c r="BV50" s="48">
        <v>0</v>
      </c>
      <c r="BW50" s="48">
        <v>0</v>
      </c>
      <c r="BX50" s="48">
        <v>0</v>
      </c>
      <c r="BY50" s="48">
        <v>0</v>
      </c>
      <c r="BZ50" s="48">
        <v>0</v>
      </c>
      <c r="CA50" s="48">
        <v>0</v>
      </c>
      <c r="CB50" s="48">
        <v>0</v>
      </c>
      <c r="CC50" s="48">
        <v>0</v>
      </c>
      <c r="CD50" s="48">
        <v>0</v>
      </c>
      <c r="CE50" s="48">
        <v>0</v>
      </c>
      <c r="CF50" s="48">
        <v>0</v>
      </c>
      <c r="CG50" s="48">
        <v>0</v>
      </c>
      <c r="CH50" s="47">
        <v>32586</v>
      </c>
      <c r="CJ50" s="48">
        <v>0</v>
      </c>
      <c r="CK50" s="48">
        <v>0</v>
      </c>
      <c r="CL50" s="48">
        <v>6381.43</v>
      </c>
      <c r="CM50" s="48">
        <v>6381.43</v>
      </c>
      <c r="CO50" s="48">
        <v>0</v>
      </c>
      <c r="CP50" s="48">
        <v>0</v>
      </c>
      <c r="CQ50" s="48">
        <v>0</v>
      </c>
      <c r="CS50" s="48">
        <v>6381.43</v>
      </c>
      <c r="CT50" s="48">
        <f t="shared" si="7"/>
        <v>26204.57</v>
      </c>
      <c r="CU50" s="54">
        <f t="shared" si="8"/>
        <v>0.19583348677346099</v>
      </c>
      <c r="CV50" s="54"/>
    </row>
    <row r="51" spans="1:100" s="48" customFormat="1" outlineLevel="1" x14ac:dyDescent="0.2">
      <c r="A51" s="48" t="s">
        <v>70</v>
      </c>
      <c r="B51" s="50" t="s">
        <v>207</v>
      </c>
      <c r="C51" s="48" t="s">
        <v>208</v>
      </c>
      <c r="D51" s="48">
        <v>0</v>
      </c>
      <c r="E51" s="48">
        <v>0</v>
      </c>
      <c r="F51" s="48">
        <v>52929.56</v>
      </c>
      <c r="G51" s="48">
        <v>0</v>
      </c>
      <c r="H51" s="48">
        <v>52929.56</v>
      </c>
      <c r="J51" s="48">
        <v>0</v>
      </c>
      <c r="K51" s="48">
        <v>0</v>
      </c>
      <c r="L51" s="48">
        <v>0</v>
      </c>
      <c r="N51" s="48">
        <v>52929.56</v>
      </c>
      <c r="P51" s="47">
        <v>0</v>
      </c>
      <c r="Q51" s="47">
        <v>0</v>
      </c>
      <c r="S51" s="47"/>
      <c r="T51" s="48">
        <v>0</v>
      </c>
      <c r="U51" s="48">
        <v>0</v>
      </c>
      <c r="V51" s="48">
        <v>0</v>
      </c>
      <c r="W51" s="48">
        <v>0</v>
      </c>
      <c r="X51" s="48">
        <v>0</v>
      </c>
      <c r="Y51" s="48">
        <v>0</v>
      </c>
      <c r="Z51" s="48">
        <v>0</v>
      </c>
      <c r="AA51" s="48">
        <v>0</v>
      </c>
      <c r="AB51" s="48">
        <v>0</v>
      </c>
      <c r="AC51" s="48">
        <v>0</v>
      </c>
      <c r="AD51" s="48">
        <v>0</v>
      </c>
      <c r="AE51" s="48">
        <v>0</v>
      </c>
      <c r="AF51" s="48">
        <v>53803</v>
      </c>
      <c r="AG51" s="48">
        <v>0</v>
      </c>
      <c r="AH51" s="48">
        <v>0</v>
      </c>
      <c r="AI51" s="48">
        <v>0</v>
      </c>
      <c r="AJ51" s="48">
        <v>0</v>
      </c>
      <c r="AK51" s="48">
        <v>0</v>
      </c>
      <c r="AL51" s="48">
        <v>0</v>
      </c>
      <c r="AM51" s="48">
        <v>0</v>
      </c>
      <c r="AN51" s="48">
        <v>0</v>
      </c>
      <c r="AO51" s="48">
        <v>0</v>
      </c>
      <c r="AP51" s="48">
        <v>0</v>
      </c>
      <c r="AQ51" s="48">
        <v>0</v>
      </c>
      <c r="AR51" s="48">
        <v>0</v>
      </c>
      <c r="AS51" s="48">
        <v>0</v>
      </c>
      <c r="AT51" s="48">
        <v>0</v>
      </c>
      <c r="AU51" s="48">
        <v>0</v>
      </c>
      <c r="AV51" s="48">
        <v>0</v>
      </c>
      <c r="AW51" s="48">
        <v>0</v>
      </c>
      <c r="AX51" s="48">
        <v>0</v>
      </c>
      <c r="AY51" s="48">
        <v>0</v>
      </c>
      <c r="AZ51" s="48">
        <v>0</v>
      </c>
      <c r="BA51" s="48">
        <v>0</v>
      </c>
      <c r="BB51" s="48">
        <v>0</v>
      </c>
      <c r="BC51" s="48">
        <v>0</v>
      </c>
      <c r="BD51" s="48">
        <v>0</v>
      </c>
      <c r="BE51" s="48">
        <v>0</v>
      </c>
      <c r="BF51" s="48">
        <v>0</v>
      </c>
      <c r="BG51" s="48">
        <v>0</v>
      </c>
      <c r="BH51" s="48">
        <v>0</v>
      </c>
      <c r="BI51" s="48">
        <v>0</v>
      </c>
      <c r="BJ51" s="48">
        <v>0</v>
      </c>
      <c r="BK51" s="48">
        <v>0</v>
      </c>
      <c r="BL51" s="48">
        <v>0</v>
      </c>
      <c r="BM51" s="48">
        <v>0</v>
      </c>
      <c r="BN51" s="48">
        <v>0</v>
      </c>
      <c r="BO51" s="48">
        <v>0</v>
      </c>
      <c r="BP51" s="48">
        <v>0</v>
      </c>
      <c r="BQ51" s="48">
        <v>0</v>
      </c>
      <c r="BR51" s="48">
        <v>0</v>
      </c>
      <c r="BS51" s="48">
        <v>0</v>
      </c>
      <c r="BT51" s="48">
        <v>0</v>
      </c>
      <c r="BU51" s="48">
        <v>0</v>
      </c>
      <c r="BV51" s="48">
        <v>0</v>
      </c>
      <c r="BW51" s="48">
        <v>0</v>
      </c>
      <c r="BX51" s="48">
        <v>0</v>
      </c>
      <c r="BY51" s="48">
        <v>0</v>
      </c>
      <c r="BZ51" s="48">
        <v>0</v>
      </c>
      <c r="CA51" s="48">
        <v>0</v>
      </c>
      <c r="CB51" s="48">
        <v>0</v>
      </c>
      <c r="CC51" s="48">
        <v>0</v>
      </c>
      <c r="CD51" s="48">
        <v>0</v>
      </c>
      <c r="CE51" s="48">
        <v>0</v>
      </c>
      <c r="CF51" s="48">
        <v>0</v>
      </c>
      <c r="CG51" s="48">
        <v>0</v>
      </c>
      <c r="CH51" s="47">
        <v>53803</v>
      </c>
      <c r="CJ51" s="48">
        <v>0</v>
      </c>
      <c r="CK51" s="48">
        <v>0</v>
      </c>
      <c r="CL51" s="48">
        <v>18688.07</v>
      </c>
      <c r="CM51" s="48">
        <v>18688.07</v>
      </c>
      <c r="CO51" s="48">
        <v>0</v>
      </c>
      <c r="CP51" s="48">
        <v>0</v>
      </c>
      <c r="CQ51" s="48">
        <v>0</v>
      </c>
      <c r="CS51" s="48">
        <v>18688.07</v>
      </c>
      <c r="CT51" s="48">
        <f t="shared" si="7"/>
        <v>35114.93</v>
      </c>
      <c r="CU51" s="54">
        <f t="shared" si="8"/>
        <v>0.34734252736836235</v>
      </c>
      <c r="CV51" s="54"/>
    </row>
    <row r="52" spans="1:100" s="48" customFormat="1" outlineLevel="1" x14ac:dyDescent="0.2">
      <c r="A52" s="48" t="s">
        <v>71</v>
      </c>
      <c r="B52" s="50" t="s">
        <v>209</v>
      </c>
      <c r="C52" s="48" t="s">
        <v>210</v>
      </c>
      <c r="D52" s="48">
        <v>0</v>
      </c>
      <c r="E52" s="48">
        <v>0</v>
      </c>
      <c r="F52" s="48">
        <v>44835.21</v>
      </c>
      <c r="G52" s="48">
        <v>0</v>
      </c>
      <c r="H52" s="48">
        <v>44835.21</v>
      </c>
      <c r="J52" s="48">
        <v>0</v>
      </c>
      <c r="K52" s="48">
        <v>0</v>
      </c>
      <c r="L52" s="48">
        <v>0</v>
      </c>
      <c r="N52" s="48">
        <v>44835.21</v>
      </c>
      <c r="P52" s="47">
        <v>0</v>
      </c>
      <c r="Q52" s="47">
        <v>0</v>
      </c>
      <c r="S52" s="47"/>
      <c r="T52" s="48">
        <v>0</v>
      </c>
      <c r="U52" s="48">
        <v>0</v>
      </c>
      <c r="V52" s="48">
        <v>0</v>
      </c>
      <c r="W52" s="48">
        <v>0</v>
      </c>
      <c r="X52" s="48">
        <v>0</v>
      </c>
      <c r="Y52" s="48">
        <v>0</v>
      </c>
      <c r="Z52" s="48">
        <v>0</v>
      </c>
      <c r="AA52" s="48">
        <v>0</v>
      </c>
      <c r="AB52" s="48">
        <v>0</v>
      </c>
      <c r="AC52" s="48">
        <v>0</v>
      </c>
      <c r="AD52" s="48">
        <v>0</v>
      </c>
      <c r="AE52" s="48">
        <v>0</v>
      </c>
      <c r="AF52" s="48">
        <v>0</v>
      </c>
      <c r="AG52" s="48">
        <v>56527</v>
      </c>
      <c r="AH52" s="48">
        <v>0</v>
      </c>
      <c r="AI52" s="48">
        <v>0</v>
      </c>
      <c r="AJ52" s="48">
        <v>0</v>
      </c>
      <c r="AK52" s="48">
        <v>0</v>
      </c>
      <c r="AL52" s="48">
        <v>0</v>
      </c>
      <c r="AM52" s="48">
        <v>0</v>
      </c>
      <c r="AN52" s="48">
        <v>0</v>
      </c>
      <c r="AO52" s="48">
        <v>0</v>
      </c>
      <c r="AP52" s="48">
        <v>0</v>
      </c>
      <c r="AQ52" s="48">
        <v>0</v>
      </c>
      <c r="AR52" s="48">
        <v>0</v>
      </c>
      <c r="AS52" s="48">
        <v>0</v>
      </c>
      <c r="AT52" s="48">
        <v>0</v>
      </c>
      <c r="AU52" s="48">
        <v>0</v>
      </c>
      <c r="AV52" s="48">
        <v>0</v>
      </c>
      <c r="AW52" s="48">
        <v>0</v>
      </c>
      <c r="AX52" s="48">
        <v>0</v>
      </c>
      <c r="AY52" s="48">
        <v>0</v>
      </c>
      <c r="AZ52" s="48">
        <v>0</v>
      </c>
      <c r="BA52" s="48">
        <v>0</v>
      </c>
      <c r="BB52" s="48">
        <v>0</v>
      </c>
      <c r="BC52" s="48">
        <v>0</v>
      </c>
      <c r="BD52" s="48">
        <v>0</v>
      </c>
      <c r="BE52" s="48">
        <v>0</v>
      </c>
      <c r="BF52" s="48">
        <v>0</v>
      </c>
      <c r="BG52" s="48">
        <v>0</v>
      </c>
      <c r="BH52" s="48">
        <v>0</v>
      </c>
      <c r="BI52" s="48">
        <v>0</v>
      </c>
      <c r="BJ52" s="48">
        <v>0</v>
      </c>
      <c r="BK52" s="48">
        <v>0</v>
      </c>
      <c r="BL52" s="48">
        <v>0</v>
      </c>
      <c r="BM52" s="48">
        <v>0</v>
      </c>
      <c r="BN52" s="48">
        <v>0</v>
      </c>
      <c r="BO52" s="48">
        <v>0</v>
      </c>
      <c r="BP52" s="48">
        <v>0</v>
      </c>
      <c r="BQ52" s="48">
        <v>0</v>
      </c>
      <c r="BR52" s="48">
        <v>0</v>
      </c>
      <c r="BS52" s="48">
        <v>0</v>
      </c>
      <c r="BT52" s="48">
        <v>0</v>
      </c>
      <c r="BU52" s="48">
        <v>0</v>
      </c>
      <c r="BV52" s="48">
        <v>0</v>
      </c>
      <c r="BW52" s="48">
        <v>0</v>
      </c>
      <c r="BX52" s="48">
        <v>0</v>
      </c>
      <c r="BY52" s="48">
        <v>0</v>
      </c>
      <c r="BZ52" s="48">
        <v>0</v>
      </c>
      <c r="CA52" s="48">
        <v>0</v>
      </c>
      <c r="CB52" s="48">
        <v>0</v>
      </c>
      <c r="CC52" s="48">
        <v>0</v>
      </c>
      <c r="CD52" s="48">
        <v>0</v>
      </c>
      <c r="CE52" s="48">
        <v>0</v>
      </c>
      <c r="CF52" s="48">
        <v>0</v>
      </c>
      <c r="CG52" s="48">
        <v>0</v>
      </c>
      <c r="CH52" s="47">
        <v>56527</v>
      </c>
      <c r="CJ52" s="48">
        <v>0</v>
      </c>
      <c r="CK52" s="48">
        <v>0</v>
      </c>
      <c r="CL52" s="48">
        <v>9626.7199999999993</v>
      </c>
      <c r="CM52" s="48">
        <v>9626.7199999999993</v>
      </c>
      <c r="CO52" s="48">
        <v>0</v>
      </c>
      <c r="CP52" s="48">
        <v>0</v>
      </c>
      <c r="CQ52" s="48">
        <v>0</v>
      </c>
      <c r="CS52" s="48">
        <v>9626.7199999999993</v>
      </c>
      <c r="CT52" s="48">
        <f t="shared" si="7"/>
        <v>46900.28</v>
      </c>
      <c r="CU52" s="54">
        <f t="shared" si="8"/>
        <v>0.17030304102464308</v>
      </c>
      <c r="CV52" s="54"/>
    </row>
    <row r="53" spans="1:100" s="48" customFormat="1" outlineLevel="1" x14ac:dyDescent="0.2">
      <c r="A53" s="48" t="s">
        <v>72</v>
      </c>
      <c r="B53" s="50" t="s">
        <v>211</v>
      </c>
      <c r="C53" s="48" t="s">
        <v>212</v>
      </c>
      <c r="D53" s="48">
        <v>0</v>
      </c>
      <c r="E53" s="48">
        <v>0</v>
      </c>
      <c r="F53" s="48">
        <v>160511.53</v>
      </c>
      <c r="G53" s="48">
        <v>0</v>
      </c>
      <c r="H53" s="48">
        <v>160511.53</v>
      </c>
      <c r="J53" s="48">
        <v>0</v>
      </c>
      <c r="K53" s="48">
        <v>0</v>
      </c>
      <c r="L53" s="48">
        <v>0</v>
      </c>
      <c r="N53" s="48">
        <v>160511.53</v>
      </c>
      <c r="P53" s="47">
        <v>0</v>
      </c>
      <c r="Q53" s="47">
        <v>0</v>
      </c>
      <c r="S53" s="47"/>
      <c r="T53" s="48">
        <v>0</v>
      </c>
      <c r="U53" s="48">
        <v>0</v>
      </c>
      <c r="V53" s="48">
        <v>0</v>
      </c>
      <c r="W53" s="48">
        <v>0</v>
      </c>
      <c r="X53" s="48">
        <v>0</v>
      </c>
      <c r="Y53" s="48">
        <v>0</v>
      </c>
      <c r="Z53" s="48">
        <v>0</v>
      </c>
      <c r="AA53" s="48">
        <v>0</v>
      </c>
      <c r="AB53" s="48">
        <v>0</v>
      </c>
      <c r="AC53" s="48">
        <v>0</v>
      </c>
      <c r="AD53" s="48">
        <v>0</v>
      </c>
      <c r="AE53" s="48">
        <v>0</v>
      </c>
      <c r="AF53" s="48">
        <v>0</v>
      </c>
      <c r="AG53" s="48">
        <v>0</v>
      </c>
      <c r="AH53" s="48">
        <v>171609</v>
      </c>
      <c r="AI53" s="48">
        <v>0</v>
      </c>
      <c r="AJ53" s="48">
        <v>0</v>
      </c>
      <c r="AK53" s="48">
        <v>0</v>
      </c>
      <c r="AL53" s="48">
        <v>0</v>
      </c>
      <c r="AM53" s="48">
        <v>0</v>
      </c>
      <c r="AN53" s="48">
        <v>0</v>
      </c>
      <c r="AO53" s="48">
        <v>0</v>
      </c>
      <c r="AP53" s="48">
        <v>0</v>
      </c>
      <c r="AQ53" s="48">
        <v>0</v>
      </c>
      <c r="AR53" s="48">
        <v>0</v>
      </c>
      <c r="AS53" s="48">
        <v>0</v>
      </c>
      <c r="AT53" s="48">
        <v>0</v>
      </c>
      <c r="AU53" s="48">
        <v>0</v>
      </c>
      <c r="AV53" s="48">
        <v>0</v>
      </c>
      <c r="AW53" s="48">
        <v>0</v>
      </c>
      <c r="AX53" s="48">
        <v>0</v>
      </c>
      <c r="AY53" s="48">
        <v>0</v>
      </c>
      <c r="AZ53" s="48">
        <v>0</v>
      </c>
      <c r="BA53" s="48">
        <v>0</v>
      </c>
      <c r="BB53" s="48">
        <v>0</v>
      </c>
      <c r="BC53" s="48">
        <v>0</v>
      </c>
      <c r="BD53" s="48">
        <v>0</v>
      </c>
      <c r="BE53" s="48">
        <v>0</v>
      </c>
      <c r="BF53" s="48">
        <v>0</v>
      </c>
      <c r="BG53" s="48">
        <v>0</v>
      </c>
      <c r="BH53" s="48">
        <v>0</v>
      </c>
      <c r="BI53" s="48">
        <v>0</v>
      </c>
      <c r="BJ53" s="48">
        <v>0</v>
      </c>
      <c r="BK53" s="48">
        <v>0</v>
      </c>
      <c r="BL53" s="48">
        <v>0</v>
      </c>
      <c r="BM53" s="48">
        <v>0</v>
      </c>
      <c r="BN53" s="48">
        <v>0</v>
      </c>
      <c r="BO53" s="48">
        <v>0</v>
      </c>
      <c r="BP53" s="48">
        <v>0</v>
      </c>
      <c r="BQ53" s="48">
        <v>0</v>
      </c>
      <c r="BR53" s="48">
        <v>0</v>
      </c>
      <c r="BS53" s="48">
        <v>0</v>
      </c>
      <c r="BT53" s="48">
        <v>0</v>
      </c>
      <c r="BU53" s="48">
        <v>0</v>
      </c>
      <c r="BV53" s="48">
        <v>0</v>
      </c>
      <c r="BW53" s="48">
        <v>0</v>
      </c>
      <c r="BX53" s="48">
        <v>0</v>
      </c>
      <c r="BY53" s="48">
        <v>0</v>
      </c>
      <c r="BZ53" s="48">
        <v>0</v>
      </c>
      <c r="CA53" s="48">
        <v>0</v>
      </c>
      <c r="CB53" s="48">
        <v>0</v>
      </c>
      <c r="CC53" s="48">
        <v>0</v>
      </c>
      <c r="CD53" s="48">
        <v>0</v>
      </c>
      <c r="CE53" s="48">
        <v>0</v>
      </c>
      <c r="CF53" s="48">
        <v>0</v>
      </c>
      <c r="CG53" s="48">
        <v>0</v>
      </c>
      <c r="CH53" s="47">
        <v>171609</v>
      </c>
      <c r="CJ53" s="48">
        <v>0</v>
      </c>
      <c r="CK53" s="48">
        <v>0</v>
      </c>
      <c r="CL53" s="48">
        <v>53721.82</v>
      </c>
      <c r="CM53" s="48">
        <v>53721.82</v>
      </c>
      <c r="CO53" s="48">
        <v>0</v>
      </c>
      <c r="CP53" s="48">
        <v>0</v>
      </c>
      <c r="CQ53" s="48">
        <v>0</v>
      </c>
      <c r="CS53" s="48">
        <v>53721.82</v>
      </c>
      <c r="CT53" s="48">
        <f t="shared" si="7"/>
        <v>117887.18</v>
      </c>
      <c r="CU53" s="54">
        <f t="shared" si="8"/>
        <v>0.31304780052328257</v>
      </c>
      <c r="CV53" s="54"/>
    </row>
    <row r="54" spans="1:100" s="48" customFormat="1" outlineLevel="1" x14ac:dyDescent="0.2">
      <c r="A54" s="48" t="s">
        <v>73</v>
      </c>
      <c r="B54" s="50" t="s">
        <v>213</v>
      </c>
      <c r="C54" s="48" t="s">
        <v>214</v>
      </c>
      <c r="D54" s="48">
        <v>1500</v>
      </c>
      <c r="E54" s="48">
        <v>43521.86</v>
      </c>
      <c r="F54" s="48">
        <v>451431.19</v>
      </c>
      <c r="G54" s="48">
        <v>0</v>
      </c>
      <c r="H54" s="48">
        <v>496453.05</v>
      </c>
      <c r="J54" s="48">
        <v>0</v>
      </c>
      <c r="K54" s="48">
        <v>0</v>
      </c>
      <c r="L54" s="48">
        <v>0</v>
      </c>
      <c r="N54" s="48">
        <v>496453.05</v>
      </c>
      <c r="P54" s="47">
        <v>0</v>
      </c>
      <c r="Q54" s="47">
        <v>0</v>
      </c>
      <c r="S54" s="47"/>
      <c r="T54" s="48">
        <v>0</v>
      </c>
      <c r="U54" s="48">
        <v>0</v>
      </c>
      <c r="V54" s="48">
        <v>0</v>
      </c>
      <c r="W54" s="48">
        <v>0</v>
      </c>
      <c r="X54" s="48">
        <v>0</v>
      </c>
      <c r="Y54" s="48">
        <v>0</v>
      </c>
      <c r="Z54" s="48">
        <v>0</v>
      </c>
      <c r="AA54" s="48">
        <v>0</v>
      </c>
      <c r="AB54" s="48">
        <v>0</v>
      </c>
      <c r="AC54" s="48">
        <v>0</v>
      </c>
      <c r="AD54" s="48">
        <v>0</v>
      </c>
      <c r="AE54" s="48">
        <v>0</v>
      </c>
      <c r="AF54" s="48">
        <v>0</v>
      </c>
      <c r="AG54" s="48">
        <v>0</v>
      </c>
      <c r="AH54" s="48">
        <v>0</v>
      </c>
      <c r="AI54" s="48">
        <v>600951</v>
      </c>
      <c r="AJ54" s="48">
        <v>0</v>
      </c>
      <c r="AK54" s="48">
        <v>0</v>
      </c>
      <c r="AL54" s="48">
        <v>0</v>
      </c>
      <c r="AM54" s="48">
        <v>0</v>
      </c>
      <c r="AN54" s="48">
        <v>0</v>
      </c>
      <c r="AO54" s="48">
        <v>0</v>
      </c>
      <c r="AP54" s="48">
        <v>0</v>
      </c>
      <c r="AQ54" s="48">
        <v>0</v>
      </c>
      <c r="AR54" s="48">
        <v>0</v>
      </c>
      <c r="AS54" s="48">
        <v>0</v>
      </c>
      <c r="AT54" s="48">
        <v>0</v>
      </c>
      <c r="AU54" s="48">
        <v>0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0</v>
      </c>
      <c r="BB54" s="48">
        <v>0</v>
      </c>
      <c r="BC54" s="48">
        <v>0</v>
      </c>
      <c r="BD54" s="48">
        <v>0</v>
      </c>
      <c r="BE54" s="48">
        <v>0</v>
      </c>
      <c r="BF54" s="48">
        <v>0</v>
      </c>
      <c r="BG54" s="48">
        <v>0</v>
      </c>
      <c r="BH54" s="48">
        <v>0</v>
      </c>
      <c r="BI54" s="48">
        <v>0</v>
      </c>
      <c r="BJ54" s="48">
        <v>0</v>
      </c>
      <c r="BK54" s="48">
        <v>0</v>
      </c>
      <c r="BL54" s="48">
        <v>0</v>
      </c>
      <c r="BM54" s="48">
        <v>0</v>
      </c>
      <c r="BN54" s="48">
        <v>0</v>
      </c>
      <c r="BO54" s="48">
        <v>0</v>
      </c>
      <c r="BP54" s="48">
        <v>0</v>
      </c>
      <c r="BQ54" s="48">
        <v>0</v>
      </c>
      <c r="BR54" s="48">
        <v>0</v>
      </c>
      <c r="BS54" s="48">
        <v>0</v>
      </c>
      <c r="BT54" s="48">
        <v>0</v>
      </c>
      <c r="BU54" s="48">
        <v>0</v>
      </c>
      <c r="BV54" s="48">
        <v>0</v>
      </c>
      <c r="BW54" s="48">
        <v>0</v>
      </c>
      <c r="BX54" s="48">
        <v>0</v>
      </c>
      <c r="BY54" s="48">
        <v>0</v>
      </c>
      <c r="BZ54" s="48">
        <v>0</v>
      </c>
      <c r="CA54" s="48">
        <v>0</v>
      </c>
      <c r="CB54" s="48">
        <v>0</v>
      </c>
      <c r="CC54" s="48">
        <v>0</v>
      </c>
      <c r="CD54" s="48">
        <v>0</v>
      </c>
      <c r="CE54" s="48">
        <v>0</v>
      </c>
      <c r="CF54" s="48">
        <v>0</v>
      </c>
      <c r="CG54" s="48">
        <v>0</v>
      </c>
      <c r="CH54" s="47">
        <v>600951</v>
      </c>
      <c r="CJ54" s="48">
        <v>0</v>
      </c>
      <c r="CK54" s="48">
        <v>17157.47</v>
      </c>
      <c r="CL54" s="48">
        <v>139206.79999999999</v>
      </c>
      <c r="CM54" s="48">
        <v>156364.26999999999</v>
      </c>
      <c r="CO54" s="48">
        <v>0</v>
      </c>
      <c r="CP54" s="48">
        <v>0</v>
      </c>
      <c r="CQ54" s="48">
        <v>0</v>
      </c>
      <c r="CS54" s="48">
        <v>156364.26999999999</v>
      </c>
      <c r="CT54" s="48">
        <f t="shared" si="7"/>
        <v>444586.73</v>
      </c>
      <c r="CU54" s="54">
        <f t="shared" si="8"/>
        <v>0.26019470805440043</v>
      </c>
      <c r="CV54" s="54"/>
    </row>
    <row r="55" spans="1:100" s="48" customFormat="1" outlineLevel="1" x14ac:dyDescent="0.2">
      <c r="A55" s="48" t="s">
        <v>74</v>
      </c>
      <c r="B55" s="50" t="s">
        <v>215</v>
      </c>
      <c r="C55" s="48" t="s">
        <v>216</v>
      </c>
      <c r="D55" s="48">
        <v>0</v>
      </c>
      <c r="E55" s="48">
        <v>0</v>
      </c>
      <c r="F55" s="48">
        <v>21069.56</v>
      </c>
      <c r="G55" s="48">
        <v>0</v>
      </c>
      <c r="H55" s="48">
        <v>21069.56</v>
      </c>
      <c r="J55" s="48">
        <v>0</v>
      </c>
      <c r="K55" s="48">
        <v>0</v>
      </c>
      <c r="L55" s="48">
        <v>0</v>
      </c>
      <c r="N55" s="48">
        <v>21069.56</v>
      </c>
      <c r="P55" s="47">
        <v>0</v>
      </c>
      <c r="Q55" s="47">
        <v>0</v>
      </c>
      <c r="S55" s="47"/>
      <c r="T55" s="48">
        <v>0</v>
      </c>
      <c r="U55" s="48">
        <v>0</v>
      </c>
      <c r="V55" s="48">
        <v>0</v>
      </c>
      <c r="W55" s="48">
        <v>0</v>
      </c>
      <c r="X55" s="48">
        <v>0</v>
      </c>
      <c r="Y55" s="48">
        <v>0</v>
      </c>
      <c r="Z55" s="48">
        <v>0</v>
      </c>
      <c r="AA55" s="48">
        <v>0</v>
      </c>
      <c r="AB55" s="48">
        <v>0</v>
      </c>
      <c r="AC55" s="48">
        <v>0</v>
      </c>
      <c r="AD55" s="48">
        <v>0</v>
      </c>
      <c r="AE55" s="48">
        <v>0</v>
      </c>
      <c r="AF55" s="48">
        <v>0</v>
      </c>
      <c r="AG55" s="48">
        <v>0</v>
      </c>
      <c r="AH55" s="48">
        <v>0</v>
      </c>
      <c r="AI55" s="48">
        <v>0</v>
      </c>
      <c r="AJ55" s="48">
        <v>22605</v>
      </c>
      <c r="AK55" s="48">
        <v>0</v>
      </c>
      <c r="AL55" s="48">
        <v>0</v>
      </c>
      <c r="AM55" s="48">
        <v>0</v>
      </c>
      <c r="AN55" s="48">
        <v>0</v>
      </c>
      <c r="AO55" s="48">
        <v>0</v>
      </c>
      <c r="AP55" s="48">
        <v>0</v>
      </c>
      <c r="AQ55" s="48">
        <v>0</v>
      </c>
      <c r="AR55" s="48">
        <v>0</v>
      </c>
      <c r="AS55" s="48">
        <v>0</v>
      </c>
      <c r="AT55" s="48">
        <v>0</v>
      </c>
      <c r="AU55" s="48">
        <v>0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0</v>
      </c>
      <c r="BB55" s="48">
        <v>0</v>
      </c>
      <c r="BC55" s="48">
        <v>0</v>
      </c>
      <c r="BD55" s="48">
        <v>0</v>
      </c>
      <c r="BE55" s="48">
        <v>0</v>
      </c>
      <c r="BF55" s="48">
        <v>0</v>
      </c>
      <c r="BG55" s="48">
        <v>0</v>
      </c>
      <c r="BH55" s="48">
        <v>0</v>
      </c>
      <c r="BI55" s="48">
        <v>0</v>
      </c>
      <c r="BJ55" s="48">
        <v>0</v>
      </c>
      <c r="BK55" s="48">
        <v>0</v>
      </c>
      <c r="BL55" s="48">
        <v>0</v>
      </c>
      <c r="BM55" s="48">
        <v>0</v>
      </c>
      <c r="BN55" s="48">
        <v>0</v>
      </c>
      <c r="BO55" s="48">
        <v>0</v>
      </c>
      <c r="BP55" s="48">
        <v>0</v>
      </c>
      <c r="BQ55" s="48">
        <v>0</v>
      </c>
      <c r="BR55" s="48">
        <v>0</v>
      </c>
      <c r="BS55" s="48">
        <v>0</v>
      </c>
      <c r="BT55" s="48">
        <v>0</v>
      </c>
      <c r="BU55" s="48">
        <v>0</v>
      </c>
      <c r="BV55" s="48">
        <v>0</v>
      </c>
      <c r="BW55" s="48">
        <v>0</v>
      </c>
      <c r="BX55" s="48">
        <v>0</v>
      </c>
      <c r="BY55" s="48">
        <v>0</v>
      </c>
      <c r="BZ55" s="48">
        <v>0</v>
      </c>
      <c r="CA55" s="48">
        <v>0</v>
      </c>
      <c r="CB55" s="48">
        <v>0</v>
      </c>
      <c r="CC55" s="48">
        <v>0</v>
      </c>
      <c r="CD55" s="48">
        <v>0</v>
      </c>
      <c r="CE55" s="48">
        <v>0</v>
      </c>
      <c r="CF55" s="48">
        <v>0</v>
      </c>
      <c r="CG55" s="48">
        <v>0</v>
      </c>
      <c r="CH55" s="47">
        <v>22605</v>
      </c>
      <c r="CJ55" s="48">
        <v>0</v>
      </c>
      <c r="CK55" s="48">
        <v>0</v>
      </c>
      <c r="CL55" s="48">
        <v>7767.04</v>
      </c>
      <c r="CM55" s="48">
        <v>7767.04</v>
      </c>
      <c r="CO55" s="48">
        <v>0</v>
      </c>
      <c r="CP55" s="48">
        <v>0</v>
      </c>
      <c r="CQ55" s="48">
        <v>0</v>
      </c>
      <c r="CS55" s="48">
        <v>7767.04</v>
      </c>
      <c r="CT55" s="48">
        <f t="shared" si="7"/>
        <v>14837.96</v>
      </c>
      <c r="CU55" s="54">
        <f t="shared" si="8"/>
        <v>0.3435983189559832</v>
      </c>
      <c r="CV55" s="54"/>
    </row>
    <row r="56" spans="1:100" s="48" customFormat="1" outlineLevel="1" x14ac:dyDescent="0.2">
      <c r="A56" s="48" t="s">
        <v>75</v>
      </c>
      <c r="B56" s="50" t="s">
        <v>217</v>
      </c>
      <c r="C56" s="48" t="s">
        <v>218</v>
      </c>
      <c r="D56" s="48">
        <v>0</v>
      </c>
      <c r="E56" s="48">
        <v>0</v>
      </c>
      <c r="F56" s="48">
        <v>134652.64000000001</v>
      </c>
      <c r="G56" s="48">
        <v>0</v>
      </c>
      <c r="H56" s="48">
        <v>134652.64000000001</v>
      </c>
      <c r="J56" s="48">
        <v>0</v>
      </c>
      <c r="K56" s="48">
        <v>0</v>
      </c>
      <c r="L56" s="48">
        <v>0</v>
      </c>
      <c r="N56" s="48">
        <v>134652.64000000001</v>
      </c>
      <c r="P56" s="47">
        <v>0</v>
      </c>
      <c r="Q56" s="47">
        <v>0</v>
      </c>
      <c r="S56" s="47"/>
      <c r="T56" s="48">
        <v>0</v>
      </c>
      <c r="U56" s="48">
        <v>0</v>
      </c>
      <c r="V56" s="48">
        <v>0</v>
      </c>
      <c r="W56" s="48">
        <v>0</v>
      </c>
      <c r="X56" s="48">
        <v>0</v>
      </c>
      <c r="Y56" s="48">
        <v>0</v>
      </c>
      <c r="Z56" s="48">
        <v>0</v>
      </c>
      <c r="AA56" s="48">
        <v>0</v>
      </c>
      <c r="AB56" s="48">
        <v>0</v>
      </c>
      <c r="AC56" s="48">
        <v>0</v>
      </c>
      <c r="AD56" s="48">
        <v>0</v>
      </c>
      <c r="AE56" s="48">
        <v>0</v>
      </c>
      <c r="AF56" s="48">
        <v>0</v>
      </c>
      <c r="AG56" s="48">
        <v>0</v>
      </c>
      <c r="AH56" s="48">
        <v>0</v>
      </c>
      <c r="AI56" s="48">
        <v>0</v>
      </c>
      <c r="AJ56" s="48">
        <v>0</v>
      </c>
      <c r="AK56" s="48">
        <v>167718</v>
      </c>
      <c r="AL56" s="48">
        <v>0</v>
      </c>
      <c r="AM56" s="48">
        <v>0</v>
      </c>
      <c r="AN56" s="48">
        <v>0</v>
      </c>
      <c r="AO56" s="48">
        <v>0</v>
      </c>
      <c r="AP56" s="48">
        <v>0</v>
      </c>
      <c r="AQ56" s="48">
        <v>0</v>
      </c>
      <c r="AR56" s="48">
        <v>0</v>
      </c>
      <c r="AS56" s="48">
        <v>0</v>
      </c>
      <c r="AT56" s="48">
        <v>0</v>
      </c>
      <c r="AU56" s="48">
        <v>0</v>
      </c>
      <c r="AV56" s="48">
        <v>0</v>
      </c>
      <c r="AW56" s="48">
        <v>0</v>
      </c>
      <c r="AX56" s="48">
        <v>0</v>
      </c>
      <c r="AY56" s="48">
        <v>0</v>
      </c>
      <c r="AZ56" s="48">
        <v>0</v>
      </c>
      <c r="BA56" s="48">
        <v>0</v>
      </c>
      <c r="BB56" s="48">
        <v>0</v>
      </c>
      <c r="BC56" s="48">
        <v>0</v>
      </c>
      <c r="BD56" s="48">
        <v>0</v>
      </c>
      <c r="BE56" s="48">
        <v>0</v>
      </c>
      <c r="BF56" s="48">
        <v>0</v>
      </c>
      <c r="BG56" s="48">
        <v>0</v>
      </c>
      <c r="BH56" s="48">
        <v>0</v>
      </c>
      <c r="BI56" s="48">
        <v>0</v>
      </c>
      <c r="BJ56" s="48">
        <v>0</v>
      </c>
      <c r="BK56" s="48">
        <v>0</v>
      </c>
      <c r="BL56" s="48">
        <v>0</v>
      </c>
      <c r="BM56" s="48">
        <v>0</v>
      </c>
      <c r="BN56" s="48">
        <v>0</v>
      </c>
      <c r="BO56" s="48">
        <v>0</v>
      </c>
      <c r="BP56" s="48">
        <v>0</v>
      </c>
      <c r="BQ56" s="48">
        <v>0</v>
      </c>
      <c r="BR56" s="48">
        <v>0</v>
      </c>
      <c r="BS56" s="48">
        <v>0</v>
      </c>
      <c r="BT56" s="48">
        <v>0</v>
      </c>
      <c r="BU56" s="48">
        <v>0</v>
      </c>
      <c r="BV56" s="48">
        <v>0</v>
      </c>
      <c r="BW56" s="48">
        <v>0</v>
      </c>
      <c r="BX56" s="48">
        <v>0</v>
      </c>
      <c r="BY56" s="48">
        <v>0</v>
      </c>
      <c r="BZ56" s="48">
        <v>0</v>
      </c>
      <c r="CA56" s="48">
        <v>0</v>
      </c>
      <c r="CB56" s="48">
        <v>0</v>
      </c>
      <c r="CC56" s="48">
        <v>0</v>
      </c>
      <c r="CD56" s="48">
        <v>0</v>
      </c>
      <c r="CE56" s="48">
        <v>0</v>
      </c>
      <c r="CF56" s="48">
        <v>0</v>
      </c>
      <c r="CG56" s="48">
        <v>0</v>
      </c>
      <c r="CH56" s="47">
        <v>167718</v>
      </c>
      <c r="CJ56" s="48">
        <v>0</v>
      </c>
      <c r="CK56" s="48">
        <v>0</v>
      </c>
      <c r="CL56" s="48">
        <v>47695.360000000001</v>
      </c>
      <c r="CM56" s="48">
        <v>47695.360000000001</v>
      </c>
      <c r="CO56" s="48">
        <v>0</v>
      </c>
      <c r="CP56" s="48">
        <v>0</v>
      </c>
      <c r="CQ56" s="48">
        <v>0</v>
      </c>
      <c r="CS56" s="48">
        <v>47695.360000000001</v>
      </c>
      <c r="CT56" s="48">
        <f t="shared" si="7"/>
        <v>120022.64</v>
      </c>
      <c r="CU56" s="54">
        <f t="shared" si="8"/>
        <v>0.28437830167304645</v>
      </c>
      <c r="CV56" s="54"/>
    </row>
    <row r="57" spans="1:100" s="48" customFormat="1" outlineLevel="1" x14ac:dyDescent="0.2">
      <c r="A57" s="48" t="s">
        <v>219</v>
      </c>
      <c r="B57" s="50" t="s">
        <v>220</v>
      </c>
      <c r="C57" s="48" t="s">
        <v>221</v>
      </c>
      <c r="D57" s="48">
        <v>0</v>
      </c>
      <c r="E57" s="48">
        <v>0</v>
      </c>
      <c r="F57" s="48">
        <v>0</v>
      </c>
      <c r="G57" s="48">
        <v>0</v>
      </c>
      <c r="H57" s="48">
        <v>0</v>
      </c>
      <c r="J57" s="48">
        <v>0</v>
      </c>
      <c r="K57" s="48">
        <v>0</v>
      </c>
      <c r="L57" s="48">
        <v>0</v>
      </c>
      <c r="N57" s="48">
        <v>0</v>
      </c>
      <c r="P57" s="47">
        <v>0</v>
      </c>
      <c r="Q57" s="47">
        <v>0</v>
      </c>
      <c r="S57" s="47"/>
      <c r="T57" s="48">
        <v>0</v>
      </c>
      <c r="U57" s="48">
        <v>0</v>
      </c>
      <c r="V57" s="48">
        <v>0</v>
      </c>
      <c r="W57" s="48">
        <v>0</v>
      </c>
      <c r="X57" s="48">
        <v>0</v>
      </c>
      <c r="Y57" s="48">
        <v>0</v>
      </c>
      <c r="Z57" s="48">
        <v>0</v>
      </c>
      <c r="AA57" s="48">
        <v>0</v>
      </c>
      <c r="AB57" s="48">
        <v>0</v>
      </c>
      <c r="AC57" s="48">
        <v>0</v>
      </c>
      <c r="AD57" s="48">
        <v>0</v>
      </c>
      <c r="AE57" s="48">
        <v>0</v>
      </c>
      <c r="AF57" s="48">
        <v>0</v>
      </c>
      <c r="AG57" s="48">
        <v>0</v>
      </c>
      <c r="AH57" s="48">
        <v>0</v>
      </c>
      <c r="AI57" s="48">
        <v>0</v>
      </c>
      <c r="AJ57" s="48">
        <v>0</v>
      </c>
      <c r="AK57" s="48">
        <v>0</v>
      </c>
      <c r="AL57" s="48">
        <v>0</v>
      </c>
      <c r="AM57" s="48">
        <v>0</v>
      </c>
      <c r="AN57" s="48">
        <v>0</v>
      </c>
      <c r="AO57" s="48">
        <v>0</v>
      </c>
      <c r="AP57" s="48">
        <v>0</v>
      </c>
      <c r="AQ57" s="48">
        <v>0</v>
      </c>
      <c r="AR57" s="48">
        <v>0</v>
      </c>
      <c r="AS57" s="48">
        <v>0</v>
      </c>
      <c r="AT57" s="48">
        <v>0</v>
      </c>
      <c r="AU57" s="48">
        <v>0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0</v>
      </c>
      <c r="BB57" s="48">
        <v>0</v>
      </c>
      <c r="BC57" s="48">
        <v>0</v>
      </c>
      <c r="BD57" s="48">
        <v>0</v>
      </c>
      <c r="BE57" s="48">
        <v>0</v>
      </c>
      <c r="BF57" s="48">
        <v>0</v>
      </c>
      <c r="BG57" s="48">
        <v>0</v>
      </c>
      <c r="BH57" s="48">
        <v>0</v>
      </c>
      <c r="BI57" s="48">
        <v>0</v>
      </c>
      <c r="BJ57" s="48">
        <v>0</v>
      </c>
      <c r="BK57" s="48">
        <v>0</v>
      </c>
      <c r="BL57" s="48">
        <v>0</v>
      </c>
      <c r="BM57" s="48">
        <v>0</v>
      </c>
      <c r="BN57" s="48">
        <v>0</v>
      </c>
      <c r="BO57" s="48">
        <v>0</v>
      </c>
      <c r="BP57" s="48">
        <v>0</v>
      </c>
      <c r="BQ57" s="48">
        <v>0</v>
      </c>
      <c r="BR57" s="48">
        <v>0</v>
      </c>
      <c r="BS57" s="48">
        <v>0</v>
      </c>
      <c r="BT57" s="48">
        <v>0</v>
      </c>
      <c r="BU57" s="48">
        <v>0</v>
      </c>
      <c r="BV57" s="48">
        <v>0</v>
      </c>
      <c r="BW57" s="48">
        <v>0</v>
      </c>
      <c r="BX57" s="48">
        <v>0</v>
      </c>
      <c r="BY57" s="48">
        <v>0</v>
      </c>
      <c r="BZ57" s="48">
        <v>0</v>
      </c>
      <c r="CA57" s="48">
        <v>0</v>
      </c>
      <c r="CB57" s="48">
        <v>0</v>
      </c>
      <c r="CC57" s="48">
        <v>0</v>
      </c>
      <c r="CD57" s="48">
        <v>0</v>
      </c>
      <c r="CE57" s="48">
        <v>0</v>
      </c>
      <c r="CF57" s="48">
        <v>0</v>
      </c>
      <c r="CG57" s="48">
        <v>0</v>
      </c>
      <c r="CH57" s="47">
        <v>0</v>
      </c>
      <c r="CJ57" s="48">
        <v>0</v>
      </c>
      <c r="CK57" s="48">
        <v>0</v>
      </c>
      <c r="CL57" s="48">
        <v>0</v>
      </c>
      <c r="CM57" s="48">
        <v>0</v>
      </c>
      <c r="CO57" s="48">
        <v>0</v>
      </c>
      <c r="CP57" s="48">
        <v>0</v>
      </c>
      <c r="CQ57" s="48">
        <v>0</v>
      </c>
      <c r="CS57" s="48">
        <v>0</v>
      </c>
      <c r="CT57" s="48">
        <f t="shared" si="7"/>
        <v>0</v>
      </c>
      <c r="CU57" s="54" t="str">
        <f t="shared" si="8"/>
        <v>n/a</v>
      </c>
      <c r="CV57" s="54"/>
    </row>
    <row r="58" spans="1:100" s="48" customFormat="1" outlineLevel="1" x14ac:dyDescent="0.2">
      <c r="A58" s="48" t="s">
        <v>76</v>
      </c>
      <c r="B58" s="50" t="s">
        <v>222</v>
      </c>
      <c r="C58" s="48" t="s">
        <v>223</v>
      </c>
      <c r="D58" s="48">
        <v>0</v>
      </c>
      <c r="E58" s="48">
        <v>1561.5</v>
      </c>
      <c r="F58" s="48">
        <v>14916</v>
      </c>
      <c r="G58" s="48">
        <v>0</v>
      </c>
      <c r="H58" s="48">
        <v>16477.5</v>
      </c>
      <c r="J58" s="48">
        <v>0</v>
      </c>
      <c r="K58" s="48">
        <v>0</v>
      </c>
      <c r="L58" s="48">
        <v>0</v>
      </c>
      <c r="N58" s="48">
        <v>16477.5</v>
      </c>
      <c r="P58" s="47">
        <v>0</v>
      </c>
      <c r="Q58" s="47">
        <v>0</v>
      </c>
      <c r="S58" s="47"/>
      <c r="T58" s="48">
        <v>0</v>
      </c>
      <c r="U58" s="48">
        <v>0</v>
      </c>
      <c r="V58" s="48">
        <v>0</v>
      </c>
      <c r="W58" s="48">
        <v>0</v>
      </c>
      <c r="X58" s="48">
        <v>0</v>
      </c>
      <c r="Y58" s="48">
        <v>0</v>
      </c>
      <c r="Z58" s="48">
        <v>0</v>
      </c>
      <c r="AA58" s="48">
        <v>0</v>
      </c>
      <c r="AB58" s="48">
        <v>0</v>
      </c>
      <c r="AC58" s="48">
        <v>0</v>
      </c>
      <c r="AD58" s="48">
        <v>0</v>
      </c>
      <c r="AE58" s="48">
        <v>0</v>
      </c>
      <c r="AF58" s="48">
        <v>0</v>
      </c>
      <c r="AG58" s="48">
        <v>0</v>
      </c>
      <c r="AH58" s="48">
        <v>0</v>
      </c>
      <c r="AI58" s="48">
        <v>0</v>
      </c>
      <c r="AJ58" s="48">
        <v>0</v>
      </c>
      <c r="AK58" s="48">
        <v>0</v>
      </c>
      <c r="AL58" s="48">
        <v>22000</v>
      </c>
      <c r="AM58" s="48">
        <v>0</v>
      </c>
      <c r="AN58" s="48">
        <v>0</v>
      </c>
      <c r="AO58" s="48">
        <v>0</v>
      </c>
      <c r="AP58" s="48">
        <v>0</v>
      </c>
      <c r="AQ58" s="48">
        <v>0</v>
      </c>
      <c r="AR58" s="48">
        <v>0</v>
      </c>
      <c r="AS58" s="48">
        <v>0</v>
      </c>
      <c r="AT58" s="48">
        <v>0</v>
      </c>
      <c r="AU58" s="48">
        <v>0</v>
      </c>
      <c r="AV58" s="48">
        <v>0</v>
      </c>
      <c r="AW58" s="48">
        <v>0</v>
      </c>
      <c r="AX58" s="48">
        <v>0</v>
      </c>
      <c r="AY58" s="48">
        <v>0</v>
      </c>
      <c r="AZ58" s="48">
        <v>0</v>
      </c>
      <c r="BA58" s="48">
        <v>0</v>
      </c>
      <c r="BB58" s="48">
        <v>0</v>
      </c>
      <c r="BC58" s="48">
        <v>0</v>
      </c>
      <c r="BD58" s="48">
        <v>0</v>
      </c>
      <c r="BE58" s="48">
        <v>0</v>
      </c>
      <c r="BF58" s="48">
        <v>0</v>
      </c>
      <c r="BG58" s="48">
        <v>0</v>
      </c>
      <c r="BH58" s="48">
        <v>0</v>
      </c>
      <c r="BI58" s="48">
        <v>0</v>
      </c>
      <c r="BJ58" s="48">
        <v>0</v>
      </c>
      <c r="BK58" s="48">
        <v>0</v>
      </c>
      <c r="BL58" s="48">
        <v>0</v>
      </c>
      <c r="BM58" s="48">
        <v>0</v>
      </c>
      <c r="BN58" s="48">
        <v>0</v>
      </c>
      <c r="BO58" s="48">
        <v>0</v>
      </c>
      <c r="BP58" s="48">
        <v>0</v>
      </c>
      <c r="BQ58" s="48">
        <v>0</v>
      </c>
      <c r="BR58" s="48">
        <v>0</v>
      </c>
      <c r="BS58" s="48">
        <v>0</v>
      </c>
      <c r="BT58" s="48">
        <v>0</v>
      </c>
      <c r="BU58" s="48">
        <v>0</v>
      </c>
      <c r="BV58" s="48">
        <v>0</v>
      </c>
      <c r="BW58" s="48">
        <v>0</v>
      </c>
      <c r="BX58" s="48">
        <v>0</v>
      </c>
      <c r="BY58" s="48">
        <v>0</v>
      </c>
      <c r="BZ58" s="48">
        <v>0</v>
      </c>
      <c r="CA58" s="48">
        <v>0</v>
      </c>
      <c r="CB58" s="48">
        <v>0</v>
      </c>
      <c r="CC58" s="48">
        <v>0</v>
      </c>
      <c r="CD58" s="48">
        <v>0</v>
      </c>
      <c r="CE58" s="48">
        <v>0</v>
      </c>
      <c r="CF58" s="48">
        <v>0</v>
      </c>
      <c r="CG58" s="48">
        <v>0</v>
      </c>
      <c r="CH58" s="47">
        <v>22000</v>
      </c>
      <c r="CJ58" s="48">
        <v>0</v>
      </c>
      <c r="CK58" s="48">
        <v>0</v>
      </c>
      <c r="CL58" s="48">
        <v>100</v>
      </c>
      <c r="CM58" s="48">
        <v>100</v>
      </c>
      <c r="CO58" s="48">
        <v>0</v>
      </c>
      <c r="CP58" s="48">
        <v>0</v>
      </c>
      <c r="CQ58" s="48">
        <v>0</v>
      </c>
      <c r="CS58" s="48">
        <v>100</v>
      </c>
      <c r="CT58" s="48">
        <f t="shared" si="7"/>
        <v>21900</v>
      </c>
      <c r="CU58" s="54">
        <f t="shared" si="8"/>
        <v>4.5454545454545452E-3</v>
      </c>
      <c r="CV58" s="54"/>
    </row>
    <row r="59" spans="1:100" s="48" customFormat="1" outlineLevel="1" x14ac:dyDescent="0.2">
      <c r="A59" s="48" t="s">
        <v>77</v>
      </c>
      <c r="B59" s="50" t="s">
        <v>224</v>
      </c>
      <c r="C59" s="48" t="s">
        <v>225</v>
      </c>
      <c r="D59" s="48">
        <v>10051</v>
      </c>
      <c r="E59" s="48">
        <v>3000</v>
      </c>
      <c r="F59" s="48">
        <v>94077.400000000009</v>
      </c>
      <c r="G59" s="48">
        <v>0</v>
      </c>
      <c r="H59" s="48">
        <v>107128.40000000001</v>
      </c>
      <c r="J59" s="48">
        <v>0</v>
      </c>
      <c r="K59" s="48">
        <v>0</v>
      </c>
      <c r="L59" s="48">
        <v>0</v>
      </c>
      <c r="N59" s="48">
        <v>107128.40000000001</v>
      </c>
      <c r="P59" s="47">
        <v>0</v>
      </c>
      <c r="Q59" s="47">
        <v>0</v>
      </c>
      <c r="S59" s="47"/>
      <c r="T59" s="48">
        <v>0</v>
      </c>
      <c r="U59" s="48">
        <v>0</v>
      </c>
      <c r="V59" s="48">
        <v>0</v>
      </c>
      <c r="W59" s="48">
        <v>0</v>
      </c>
      <c r="X59" s="48">
        <v>0</v>
      </c>
      <c r="Y59" s="48">
        <v>0</v>
      </c>
      <c r="Z59" s="48">
        <v>0</v>
      </c>
      <c r="AA59" s="48">
        <v>0</v>
      </c>
      <c r="AB59" s="48">
        <v>0</v>
      </c>
      <c r="AC59" s="48">
        <v>0</v>
      </c>
      <c r="AD59" s="48">
        <v>0</v>
      </c>
      <c r="AE59" s="48">
        <v>0</v>
      </c>
      <c r="AF59" s="48">
        <v>0</v>
      </c>
      <c r="AG59" s="48">
        <v>0</v>
      </c>
      <c r="AH59" s="48">
        <v>0</v>
      </c>
      <c r="AI59" s="48">
        <v>0</v>
      </c>
      <c r="AJ59" s="48">
        <v>0</v>
      </c>
      <c r="AK59" s="48">
        <v>0</v>
      </c>
      <c r="AL59" s="48">
        <v>0</v>
      </c>
      <c r="AM59" s="48">
        <v>15000</v>
      </c>
      <c r="AN59" s="48">
        <v>0</v>
      </c>
      <c r="AO59" s="48">
        <v>0</v>
      </c>
      <c r="AP59" s="48">
        <v>0</v>
      </c>
      <c r="AQ59" s="48">
        <v>0</v>
      </c>
      <c r="AR59" s="48">
        <v>0</v>
      </c>
      <c r="AS59" s="48">
        <v>0</v>
      </c>
      <c r="AT59" s="48">
        <v>0</v>
      </c>
      <c r="AU59" s="48">
        <v>0</v>
      </c>
      <c r="AV59" s="48">
        <v>0</v>
      </c>
      <c r="AW59" s="48">
        <v>0</v>
      </c>
      <c r="AX59" s="48">
        <v>0</v>
      </c>
      <c r="AY59" s="48">
        <v>0</v>
      </c>
      <c r="AZ59" s="48">
        <v>0</v>
      </c>
      <c r="BA59" s="48">
        <v>0</v>
      </c>
      <c r="BB59" s="48">
        <v>0</v>
      </c>
      <c r="BC59" s="48">
        <v>0</v>
      </c>
      <c r="BD59" s="48">
        <v>0</v>
      </c>
      <c r="BE59" s="48">
        <v>0</v>
      </c>
      <c r="BF59" s="48">
        <v>0</v>
      </c>
      <c r="BG59" s="48">
        <v>0</v>
      </c>
      <c r="BH59" s="48">
        <v>0</v>
      </c>
      <c r="BI59" s="48">
        <v>0</v>
      </c>
      <c r="BJ59" s="48">
        <v>0</v>
      </c>
      <c r="BK59" s="48">
        <v>0</v>
      </c>
      <c r="BL59" s="48">
        <v>0</v>
      </c>
      <c r="BM59" s="48">
        <v>0</v>
      </c>
      <c r="BN59" s="48">
        <v>0</v>
      </c>
      <c r="BO59" s="48">
        <v>0</v>
      </c>
      <c r="BP59" s="48">
        <v>0</v>
      </c>
      <c r="BQ59" s="48">
        <v>0</v>
      </c>
      <c r="BR59" s="48">
        <v>0</v>
      </c>
      <c r="BS59" s="48">
        <v>0</v>
      </c>
      <c r="BT59" s="48">
        <v>0</v>
      </c>
      <c r="BU59" s="48">
        <v>0</v>
      </c>
      <c r="BV59" s="48">
        <v>0</v>
      </c>
      <c r="BW59" s="48">
        <v>0</v>
      </c>
      <c r="BX59" s="48">
        <v>0</v>
      </c>
      <c r="BY59" s="48">
        <v>0</v>
      </c>
      <c r="BZ59" s="48">
        <v>0</v>
      </c>
      <c r="CA59" s="48">
        <v>0</v>
      </c>
      <c r="CB59" s="48">
        <v>0</v>
      </c>
      <c r="CC59" s="48">
        <v>0</v>
      </c>
      <c r="CD59" s="48">
        <v>0</v>
      </c>
      <c r="CE59" s="48">
        <v>0</v>
      </c>
      <c r="CF59" s="48">
        <v>0</v>
      </c>
      <c r="CG59" s="48">
        <v>0</v>
      </c>
      <c r="CH59" s="47">
        <v>15000</v>
      </c>
      <c r="CJ59" s="48">
        <v>1200</v>
      </c>
      <c r="CK59" s="48">
        <v>0</v>
      </c>
      <c r="CL59" s="48">
        <v>0</v>
      </c>
      <c r="CM59" s="48">
        <v>1200</v>
      </c>
      <c r="CO59" s="48">
        <v>0</v>
      </c>
      <c r="CP59" s="48">
        <v>0</v>
      </c>
      <c r="CQ59" s="48">
        <v>0</v>
      </c>
      <c r="CS59" s="48">
        <v>1200</v>
      </c>
      <c r="CT59" s="48">
        <f t="shared" si="7"/>
        <v>13800</v>
      </c>
      <c r="CU59" s="54">
        <f t="shared" si="8"/>
        <v>0.08</v>
      </c>
      <c r="CV59" s="54"/>
    </row>
    <row r="60" spans="1:100" s="48" customFormat="1" outlineLevel="1" x14ac:dyDescent="0.2">
      <c r="A60" s="48" t="s">
        <v>78</v>
      </c>
      <c r="B60" s="50" t="s">
        <v>226</v>
      </c>
      <c r="C60" s="48" t="s">
        <v>227</v>
      </c>
      <c r="D60" s="48">
        <v>250</v>
      </c>
      <c r="E60" s="48">
        <v>3520</v>
      </c>
      <c r="F60" s="48">
        <v>67040</v>
      </c>
      <c r="G60" s="48">
        <v>0</v>
      </c>
      <c r="H60" s="48">
        <v>70810</v>
      </c>
      <c r="J60" s="48">
        <v>0</v>
      </c>
      <c r="K60" s="48">
        <v>0</v>
      </c>
      <c r="L60" s="48">
        <v>0</v>
      </c>
      <c r="N60" s="48">
        <v>70810</v>
      </c>
      <c r="P60" s="47">
        <v>0</v>
      </c>
      <c r="Q60" s="47">
        <v>0</v>
      </c>
      <c r="S60" s="47"/>
      <c r="T60" s="48">
        <v>0</v>
      </c>
      <c r="U60" s="48">
        <v>0</v>
      </c>
      <c r="V60" s="48">
        <v>0</v>
      </c>
      <c r="W60" s="48">
        <v>0</v>
      </c>
      <c r="X60" s="48">
        <v>0</v>
      </c>
      <c r="Y60" s="48">
        <v>0</v>
      </c>
      <c r="Z60" s="48">
        <v>0</v>
      </c>
      <c r="AA60" s="48">
        <v>0</v>
      </c>
      <c r="AB60" s="48">
        <v>0</v>
      </c>
      <c r="AC60" s="48">
        <v>0</v>
      </c>
      <c r="AD60" s="48">
        <v>0</v>
      </c>
      <c r="AE60" s="48">
        <v>0</v>
      </c>
      <c r="AF60" s="48">
        <v>0</v>
      </c>
      <c r="AG60" s="48">
        <v>0</v>
      </c>
      <c r="AH60" s="48">
        <v>0</v>
      </c>
      <c r="AI60" s="48">
        <v>0</v>
      </c>
      <c r="AJ60" s="48">
        <v>0</v>
      </c>
      <c r="AK60" s="48">
        <v>0</v>
      </c>
      <c r="AL60" s="48">
        <v>0</v>
      </c>
      <c r="AM60" s="48">
        <v>0</v>
      </c>
      <c r="AN60" s="48">
        <v>1750</v>
      </c>
      <c r="AO60" s="48">
        <v>0</v>
      </c>
      <c r="AP60" s="48">
        <v>0</v>
      </c>
      <c r="AQ60" s="48">
        <v>0</v>
      </c>
      <c r="AR60" s="48">
        <v>0</v>
      </c>
      <c r="AS60" s="48">
        <v>0</v>
      </c>
      <c r="AT60" s="48">
        <v>0</v>
      </c>
      <c r="AU60" s="48">
        <v>0</v>
      </c>
      <c r="AV60" s="48">
        <v>0</v>
      </c>
      <c r="AW60" s="48">
        <v>0</v>
      </c>
      <c r="AX60" s="48">
        <v>0</v>
      </c>
      <c r="AY60" s="48">
        <v>0</v>
      </c>
      <c r="AZ60" s="48">
        <v>0</v>
      </c>
      <c r="BA60" s="48">
        <v>0</v>
      </c>
      <c r="BB60" s="48">
        <v>0</v>
      </c>
      <c r="BC60" s="48">
        <v>0</v>
      </c>
      <c r="BD60" s="48">
        <v>0</v>
      </c>
      <c r="BE60" s="48">
        <v>0</v>
      </c>
      <c r="BF60" s="48">
        <v>0</v>
      </c>
      <c r="BG60" s="48">
        <v>0</v>
      </c>
      <c r="BH60" s="48">
        <v>0</v>
      </c>
      <c r="BI60" s="48">
        <v>0</v>
      </c>
      <c r="BJ60" s="48">
        <v>0</v>
      </c>
      <c r="BK60" s="48">
        <v>0</v>
      </c>
      <c r="BL60" s="48">
        <v>0</v>
      </c>
      <c r="BM60" s="48">
        <v>0</v>
      </c>
      <c r="BN60" s="48">
        <v>0</v>
      </c>
      <c r="BO60" s="48">
        <v>0</v>
      </c>
      <c r="BP60" s="48">
        <v>0</v>
      </c>
      <c r="BQ60" s="48">
        <v>0</v>
      </c>
      <c r="BR60" s="48">
        <v>0</v>
      </c>
      <c r="BS60" s="48">
        <v>0</v>
      </c>
      <c r="BT60" s="48">
        <v>0</v>
      </c>
      <c r="BU60" s="48">
        <v>0</v>
      </c>
      <c r="BV60" s="48">
        <v>0</v>
      </c>
      <c r="BW60" s="48">
        <v>0</v>
      </c>
      <c r="BX60" s="48">
        <v>0</v>
      </c>
      <c r="BY60" s="48">
        <v>0</v>
      </c>
      <c r="BZ60" s="48">
        <v>0</v>
      </c>
      <c r="CA60" s="48">
        <v>0</v>
      </c>
      <c r="CB60" s="48">
        <v>0</v>
      </c>
      <c r="CC60" s="48">
        <v>0</v>
      </c>
      <c r="CD60" s="48">
        <v>0</v>
      </c>
      <c r="CE60" s="48">
        <v>0</v>
      </c>
      <c r="CF60" s="48">
        <v>0</v>
      </c>
      <c r="CG60" s="48">
        <v>0</v>
      </c>
      <c r="CH60" s="47">
        <v>1750</v>
      </c>
      <c r="CJ60" s="48">
        <v>0</v>
      </c>
      <c r="CK60" s="48">
        <v>0</v>
      </c>
      <c r="CL60" s="48">
        <v>500</v>
      </c>
      <c r="CM60" s="48">
        <v>500</v>
      </c>
      <c r="CO60" s="48">
        <v>0</v>
      </c>
      <c r="CP60" s="48">
        <v>0</v>
      </c>
      <c r="CQ60" s="48">
        <v>0</v>
      </c>
      <c r="CS60" s="48">
        <v>500</v>
      </c>
      <c r="CT60" s="48">
        <f t="shared" si="7"/>
        <v>1250</v>
      </c>
      <c r="CU60" s="54">
        <f t="shared" si="8"/>
        <v>0.2857142857142857</v>
      </c>
      <c r="CV60" s="54"/>
    </row>
    <row r="61" spans="1:100" s="48" customFormat="1" outlineLevel="1" x14ac:dyDescent="0.2">
      <c r="A61" s="48" t="s">
        <v>79</v>
      </c>
      <c r="B61" s="50" t="s">
        <v>228</v>
      </c>
      <c r="C61" s="48" t="s">
        <v>229</v>
      </c>
      <c r="D61" s="48">
        <v>0</v>
      </c>
      <c r="E61" s="48">
        <v>0</v>
      </c>
      <c r="F61" s="48">
        <v>6000</v>
      </c>
      <c r="G61" s="48">
        <v>0</v>
      </c>
      <c r="H61" s="48">
        <v>6000</v>
      </c>
      <c r="J61" s="48">
        <v>0</v>
      </c>
      <c r="K61" s="48">
        <v>0</v>
      </c>
      <c r="L61" s="48">
        <v>0</v>
      </c>
      <c r="N61" s="48">
        <v>6000</v>
      </c>
      <c r="P61" s="47">
        <v>0</v>
      </c>
      <c r="Q61" s="47">
        <v>0</v>
      </c>
      <c r="S61" s="47"/>
      <c r="T61" s="48">
        <v>0</v>
      </c>
      <c r="U61" s="48">
        <v>0</v>
      </c>
      <c r="V61" s="48">
        <v>0</v>
      </c>
      <c r="W61" s="48">
        <v>0</v>
      </c>
      <c r="X61" s="48">
        <v>0</v>
      </c>
      <c r="Y61" s="48">
        <v>0</v>
      </c>
      <c r="Z61" s="48">
        <v>0</v>
      </c>
      <c r="AA61" s="48">
        <v>0</v>
      </c>
      <c r="AB61" s="48">
        <v>0</v>
      </c>
      <c r="AC61" s="48">
        <v>0</v>
      </c>
      <c r="AD61" s="48">
        <v>0</v>
      </c>
      <c r="AE61" s="48">
        <v>0</v>
      </c>
      <c r="AF61" s="48">
        <v>0</v>
      </c>
      <c r="AG61" s="48">
        <v>0</v>
      </c>
      <c r="AH61" s="48">
        <v>0</v>
      </c>
      <c r="AI61" s="48">
        <v>0</v>
      </c>
      <c r="AJ61" s="48">
        <v>0</v>
      </c>
      <c r="AK61" s="48">
        <v>0</v>
      </c>
      <c r="AL61" s="48">
        <v>0</v>
      </c>
      <c r="AM61" s="48">
        <v>0</v>
      </c>
      <c r="AN61" s="48">
        <v>0</v>
      </c>
      <c r="AO61" s="48">
        <v>1750</v>
      </c>
      <c r="AP61" s="48">
        <v>0</v>
      </c>
      <c r="AQ61" s="48">
        <v>0</v>
      </c>
      <c r="AR61" s="48">
        <v>0</v>
      </c>
      <c r="AS61" s="48">
        <v>0</v>
      </c>
      <c r="AT61" s="48">
        <v>0</v>
      </c>
      <c r="AU61" s="48">
        <v>0</v>
      </c>
      <c r="AV61" s="48">
        <v>0</v>
      </c>
      <c r="AW61" s="48">
        <v>0</v>
      </c>
      <c r="AX61" s="48">
        <v>0</v>
      </c>
      <c r="AY61" s="48">
        <v>0</v>
      </c>
      <c r="AZ61" s="48">
        <v>0</v>
      </c>
      <c r="BA61" s="48">
        <v>0</v>
      </c>
      <c r="BB61" s="48">
        <v>0</v>
      </c>
      <c r="BC61" s="48">
        <v>0</v>
      </c>
      <c r="BD61" s="48">
        <v>0</v>
      </c>
      <c r="BE61" s="48">
        <v>0</v>
      </c>
      <c r="BF61" s="48">
        <v>0</v>
      </c>
      <c r="BG61" s="48">
        <v>0</v>
      </c>
      <c r="BH61" s="48">
        <v>0</v>
      </c>
      <c r="BI61" s="48">
        <v>0</v>
      </c>
      <c r="BJ61" s="48">
        <v>0</v>
      </c>
      <c r="BK61" s="48">
        <v>0</v>
      </c>
      <c r="BL61" s="48">
        <v>0</v>
      </c>
      <c r="BM61" s="48">
        <v>0</v>
      </c>
      <c r="BN61" s="48">
        <v>0</v>
      </c>
      <c r="BO61" s="48">
        <v>0</v>
      </c>
      <c r="BP61" s="48">
        <v>0</v>
      </c>
      <c r="BQ61" s="48">
        <v>0</v>
      </c>
      <c r="BR61" s="48">
        <v>0</v>
      </c>
      <c r="BS61" s="48">
        <v>0</v>
      </c>
      <c r="BT61" s="48">
        <v>0</v>
      </c>
      <c r="BU61" s="48">
        <v>0</v>
      </c>
      <c r="BV61" s="48">
        <v>0</v>
      </c>
      <c r="BW61" s="48">
        <v>0</v>
      </c>
      <c r="BX61" s="48">
        <v>0</v>
      </c>
      <c r="BY61" s="48">
        <v>0</v>
      </c>
      <c r="BZ61" s="48">
        <v>0</v>
      </c>
      <c r="CA61" s="48">
        <v>0</v>
      </c>
      <c r="CB61" s="48">
        <v>0</v>
      </c>
      <c r="CC61" s="48">
        <v>0</v>
      </c>
      <c r="CD61" s="48">
        <v>0</v>
      </c>
      <c r="CE61" s="48">
        <v>0</v>
      </c>
      <c r="CF61" s="48">
        <v>0</v>
      </c>
      <c r="CG61" s="48">
        <v>0</v>
      </c>
      <c r="CH61" s="47">
        <v>1750</v>
      </c>
      <c r="CJ61" s="48">
        <v>50</v>
      </c>
      <c r="CK61" s="48">
        <v>0</v>
      </c>
      <c r="CL61" s="48">
        <v>0</v>
      </c>
      <c r="CM61" s="48">
        <v>50</v>
      </c>
      <c r="CO61" s="48">
        <v>0</v>
      </c>
      <c r="CP61" s="48">
        <v>0</v>
      </c>
      <c r="CQ61" s="48">
        <v>0</v>
      </c>
      <c r="CS61" s="48">
        <v>50</v>
      </c>
      <c r="CT61" s="48">
        <f t="shared" si="7"/>
        <v>1700</v>
      </c>
      <c r="CU61" s="54">
        <f t="shared" si="8"/>
        <v>2.8571428571428571E-2</v>
      </c>
      <c r="CV61" s="54"/>
    </row>
    <row r="62" spans="1:100" s="48" customFormat="1" x14ac:dyDescent="0.2">
      <c r="A62" s="55" t="s">
        <v>19</v>
      </c>
      <c r="B62" s="50"/>
      <c r="C62" s="2" t="s">
        <v>12</v>
      </c>
      <c r="D62" s="55">
        <v>19434.310000000001</v>
      </c>
      <c r="E62" s="55">
        <v>103446.92</v>
      </c>
      <c r="F62" s="55">
        <v>3647882.6600000006</v>
      </c>
      <c r="G62" s="55">
        <v>0</v>
      </c>
      <c r="H62" s="55">
        <v>3770763.8900000006</v>
      </c>
      <c r="I62" s="51"/>
      <c r="J62" s="55">
        <v>0</v>
      </c>
      <c r="K62" s="55">
        <v>0</v>
      </c>
      <c r="L62" s="55">
        <v>0</v>
      </c>
      <c r="M62" s="51"/>
      <c r="N62" s="55">
        <v>3770763.8899999997</v>
      </c>
      <c r="O62" s="55"/>
      <c r="P62" s="55">
        <v>0</v>
      </c>
      <c r="Q62" s="55">
        <v>0</v>
      </c>
      <c r="R62" s="55"/>
      <c r="S62" s="51"/>
      <c r="T62" s="55">
        <v>118813</v>
      </c>
      <c r="U62" s="55">
        <v>111503</v>
      </c>
      <c r="V62" s="55">
        <v>62500</v>
      </c>
      <c r="W62" s="55">
        <v>2579143</v>
      </c>
      <c r="X62" s="55">
        <v>40000</v>
      </c>
      <c r="Y62" s="55">
        <v>24356</v>
      </c>
      <c r="Z62" s="55">
        <v>56003</v>
      </c>
      <c r="AA62" s="55">
        <v>45002</v>
      </c>
      <c r="AB62" s="55">
        <v>91178</v>
      </c>
      <c r="AC62" s="55">
        <v>38075</v>
      </c>
      <c r="AD62" s="55">
        <v>30256</v>
      </c>
      <c r="AE62" s="55">
        <v>32586</v>
      </c>
      <c r="AF62" s="55">
        <v>53803</v>
      </c>
      <c r="AG62" s="55">
        <v>56527</v>
      </c>
      <c r="AH62" s="55">
        <v>171609</v>
      </c>
      <c r="AI62" s="55">
        <v>600951</v>
      </c>
      <c r="AJ62" s="55">
        <v>22605</v>
      </c>
      <c r="AK62" s="55">
        <v>167718</v>
      </c>
      <c r="AL62" s="55">
        <v>22000</v>
      </c>
      <c r="AM62" s="55">
        <v>15000</v>
      </c>
      <c r="AN62" s="55">
        <v>1750</v>
      </c>
      <c r="AO62" s="55">
        <v>1750</v>
      </c>
      <c r="AP62" s="55">
        <v>0</v>
      </c>
      <c r="AQ62" s="55">
        <v>0</v>
      </c>
      <c r="AR62" s="55">
        <v>0</v>
      </c>
      <c r="AS62" s="55">
        <v>0</v>
      </c>
      <c r="AT62" s="55">
        <v>0</v>
      </c>
      <c r="AU62" s="55">
        <v>0</v>
      </c>
      <c r="AV62" s="55">
        <v>0</v>
      </c>
      <c r="AW62" s="55">
        <v>0</v>
      </c>
      <c r="AX62" s="55">
        <v>0</v>
      </c>
      <c r="AY62" s="55">
        <v>0</v>
      </c>
      <c r="AZ62" s="55">
        <v>0</v>
      </c>
      <c r="BA62" s="55">
        <v>0</v>
      </c>
      <c r="BB62" s="55">
        <v>0</v>
      </c>
      <c r="BC62" s="55">
        <v>0</v>
      </c>
      <c r="BD62" s="55">
        <v>0</v>
      </c>
      <c r="BE62" s="55">
        <v>0</v>
      </c>
      <c r="BF62" s="55">
        <v>0</v>
      </c>
      <c r="BG62" s="55">
        <v>0</v>
      </c>
      <c r="BH62" s="55">
        <v>0</v>
      </c>
      <c r="BI62" s="55">
        <v>0</v>
      </c>
      <c r="BJ62" s="55">
        <v>0</v>
      </c>
      <c r="BK62" s="55">
        <v>0</v>
      </c>
      <c r="BL62" s="55">
        <v>0</v>
      </c>
      <c r="BM62" s="55">
        <v>0</v>
      </c>
      <c r="BN62" s="55">
        <v>0</v>
      </c>
      <c r="BO62" s="55">
        <v>0</v>
      </c>
      <c r="BP62" s="55">
        <v>0</v>
      </c>
      <c r="BQ62" s="55">
        <v>0</v>
      </c>
      <c r="BR62" s="55">
        <v>0</v>
      </c>
      <c r="BS62" s="55">
        <v>0</v>
      </c>
      <c r="BT62" s="55">
        <v>0</v>
      </c>
      <c r="BU62" s="55">
        <v>0</v>
      </c>
      <c r="BV62" s="55">
        <v>0</v>
      </c>
      <c r="BW62" s="55">
        <v>0</v>
      </c>
      <c r="BX62" s="55">
        <v>0</v>
      </c>
      <c r="BY62" s="55">
        <v>0</v>
      </c>
      <c r="BZ62" s="55">
        <v>0</v>
      </c>
      <c r="CA62" s="55">
        <v>0</v>
      </c>
      <c r="CB62" s="55">
        <v>0</v>
      </c>
      <c r="CC62" s="55">
        <v>0</v>
      </c>
      <c r="CD62" s="55">
        <v>0</v>
      </c>
      <c r="CE62" s="55">
        <v>0</v>
      </c>
      <c r="CF62" s="55">
        <v>0</v>
      </c>
      <c r="CG62" s="55">
        <v>0</v>
      </c>
      <c r="CH62" s="55">
        <v>4343128</v>
      </c>
      <c r="CI62" s="51"/>
      <c r="CJ62" s="55">
        <v>3283.33</v>
      </c>
      <c r="CK62" s="55">
        <v>38221.710000000006</v>
      </c>
      <c r="CL62" s="55">
        <v>1243880.3200000003</v>
      </c>
      <c r="CM62" s="55">
        <v>1285385.3600000001</v>
      </c>
      <c r="CN62" s="2"/>
      <c r="CO62" s="55">
        <v>0</v>
      </c>
      <c r="CP62" s="55">
        <v>0</v>
      </c>
      <c r="CQ62" s="55">
        <v>0</v>
      </c>
      <c r="CS62" s="55">
        <v>1285385.3599999999</v>
      </c>
      <c r="CT62" s="55">
        <f>CH62-CS62</f>
        <v>3057742.64</v>
      </c>
      <c r="CU62" s="56">
        <f>IF(CH62=0,"n/a",CS62/(CH62))</f>
        <v>0.29595843364505947</v>
      </c>
      <c r="CV62" s="53"/>
    </row>
    <row r="63" spans="1:100" s="48" customFormat="1" x14ac:dyDescent="0.2">
      <c r="B63" s="50"/>
      <c r="H63" s="51"/>
      <c r="I63" s="51"/>
      <c r="L63" s="51"/>
      <c r="M63" s="51"/>
      <c r="N63" s="51"/>
      <c r="O63" s="51"/>
      <c r="P63" s="51"/>
      <c r="Q63" s="51"/>
      <c r="R63" s="51"/>
      <c r="S63" s="51"/>
      <c r="CH63" s="51"/>
      <c r="CI63" s="51"/>
      <c r="CM63" s="51"/>
      <c r="CQ63" s="51"/>
      <c r="CU63" s="54"/>
      <c r="CV63" s="54"/>
    </row>
    <row r="64" spans="1:100" s="48" customFormat="1" outlineLevel="1" x14ac:dyDescent="0.2">
      <c r="A64" s="48" t="s">
        <v>80</v>
      </c>
      <c r="B64" s="50" t="s">
        <v>230</v>
      </c>
      <c r="C64" s="48" t="s">
        <v>231</v>
      </c>
      <c r="D64" s="48">
        <v>5517.85</v>
      </c>
      <c r="E64" s="48">
        <v>25572.84</v>
      </c>
      <c r="F64" s="48">
        <v>945130.12</v>
      </c>
      <c r="G64" s="48">
        <v>0</v>
      </c>
      <c r="H64" s="48">
        <v>976220.81</v>
      </c>
      <c r="J64" s="48">
        <v>0</v>
      </c>
      <c r="K64" s="48">
        <v>0</v>
      </c>
      <c r="L64" s="48">
        <v>0</v>
      </c>
      <c r="N64" s="48">
        <v>976220.81</v>
      </c>
      <c r="P64" s="47">
        <v>0</v>
      </c>
      <c r="Q64" s="47">
        <v>0</v>
      </c>
      <c r="S64" s="47"/>
      <c r="T64" s="48">
        <v>0</v>
      </c>
      <c r="U64" s="48">
        <v>0</v>
      </c>
      <c r="V64" s="48">
        <v>0</v>
      </c>
      <c r="W64" s="48">
        <v>0</v>
      </c>
      <c r="X64" s="48">
        <v>0</v>
      </c>
      <c r="Y64" s="48">
        <v>0</v>
      </c>
      <c r="Z64" s="48">
        <v>0</v>
      </c>
      <c r="AA64" s="48">
        <v>0</v>
      </c>
      <c r="AB64" s="48">
        <v>0</v>
      </c>
      <c r="AC64" s="48">
        <v>0</v>
      </c>
      <c r="AD64" s="48">
        <v>0</v>
      </c>
      <c r="AE64" s="48">
        <v>0</v>
      </c>
      <c r="AF64" s="48">
        <v>0</v>
      </c>
      <c r="AG64" s="48">
        <v>0</v>
      </c>
      <c r="AH64" s="48">
        <v>0</v>
      </c>
      <c r="AI64" s="48">
        <v>0</v>
      </c>
      <c r="AJ64" s="48">
        <v>0</v>
      </c>
      <c r="AK64" s="48">
        <v>0</v>
      </c>
      <c r="AL64" s="48">
        <v>0</v>
      </c>
      <c r="AM64" s="48">
        <v>0</v>
      </c>
      <c r="AN64" s="48">
        <v>0</v>
      </c>
      <c r="AO64" s="48">
        <v>0</v>
      </c>
      <c r="AP64" s="48">
        <v>1294829</v>
      </c>
      <c r="AQ64" s="48">
        <v>0</v>
      </c>
      <c r="AR64" s="48">
        <v>0</v>
      </c>
      <c r="AS64" s="48">
        <v>0</v>
      </c>
      <c r="AT64" s="48">
        <v>0</v>
      </c>
      <c r="AU64" s="48">
        <v>0</v>
      </c>
      <c r="AV64" s="48">
        <v>0</v>
      </c>
      <c r="AW64" s="48">
        <v>0</v>
      </c>
      <c r="AX64" s="48">
        <v>0</v>
      </c>
      <c r="AY64" s="48">
        <v>0</v>
      </c>
      <c r="AZ64" s="48">
        <v>0</v>
      </c>
      <c r="BA64" s="48">
        <v>0</v>
      </c>
      <c r="BB64" s="48">
        <v>0</v>
      </c>
      <c r="BC64" s="48">
        <v>0</v>
      </c>
      <c r="BD64" s="48">
        <v>0</v>
      </c>
      <c r="BE64" s="48">
        <v>0</v>
      </c>
      <c r="BF64" s="48">
        <v>0</v>
      </c>
      <c r="BG64" s="48">
        <v>0</v>
      </c>
      <c r="BH64" s="48">
        <v>0</v>
      </c>
      <c r="BI64" s="48">
        <v>0</v>
      </c>
      <c r="BJ64" s="48">
        <v>0</v>
      </c>
      <c r="BK64" s="48">
        <v>0</v>
      </c>
      <c r="BL64" s="48">
        <v>0</v>
      </c>
      <c r="BM64" s="48">
        <v>0</v>
      </c>
      <c r="BN64" s="48">
        <v>0</v>
      </c>
      <c r="BO64" s="48">
        <v>0</v>
      </c>
      <c r="BP64" s="48">
        <v>0</v>
      </c>
      <c r="BQ64" s="48">
        <v>0</v>
      </c>
      <c r="BR64" s="48">
        <v>0</v>
      </c>
      <c r="BS64" s="48">
        <v>0</v>
      </c>
      <c r="BT64" s="48">
        <v>0</v>
      </c>
      <c r="BU64" s="48">
        <v>0</v>
      </c>
      <c r="BV64" s="48">
        <v>0</v>
      </c>
      <c r="BW64" s="48">
        <v>0</v>
      </c>
      <c r="BX64" s="48">
        <v>0</v>
      </c>
      <c r="BY64" s="48">
        <v>0</v>
      </c>
      <c r="BZ64" s="48">
        <v>0</v>
      </c>
      <c r="CA64" s="48">
        <v>0</v>
      </c>
      <c r="CB64" s="48">
        <v>0</v>
      </c>
      <c r="CC64" s="48">
        <v>0</v>
      </c>
      <c r="CD64" s="48">
        <v>0</v>
      </c>
      <c r="CE64" s="48">
        <v>0</v>
      </c>
      <c r="CF64" s="48">
        <v>0</v>
      </c>
      <c r="CG64" s="48">
        <v>0</v>
      </c>
      <c r="CH64" s="47">
        <v>1294829</v>
      </c>
      <c r="CJ64" s="48">
        <v>900.57</v>
      </c>
      <c r="CK64" s="48">
        <v>9643.2100000000009</v>
      </c>
      <c r="CL64" s="48">
        <v>336259.43</v>
      </c>
      <c r="CM64" s="48">
        <v>346803.21</v>
      </c>
      <c r="CO64" s="48">
        <v>0</v>
      </c>
      <c r="CP64" s="48">
        <v>0</v>
      </c>
      <c r="CQ64" s="48">
        <v>0</v>
      </c>
      <c r="CS64" s="48">
        <v>346803.21</v>
      </c>
      <c r="CT64" s="48">
        <f>CH64-CS64</f>
        <v>948025.79</v>
      </c>
      <c r="CU64" s="54">
        <f>IF(CH64=0,"n/a",CS64/(CH64))</f>
        <v>0.26783707346684388</v>
      </c>
      <c r="CV64" s="54"/>
    </row>
    <row r="65" spans="1:100" s="48" customFormat="1" x14ac:dyDescent="0.2">
      <c r="A65" s="55" t="s">
        <v>23</v>
      </c>
      <c r="B65" s="50"/>
      <c r="C65" s="2" t="s">
        <v>21</v>
      </c>
      <c r="D65" s="55">
        <v>5517.85</v>
      </c>
      <c r="E65" s="55">
        <v>25572.84</v>
      </c>
      <c r="F65" s="55">
        <v>945130.12</v>
      </c>
      <c r="G65" s="55">
        <v>0</v>
      </c>
      <c r="H65" s="55">
        <v>976220.81</v>
      </c>
      <c r="I65" s="51"/>
      <c r="J65" s="55">
        <v>0</v>
      </c>
      <c r="K65" s="55">
        <v>0</v>
      </c>
      <c r="L65" s="55">
        <v>0</v>
      </c>
      <c r="M65" s="51"/>
      <c r="N65" s="55">
        <v>976220.81</v>
      </c>
      <c r="O65" s="55"/>
      <c r="P65" s="55">
        <v>0</v>
      </c>
      <c r="Q65" s="55">
        <v>0</v>
      </c>
      <c r="R65" s="55"/>
      <c r="S65" s="51"/>
      <c r="T65" s="55">
        <v>0</v>
      </c>
      <c r="U65" s="55">
        <v>0</v>
      </c>
      <c r="V65" s="55">
        <v>0</v>
      </c>
      <c r="W65" s="55">
        <v>0</v>
      </c>
      <c r="X65" s="55">
        <v>0</v>
      </c>
      <c r="Y65" s="55">
        <v>0</v>
      </c>
      <c r="Z65" s="55">
        <v>0</v>
      </c>
      <c r="AA65" s="55">
        <v>0</v>
      </c>
      <c r="AB65" s="55">
        <v>0</v>
      </c>
      <c r="AC65" s="55">
        <v>0</v>
      </c>
      <c r="AD65" s="55">
        <v>0</v>
      </c>
      <c r="AE65" s="55">
        <v>0</v>
      </c>
      <c r="AF65" s="55">
        <v>0</v>
      </c>
      <c r="AG65" s="55">
        <v>0</v>
      </c>
      <c r="AH65" s="55">
        <v>0</v>
      </c>
      <c r="AI65" s="55">
        <v>0</v>
      </c>
      <c r="AJ65" s="55">
        <v>0</v>
      </c>
      <c r="AK65" s="55">
        <v>0</v>
      </c>
      <c r="AL65" s="55">
        <v>0</v>
      </c>
      <c r="AM65" s="55">
        <v>0</v>
      </c>
      <c r="AN65" s="55">
        <v>0</v>
      </c>
      <c r="AO65" s="55">
        <v>0</v>
      </c>
      <c r="AP65" s="55">
        <v>1294829</v>
      </c>
      <c r="AQ65" s="55">
        <v>0</v>
      </c>
      <c r="AR65" s="55">
        <v>0</v>
      </c>
      <c r="AS65" s="55">
        <v>0</v>
      </c>
      <c r="AT65" s="55">
        <v>0</v>
      </c>
      <c r="AU65" s="55">
        <v>0</v>
      </c>
      <c r="AV65" s="55">
        <v>0</v>
      </c>
      <c r="AW65" s="55">
        <v>0</v>
      </c>
      <c r="AX65" s="55">
        <v>0</v>
      </c>
      <c r="AY65" s="55">
        <v>0</v>
      </c>
      <c r="AZ65" s="55">
        <v>0</v>
      </c>
      <c r="BA65" s="55">
        <v>0</v>
      </c>
      <c r="BB65" s="55">
        <v>0</v>
      </c>
      <c r="BC65" s="55">
        <v>0</v>
      </c>
      <c r="BD65" s="55">
        <v>0</v>
      </c>
      <c r="BE65" s="55">
        <v>0</v>
      </c>
      <c r="BF65" s="55">
        <v>0</v>
      </c>
      <c r="BG65" s="55">
        <v>0</v>
      </c>
      <c r="BH65" s="55">
        <v>0</v>
      </c>
      <c r="BI65" s="55">
        <v>0</v>
      </c>
      <c r="BJ65" s="55">
        <v>0</v>
      </c>
      <c r="BK65" s="55">
        <v>0</v>
      </c>
      <c r="BL65" s="55">
        <v>0</v>
      </c>
      <c r="BM65" s="55">
        <v>0</v>
      </c>
      <c r="BN65" s="55">
        <v>0</v>
      </c>
      <c r="BO65" s="55">
        <v>0</v>
      </c>
      <c r="BP65" s="55">
        <v>0</v>
      </c>
      <c r="BQ65" s="55">
        <v>0</v>
      </c>
      <c r="BR65" s="55">
        <v>0</v>
      </c>
      <c r="BS65" s="55">
        <v>0</v>
      </c>
      <c r="BT65" s="55">
        <v>0</v>
      </c>
      <c r="BU65" s="55">
        <v>0</v>
      </c>
      <c r="BV65" s="55">
        <v>0</v>
      </c>
      <c r="BW65" s="55">
        <v>0</v>
      </c>
      <c r="BX65" s="55">
        <v>0</v>
      </c>
      <c r="BY65" s="55">
        <v>0</v>
      </c>
      <c r="BZ65" s="55">
        <v>0</v>
      </c>
      <c r="CA65" s="55">
        <v>0</v>
      </c>
      <c r="CB65" s="55">
        <v>0</v>
      </c>
      <c r="CC65" s="55">
        <v>0</v>
      </c>
      <c r="CD65" s="55">
        <v>0</v>
      </c>
      <c r="CE65" s="55">
        <v>0</v>
      </c>
      <c r="CF65" s="55">
        <v>0</v>
      </c>
      <c r="CG65" s="55">
        <v>0</v>
      </c>
      <c r="CH65" s="55">
        <v>1294829</v>
      </c>
      <c r="CI65" s="51"/>
      <c r="CJ65" s="55">
        <v>900.57</v>
      </c>
      <c r="CK65" s="55">
        <v>9643.2100000000009</v>
      </c>
      <c r="CL65" s="55">
        <v>336259.43</v>
      </c>
      <c r="CM65" s="55">
        <v>346803.21</v>
      </c>
      <c r="CN65" s="2"/>
      <c r="CO65" s="55">
        <v>0</v>
      </c>
      <c r="CP65" s="55">
        <v>0</v>
      </c>
      <c r="CQ65" s="55">
        <v>0</v>
      </c>
      <c r="CS65" s="55">
        <v>346803.21</v>
      </c>
      <c r="CT65" s="55">
        <f>CH65-CS65</f>
        <v>948025.79</v>
      </c>
      <c r="CU65" s="56">
        <f>IF(CH65=0,"n/a",CS65/(CH65))</f>
        <v>0.26783707346684388</v>
      </c>
      <c r="CV65" s="53"/>
    </row>
    <row r="66" spans="1:100" s="48" customFormat="1" x14ac:dyDescent="0.2">
      <c r="B66" s="50"/>
      <c r="H66" s="51"/>
      <c r="I66" s="51"/>
      <c r="L66" s="51"/>
      <c r="M66" s="51"/>
      <c r="N66" s="51"/>
      <c r="O66" s="51"/>
      <c r="P66" s="51"/>
      <c r="Q66" s="51"/>
      <c r="R66" s="51"/>
      <c r="S66" s="51"/>
      <c r="CH66" s="51"/>
      <c r="CI66" s="51"/>
      <c r="CM66" s="51"/>
      <c r="CQ66" s="51"/>
      <c r="CU66" s="54"/>
      <c r="CV66" s="54"/>
    </row>
    <row r="67" spans="1:100" s="48" customFormat="1" x14ac:dyDescent="0.2">
      <c r="A67" s="49" t="s">
        <v>2</v>
      </c>
      <c r="B67" s="50"/>
      <c r="C67" s="2" t="s">
        <v>22</v>
      </c>
      <c r="D67" s="49">
        <f t="shared" ref="D67:G67" si="9">D62+D65</f>
        <v>24952.160000000003</v>
      </c>
      <c r="E67" s="49">
        <f t="shared" si="9"/>
        <v>129019.76</v>
      </c>
      <c r="F67" s="49">
        <f t="shared" si="9"/>
        <v>4593012.78</v>
      </c>
      <c r="G67" s="49">
        <f t="shared" si="9"/>
        <v>0</v>
      </c>
      <c r="H67" s="49">
        <f>H62+H65</f>
        <v>4746984.7000000011</v>
      </c>
      <c r="I67" s="51"/>
      <c r="J67" s="49">
        <f t="shared" ref="J67:K67" si="10">J62+J65</f>
        <v>0</v>
      </c>
      <c r="K67" s="49">
        <f t="shared" si="10"/>
        <v>0</v>
      </c>
      <c r="L67" s="49">
        <f>L62+L65</f>
        <v>0</v>
      </c>
      <c r="M67" s="51"/>
      <c r="N67" s="49">
        <f>N62+N65</f>
        <v>4746984.6999999993</v>
      </c>
      <c r="O67" s="49"/>
      <c r="P67" s="49"/>
      <c r="Q67" s="49"/>
      <c r="R67" s="49"/>
      <c r="S67" s="51"/>
      <c r="T67" s="49">
        <f t="shared" ref="T67:AY67" si="11">T62+T65</f>
        <v>118813</v>
      </c>
      <c r="U67" s="49">
        <f t="shared" si="11"/>
        <v>111503</v>
      </c>
      <c r="V67" s="49">
        <f t="shared" si="11"/>
        <v>62500</v>
      </c>
      <c r="W67" s="49">
        <f t="shared" si="11"/>
        <v>2579143</v>
      </c>
      <c r="X67" s="49">
        <f t="shared" si="11"/>
        <v>40000</v>
      </c>
      <c r="Y67" s="49">
        <f t="shared" si="11"/>
        <v>24356</v>
      </c>
      <c r="Z67" s="49">
        <f t="shared" si="11"/>
        <v>56003</v>
      </c>
      <c r="AA67" s="49">
        <f t="shared" si="11"/>
        <v>45002</v>
      </c>
      <c r="AB67" s="49">
        <f t="shared" si="11"/>
        <v>91178</v>
      </c>
      <c r="AC67" s="49">
        <f t="shared" si="11"/>
        <v>38075</v>
      </c>
      <c r="AD67" s="49">
        <f t="shared" si="11"/>
        <v>30256</v>
      </c>
      <c r="AE67" s="49">
        <f t="shared" si="11"/>
        <v>32586</v>
      </c>
      <c r="AF67" s="49">
        <f t="shared" si="11"/>
        <v>53803</v>
      </c>
      <c r="AG67" s="49">
        <f t="shared" si="11"/>
        <v>56527</v>
      </c>
      <c r="AH67" s="49">
        <f t="shared" si="11"/>
        <v>171609</v>
      </c>
      <c r="AI67" s="49">
        <f t="shared" si="11"/>
        <v>600951</v>
      </c>
      <c r="AJ67" s="49">
        <f t="shared" si="11"/>
        <v>22605</v>
      </c>
      <c r="AK67" s="49">
        <f t="shared" si="11"/>
        <v>167718</v>
      </c>
      <c r="AL67" s="49">
        <f t="shared" si="11"/>
        <v>22000</v>
      </c>
      <c r="AM67" s="49">
        <f t="shared" si="11"/>
        <v>15000</v>
      </c>
      <c r="AN67" s="49">
        <f t="shared" si="11"/>
        <v>1750</v>
      </c>
      <c r="AO67" s="49">
        <f t="shared" si="11"/>
        <v>1750</v>
      </c>
      <c r="AP67" s="49">
        <f t="shared" si="11"/>
        <v>1294829</v>
      </c>
      <c r="AQ67" s="49">
        <f t="shared" si="11"/>
        <v>0</v>
      </c>
      <c r="AR67" s="49">
        <f t="shared" si="11"/>
        <v>0</v>
      </c>
      <c r="AS67" s="49">
        <f t="shared" si="11"/>
        <v>0</v>
      </c>
      <c r="AT67" s="49">
        <f t="shared" si="11"/>
        <v>0</v>
      </c>
      <c r="AU67" s="49">
        <f t="shared" si="11"/>
        <v>0</v>
      </c>
      <c r="AV67" s="49">
        <f t="shared" si="11"/>
        <v>0</v>
      </c>
      <c r="AW67" s="49">
        <f t="shared" si="11"/>
        <v>0</v>
      </c>
      <c r="AX67" s="49">
        <f t="shared" si="11"/>
        <v>0</v>
      </c>
      <c r="AY67" s="49">
        <f t="shared" si="11"/>
        <v>0</v>
      </c>
      <c r="AZ67" s="49">
        <f t="shared" ref="AZ67:CG67" si="12">AZ62+AZ65</f>
        <v>0</v>
      </c>
      <c r="BA67" s="49">
        <f t="shared" si="12"/>
        <v>0</v>
      </c>
      <c r="BB67" s="49">
        <f t="shared" si="12"/>
        <v>0</v>
      </c>
      <c r="BC67" s="49">
        <f t="shared" si="12"/>
        <v>0</v>
      </c>
      <c r="BD67" s="49">
        <f t="shared" si="12"/>
        <v>0</v>
      </c>
      <c r="BE67" s="49">
        <f t="shared" si="12"/>
        <v>0</v>
      </c>
      <c r="BF67" s="49">
        <f t="shared" si="12"/>
        <v>0</v>
      </c>
      <c r="BG67" s="49">
        <f t="shared" si="12"/>
        <v>0</v>
      </c>
      <c r="BH67" s="49">
        <f t="shared" si="12"/>
        <v>0</v>
      </c>
      <c r="BI67" s="49">
        <f t="shared" si="12"/>
        <v>0</v>
      </c>
      <c r="BJ67" s="49">
        <f t="shared" si="12"/>
        <v>0</v>
      </c>
      <c r="BK67" s="49">
        <f t="shared" si="12"/>
        <v>0</v>
      </c>
      <c r="BL67" s="49">
        <f t="shared" si="12"/>
        <v>0</v>
      </c>
      <c r="BM67" s="49">
        <f t="shared" si="12"/>
        <v>0</v>
      </c>
      <c r="BN67" s="49">
        <f t="shared" si="12"/>
        <v>0</v>
      </c>
      <c r="BO67" s="49">
        <f t="shared" si="12"/>
        <v>0</v>
      </c>
      <c r="BP67" s="49">
        <f t="shared" si="12"/>
        <v>0</v>
      </c>
      <c r="BQ67" s="49">
        <f t="shared" si="12"/>
        <v>0</v>
      </c>
      <c r="BR67" s="49">
        <f t="shared" si="12"/>
        <v>0</v>
      </c>
      <c r="BS67" s="49">
        <f t="shared" si="12"/>
        <v>0</v>
      </c>
      <c r="BT67" s="49">
        <f t="shared" si="12"/>
        <v>0</v>
      </c>
      <c r="BU67" s="49">
        <f t="shared" si="12"/>
        <v>0</v>
      </c>
      <c r="BV67" s="49">
        <f t="shared" si="12"/>
        <v>0</v>
      </c>
      <c r="BW67" s="49">
        <f t="shared" si="12"/>
        <v>0</v>
      </c>
      <c r="BX67" s="49">
        <f t="shared" si="12"/>
        <v>0</v>
      </c>
      <c r="BY67" s="49">
        <f t="shared" si="12"/>
        <v>0</v>
      </c>
      <c r="BZ67" s="49">
        <f t="shared" si="12"/>
        <v>0</v>
      </c>
      <c r="CA67" s="49">
        <f t="shared" si="12"/>
        <v>0</v>
      </c>
      <c r="CB67" s="49">
        <f t="shared" si="12"/>
        <v>0</v>
      </c>
      <c r="CC67" s="49">
        <f t="shared" si="12"/>
        <v>0</v>
      </c>
      <c r="CD67" s="49">
        <f t="shared" si="12"/>
        <v>0</v>
      </c>
      <c r="CE67" s="49">
        <f t="shared" si="12"/>
        <v>0</v>
      </c>
      <c r="CF67" s="49">
        <f t="shared" si="12"/>
        <v>0</v>
      </c>
      <c r="CG67" s="49">
        <f t="shared" si="12"/>
        <v>0</v>
      </c>
      <c r="CH67" s="49">
        <f>CH62+CH65</f>
        <v>5637957</v>
      </c>
      <c r="CI67" s="51"/>
      <c r="CJ67" s="49">
        <f t="shared" ref="CJ67:CL67" si="13">CJ62+CJ65</f>
        <v>4183.8999999999996</v>
      </c>
      <c r="CK67" s="49">
        <f t="shared" si="13"/>
        <v>47864.920000000006</v>
      </c>
      <c r="CL67" s="49">
        <f t="shared" si="13"/>
        <v>1580139.7500000002</v>
      </c>
      <c r="CM67" s="49">
        <f>CM62+CM65</f>
        <v>1632188.57</v>
      </c>
      <c r="CN67" s="2"/>
      <c r="CO67" s="49">
        <f t="shared" ref="CO67:CP67" si="14">CO62+CO65</f>
        <v>0</v>
      </c>
      <c r="CP67" s="49">
        <f t="shared" si="14"/>
        <v>0</v>
      </c>
      <c r="CQ67" s="49">
        <f>CQ62+CQ65</f>
        <v>0</v>
      </c>
      <c r="CS67" s="49">
        <f>CS62+CS65</f>
        <v>1632188.5699999998</v>
      </c>
      <c r="CT67" s="49">
        <f>CT62+CT65</f>
        <v>4005768.43</v>
      </c>
      <c r="CU67" s="52">
        <f>IF(CH67=0,"n/a",CS67/(CH67))</f>
        <v>0.28950000328133041</v>
      </c>
      <c r="CV67" s="53"/>
    </row>
    <row r="68" spans="1:100" s="48" customFormat="1" x14ac:dyDescent="0.2">
      <c r="B68" s="50"/>
      <c r="H68" s="51"/>
      <c r="I68" s="51"/>
      <c r="L68" s="51"/>
      <c r="M68" s="51"/>
      <c r="N68" s="51"/>
      <c r="O68" s="51"/>
      <c r="P68" s="51"/>
      <c r="Q68" s="51"/>
      <c r="R68" s="51"/>
      <c r="S68" s="51"/>
      <c r="CH68" s="51"/>
      <c r="CI68" s="51"/>
      <c r="CM68" s="51"/>
      <c r="CQ68" s="51"/>
      <c r="CU68" s="54"/>
      <c r="CV68" s="54"/>
    </row>
    <row r="69" spans="1:100" s="48" customFormat="1" outlineLevel="1" x14ac:dyDescent="0.2">
      <c r="A69" s="48" t="s">
        <v>81</v>
      </c>
      <c r="B69" s="50" t="s">
        <v>232</v>
      </c>
      <c r="C69" s="48" t="s">
        <v>233</v>
      </c>
      <c r="D69" s="48">
        <v>0</v>
      </c>
      <c r="E69" s="48">
        <v>0</v>
      </c>
      <c r="F69" s="48">
        <v>1188.8399999999999</v>
      </c>
      <c r="G69" s="48">
        <v>0</v>
      </c>
      <c r="H69" s="48">
        <v>1188.8399999999999</v>
      </c>
      <c r="J69" s="48">
        <v>0</v>
      </c>
      <c r="K69" s="48">
        <v>0</v>
      </c>
      <c r="L69" s="48">
        <v>0</v>
      </c>
      <c r="N69" s="48">
        <v>1188.8399999999999</v>
      </c>
      <c r="P69" s="47">
        <v>0</v>
      </c>
      <c r="Q69" s="47">
        <v>0</v>
      </c>
      <c r="S69" s="47"/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  <c r="AA69" s="48">
        <v>0</v>
      </c>
      <c r="AB69" s="48">
        <v>0</v>
      </c>
      <c r="AC69" s="48">
        <v>0</v>
      </c>
      <c r="AD69" s="48">
        <v>0</v>
      </c>
      <c r="AE69" s="48">
        <v>0</v>
      </c>
      <c r="AF69" s="48">
        <v>0</v>
      </c>
      <c r="AG69" s="48">
        <v>0</v>
      </c>
      <c r="AH69" s="48">
        <v>0</v>
      </c>
      <c r="AI69" s="48">
        <v>0</v>
      </c>
      <c r="AJ69" s="48">
        <v>0</v>
      </c>
      <c r="AK69" s="48">
        <v>0</v>
      </c>
      <c r="AL69" s="48">
        <v>0</v>
      </c>
      <c r="AM69" s="48">
        <v>0</v>
      </c>
      <c r="AN69" s="48">
        <v>0</v>
      </c>
      <c r="AO69" s="48">
        <v>0</v>
      </c>
      <c r="AP69" s="48">
        <v>0</v>
      </c>
      <c r="AQ69" s="48">
        <v>1100</v>
      </c>
      <c r="AR69" s="48">
        <v>0</v>
      </c>
      <c r="AS69" s="48">
        <v>0</v>
      </c>
      <c r="AT69" s="48">
        <v>0</v>
      </c>
      <c r="AU69" s="48">
        <v>0</v>
      </c>
      <c r="AV69" s="48">
        <v>0</v>
      </c>
      <c r="AW69" s="48">
        <v>0</v>
      </c>
      <c r="AX69" s="48">
        <v>0</v>
      </c>
      <c r="AY69" s="48">
        <v>0</v>
      </c>
      <c r="AZ69" s="48">
        <v>0</v>
      </c>
      <c r="BA69" s="48">
        <v>0</v>
      </c>
      <c r="BB69" s="48">
        <v>0</v>
      </c>
      <c r="BC69" s="48">
        <v>0</v>
      </c>
      <c r="BD69" s="48">
        <v>0</v>
      </c>
      <c r="BE69" s="48">
        <v>0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0</v>
      </c>
      <c r="BL69" s="48">
        <v>0</v>
      </c>
      <c r="BM69" s="48">
        <v>0</v>
      </c>
      <c r="BN69" s="48">
        <v>0</v>
      </c>
      <c r="BO69" s="48">
        <v>0</v>
      </c>
      <c r="BP69" s="48">
        <v>0</v>
      </c>
      <c r="BQ69" s="48">
        <v>0</v>
      </c>
      <c r="BR69" s="48">
        <v>0</v>
      </c>
      <c r="BS69" s="48">
        <v>0</v>
      </c>
      <c r="BT69" s="48">
        <v>0</v>
      </c>
      <c r="BU69" s="48">
        <v>0</v>
      </c>
      <c r="BV69" s="48">
        <v>0</v>
      </c>
      <c r="BW69" s="48">
        <v>0</v>
      </c>
      <c r="BX69" s="48">
        <v>0</v>
      </c>
      <c r="BY69" s="48">
        <v>0</v>
      </c>
      <c r="BZ69" s="48">
        <v>0</v>
      </c>
      <c r="CA69" s="48">
        <v>0</v>
      </c>
      <c r="CB69" s="48">
        <v>0</v>
      </c>
      <c r="CC69" s="48">
        <v>0</v>
      </c>
      <c r="CD69" s="48">
        <v>0</v>
      </c>
      <c r="CE69" s="48">
        <v>0</v>
      </c>
      <c r="CF69" s="48">
        <v>0</v>
      </c>
      <c r="CG69" s="48">
        <v>0</v>
      </c>
      <c r="CH69" s="47">
        <v>1100</v>
      </c>
      <c r="CJ69" s="48">
        <v>0</v>
      </c>
      <c r="CK69" s="48">
        <v>0</v>
      </c>
      <c r="CL69" s="48">
        <v>294.36</v>
      </c>
      <c r="CM69" s="48">
        <v>294.36</v>
      </c>
      <c r="CO69" s="48">
        <v>0</v>
      </c>
      <c r="CP69" s="48">
        <v>0</v>
      </c>
      <c r="CQ69" s="48">
        <v>0</v>
      </c>
      <c r="CS69" s="48">
        <v>294.36</v>
      </c>
      <c r="CT69" s="48">
        <f t="shared" ref="CT69:CT95" si="15">CH69-CS69</f>
        <v>805.64</v>
      </c>
      <c r="CU69" s="54">
        <f t="shared" ref="CU69:CU95" si="16">IF(CH69=0,"n/a",CS69/(CH69))</f>
        <v>0.2676</v>
      </c>
      <c r="CV69" s="54"/>
    </row>
    <row r="70" spans="1:100" s="48" customFormat="1" outlineLevel="1" x14ac:dyDescent="0.2">
      <c r="A70" s="48" t="s">
        <v>82</v>
      </c>
      <c r="B70" s="50" t="s">
        <v>234</v>
      </c>
      <c r="C70" s="48" t="s">
        <v>235</v>
      </c>
      <c r="D70" s="48">
        <v>0</v>
      </c>
      <c r="E70" s="48">
        <v>0</v>
      </c>
      <c r="F70" s="48">
        <v>13828.66</v>
      </c>
      <c r="G70" s="48">
        <v>0</v>
      </c>
      <c r="H70" s="48">
        <v>13828.66</v>
      </c>
      <c r="J70" s="48">
        <v>0</v>
      </c>
      <c r="K70" s="48">
        <v>0</v>
      </c>
      <c r="L70" s="48">
        <v>0</v>
      </c>
      <c r="N70" s="48">
        <v>13828.66</v>
      </c>
      <c r="P70" s="47">
        <v>0</v>
      </c>
      <c r="Q70" s="47">
        <v>0</v>
      </c>
      <c r="S70" s="47"/>
      <c r="T70" s="48">
        <v>0</v>
      </c>
      <c r="U70" s="48">
        <v>0</v>
      </c>
      <c r="V70" s="48">
        <v>0</v>
      </c>
      <c r="W70" s="48">
        <v>0</v>
      </c>
      <c r="X70" s="48">
        <v>0</v>
      </c>
      <c r="Y70" s="48">
        <v>0</v>
      </c>
      <c r="Z70" s="48">
        <v>0</v>
      </c>
      <c r="AA70" s="48">
        <v>0</v>
      </c>
      <c r="AB70" s="48">
        <v>0</v>
      </c>
      <c r="AC70" s="48">
        <v>0</v>
      </c>
      <c r="AD70" s="48">
        <v>0</v>
      </c>
      <c r="AE70" s="48">
        <v>0</v>
      </c>
      <c r="AF70" s="48">
        <v>0</v>
      </c>
      <c r="AG70" s="48">
        <v>0</v>
      </c>
      <c r="AH70" s="48">
        <v>0</v>
      </c>
      <c r="AI70" s="48">
        <v>0</v>
      </c>
      <c r="AJ70" s="48">
        <v>0</v>
      </c>
      <c r="AK70" s="48">
        <v>0</v>
      </c>
      <c r="AL70" s="48">
        <v>0</v>
      </c>
      <c r="AM70" s="48">
        <v>0</v>
      </c>
      <c r="AN70" s="48">
        <v>0</v>
      </c>
      <c r="AO70" s="48">
        <v>0</v>
      </c>
      <c r="AP70" s="48">
        <v>0</v>
      </c>
      <c r="AQ70" s="48">
        <v>0</v>
      </c>
      <c r="AR70" s="48">
        <v>18000</v>
      </c>
      <c r="AS70" s="48">
        <v>0</v>
      </c>
      <c r="AT70" s="48">
        <v>0</v>
      </c>
      <c r="AU70" s="48">
        <v>0</v>
      </c>
      <c r="AV70" s="48">
        <v>0</v>
      </c>
      <c r="AW70" s="48">
        <v>0</v>
      </c>
      <c r="AX70" s="48">
        <v>0</v>
      </c>
      <c r="AY70" s="48">
        <v>0</v>
      </c>
      <c r="AZ70" s="48">
        <v>0</v>
      </c>
      <c r="BA70" s="48">
        <v>0</v>
      </c>
      <c r="BB70" s="48">
        <v>0</v>
      </c>
      <c r="BC70" s="48">
        <v>0</v>
      </c>
      <c r="BD70" s="48">
        <v>0</v>
      </c>
      <c r="BE70" s="48">
        <v>0</v>
      </c>
      <c r="BF70" s="48">
        <v>0</v>
      </c>
      <c r="BG70" s="48">
        <v>0</v>
      </c>
      <c r="BH70" s="48">
        <v>0</v>
      </c>
      <c r="BI70" s="48">
        <v>0</v>
      </c>
      <c r="BJ70" s="48">
        <v>0</v>
      </c>
      <c r="BK70" s="48">
        <v>0</v>
      </c>
      <c r="BL70" s="48">
        <v>0</v>
      </c>
      <c r="BM70" s="48">
        <v>0</v>
      </c>
      <c r="BN70" s="48">
        <v>0</v>
      </c>
      <c r="BO70" s="48">
        <v>0</v>
      </c>
      <c r="BP70" s="48">
        <v>0</v>
      </c>
      <c r="BQ70" s="48">
        <v>0</v>
      </c>
      <c r="BR70" s="48">
        <v>0</v>
      </c>
      <c r="BS70" s="48">
        <v>0</v>
      </c>
      <c r="BT70" s="48">
        <v>0</v>
      </c>
      <c r="BU70" s="48">
        <v>0</v>
      </c>
      <c r="BV70" s="48">
        <v>0</v>
      </c>
      <c r="BW70" s="48">
        <v>0</v>
      </c>
      <c r="BX70" s="48">
        <v>0</v>
      </c>
      <c r="BY70" s="48">
        <v>0</v>
      </c>
      <c r="BZ70" s="48">
        <v>0</v>
      </c>
      <c r="CA70" s="48">
        <v>0</v>
      </c>
      <c r="CB70" s="48">
        <v>0</v>
      </c>
      <c r="CC70" s="48">
        <v>0</v>
      </c>
      <c r="CD70" s="48">
        <v>0</v>
      </c>
      <c r="CE70" s="48">
        <v>0</v>
      </c>
      <c r="CF70" s="48">
        <v>0</v>
      </c>
      <c r="CG70" s="48">
        <v>0</v>
      </c>
      <c r="CH70" s="47">
        <v>18000</v>
      </c>
      <c r="CJ70" s="48">
        <v>0</v>
      </c>
      <c r="CK70" s="48">
        <v>25</v>
      </c>
      <c r="CL70" s="48">
        <v>6795.9400000000005</v>
      </c>
      <c r="CM70" s="48">
        <v>6820.9400000000005</v>
      </c>
      <c r="CO70" s="48">
        <v>0</v>
      </c>
      <c r="CP70" s="48">
        <v>0</v>
      </c>
      <c r="CQ70" s="48">
        <v>0</v>
      </c>
      <c r="CS70" s="48">
        <v>6820.9400000000005</v>
      </c>
      <c r="CT70" s="48">
        <f t="shared" si="15"/>
        <v>11179.06</v>
      </c>
      <c r="CU70" s="54">
        <f t="shared" si="16"/>
        <v>0.37894111111111112</v>
      </c>
      <c r="CV70" s="54"/>
    </row>
    <row r="71" spans="1:100" s="48" customFormat="1" outlineLevel="1" x14ac:dyDescent="0.2">
      <c r="A71" s="48" t="s">
        <v>83</v>
      </c>
      <c r="B71" s="50" t="s">
        <v>236</v>
      </c>
      <c r="C71" s="48" t="s">
        <v>237</v>
      </c>
      <c r="D71" s="48">
        <v>72</v>
      </c>
      <c r="E71" s="48">
        <v>269.5</v>
      </c>
      <c r="F71" s="48">
        <v>1251.4000000000001</v>
      </c>
      <c r="G71" s="48">
        <v>0</v>
      </c>
      <c r="H71" s="48">
        <v>1592.9</v>
      </c>
      <c r="J71" s="48">
        <v>0</v>
      </c>
      <c r="K71" s="48">
        <v>0</v>
      </c>
      <c r="L71" s="48">
        <v>0</v>
      </c>
      <c r="N71" s="48">
        <v>1592.9</v>
      </c>
      <c r="P71" s="47">
        <v>0</v>
      </c>
      <c r="Q71" s="47">
        <v>0</v>
      </c>
      <c r="S71" s="47"/>
      <c r="T71" s="48">
        <v>0</v>
      </c>
      <c r="U71" s="48">
        <v>0</v>
      </c>
      <c r="V71" s="48">
        <v>0</v>
      </c>
      <c r="W71" s="48">
        <v>0</v>
      </c>
      <c r="X71" s="48">
        <v>0</v>
      </c>
      <c r="Y71" s="48">
        <v>0</v>
      </c>
      <c r="Z71" s="48">
        <v>0</v>
      </c>
      <c r="AA71" s="48">
        <v>0</v>
      </c>
      <c r="AB71" s="48">
        <v>0</v>
      </c>
      <c r="AC71" s="48">
        <v>0</v>
      </c>
      <c r="AD71" s="48">
        <v>0</v>
      </c>
      <c r="AE71" s="48">
        <v>0</v>
      </c>
      <c r="AF71" s="48">
        <v>0</v>
      </c>
      <c r="AG71" s="48">
        <v>0</v>
      </c>
      <c r="AH71" s="48">
        <v>0</v>
      </c>
      <c r="AI71" s="48">
        <v>0</v>
      </c>
      <c r="AJ71" s="48">
        <v>0</v>
      </c>
      <c r="AK71" s="48">
        <v>0</v>
      </c>
      <c r="AL71" s="48">
        <v>0</v>
      </c>
      <c r="AM71" s="48">
        <v>0</v>
      </c>
      <c r="AN71" s="48">
        <v>0</v>
      </c>
      <c r="AO71" s="48">
        <v>0</v>
      </c>
      <c r="AP71" s="48">
        <v>0</v>
      </c>
      <c r="AQ71" s="48">
        <v>0</v>
      </c>
      <c r="AR71" s="48">
        <v>0</v>
      </c>
      <c r="AS71" s="48">
        <v>1500</v>
      </c>
      <c r="AT71" s="48">
        <v>0</v>
      </c>
      <c r="AU71" s="48">
        <v>0</v>
      </c>
      <c r="AV71" s="48">
        <v>0</v>
      </c>
      <c r="AW71" s="48">
        <v>0</v>
      </c>
      <c r="AX71" s="48">
        <v>0</v>
      </c>
      <c r="AY71" s="48">
        <v>0</v>
      </c>
      <c r="AZ71" s="48">
        <v>0</v>
      </c>
      <c r="BA71" s="48">
        <v>0</v>
      </c>
      <c r="BB71" s="48">
        <v>0</v>
      </c>
      <c r="BC71" s="48">
        <v>0</v>
      </c>
      <c r="BD71" s="48">
        <v>0</v>
      </c>
      <c r="BE71" s="48">
        <v>0</v>
      </c>
      <c r="BF71" s="48">
        <v>0</v>
      </c>
      <c r="BG71" s="48">
        <v>0</v>
      </c>
      <c r="BH71" s="48">
        <v>0</v>
      </c>
      <c r="BI71" s="48">
        <v>0</v>
      </c>
      <c r="BJ71" s="48">
        <v>0</v>
      </c>
      <c r="BK71" s="48">
        <v>0</v>
      </c>
      <c r="BL71" s="48">
        <v>0</v>
      </c>
      <c r="BM71" s="48">
        <v>0</v>
      </c>
      <c r="BN71" s="48">
        <v>0</v>
      </c>
      <c r="BO71" s="48">
        <v>0</v>
      </c>
      <c r="BP71" s="48">
        <v>0</v>
      </c>
      <c r="BQ71" s="48">
        <v>0</v>
      </c>
      <c r="BR71" s="48">
        <v>0</v>
      </c>
      <c r="BS71" s="48">
        <v>0</v>
      </c>
      <c r="BT71" s="48">
        <v>0</v>
      </c>
      <c r="BU71" s="48">
        <v>0</v>
      </c>
      <c r="BV71" s="48">
        <v>0</v>
      </c>
      <c r="BW71" s="48">
        <v>0</v>
      </c>
      <c r="BX71" s="48">
        <v>0</v>
      </c>
      <c r="BY71" s="48">
        <v>0</v>
      </c>
      <c r="BZ71" s="48">
        <v>0</v>
      </c>
      <c r="CA71" s="48">
        <v>0</v>
      </c>
      <c r="CB71" s="48">
        <v>0</v>
      </c>
      <c r="CC71" s="48">
        <v>0</v>
      </c>
      <c r="CD71" s="48">
        <v>0</v>
      </c>
      <c r="CE71" s="48">
        <v>0</v>
      </c>
      <c r="CF71" s="48">
        <v>0</v>
      </c>
      <c r="CG71" s="48">
        <v>0</v>
      </c>
      <c r="CH71" s="47">
        <v>1500</v>
      </c>
      <c r="CJ71" s="48">
        <v>218.6</v>
      </c>
      <c r="CK71" s="48">
        <v>109.5</v>
      </c>
      <c r="CL71" s="48">
        <v>748.5</v>
      </c>
      <c r="CM71" s="48">
        <v>1076.5999999999999</v>
      </c>
      <c r="CO71" s="48">
        <v>0</v>
      </c>
      <c r="CP71" s="48">
        <v>0</v>
      </c>
      <c r="CQ71" s="48">
        <v>0</v>
      </c>
      <c r="CS71" s="48">
        <v>1076.5999999999999</v>
      </c>
      <c r="CT71" s="48">
        <f t="shared" si="15"/>
        <v>423.40000000000009</v>
      </c>
      <c r="CU71" s="54">
        <f t="shared" si="16"/>
        <v>0.71773333333333322</v>
      </c>
      <c r="CV71" s="54"/>
    </row>
    <row r="72" spans="1:100" s="48" customFormat="1" outlineLevel="1" x14ac:dyDescent="0.2">
      <c r="A72" s="48" t="s">
        <v>84</v>
      </c>
      <c r="B72" s="50" t="s">
        <v>238</v>
      </c>
      <c r="C72" s="48" t="s">
        <v>239</v>
      </c>
      <c r="D72" s="48">
        <v>4720.91</v>
      </c>
      <c r="E72" s="48">
        <v>403.85</v>
      </c>
      <c r="F72" s="48">
        <v>58.980000000000004</v>
      </c>
      <c r="G72" s="48">
        <v>0</v>
      </c>
      <c r="H72" s="48">
        <v>5183.74</v>
      </c>
      <c r="J72" s="48">
        <v>0</v>
      </c>
      <c r="K72" s="48">
        <v>0</v>
      </c>
      <c r="L72" s="48">
        <v>0</v>
      </c>
      <c r="N72" s="48">
        <v>5183.74</v>
      </c>
      <c r="P72" s="47">
        <v>0</v>
      </c>
      <c r="Q72" s="47">
        <v>0</v>
      </c>
      <c r="S72" s="47"/>
      <c r="T72" s="48">
        <v>0</v>
      </c>
      <c r="U72" s="48">
        <v>0</v>
      </c>
      <c r="V72" s="48">
        <v>0</v>
      </c>
      <c r="W72" s="48">
        <v>0</v>
      </c>
      <c r="X72" s="48">
        <v>0</v>
      </c>
      <c r="Y72" s="48">
        <v>0</v>
      </c>
      <c r="Z72" s="48">
        <v>0</v>
      </c>
      <c r="AA72" s="48">
        <v>0</v>
      </c>
      <c r="AB72" s="48">
        <v>0</v>
      </c>
      <c r="AC72" s="48">
        <v>0</v>
      </c>
      <c r="AD72" s="48">
        <v>0</v>
      </c>
      <c r="AE72" s="48">
        <v>0</v>
      </c>
      <c r="AF72" s="48">
        <v>0</v>
      </c>
      <c r="AG72" s="48">
        <v>0</v>
      </c>
      <c r="AH72" s="48">
        <v>0</v>
      </c>
      <c r="AI72" s="48">
        <v>0</v>
      </c>
      <c r="AJ72" s="48">
        <v>0</v>
      </c>
      <c r="AK72" s="48">
        <v>0</v>
      </c>
      <c r="AL72" s="48">
        <v>0</v>
      </c>
      <c r="AM72" s="48">
        <v>0</v>
      </c>
      <c r="AN72" s="48">
        <v>0</v>
      </c>
      <c r="AO72" s="48">
        <v>0</v>
      </c>
      <c r="AP72" s="48">
        <v>0</v>
      </c>
      <c r="AQ72" s="48">
        <v>0</v>
      </c>
      <c r="AR72" s="48">
        <v>0</v>
      </c>
      <c r="AS72" s="48">
        <v>0</v>
      </c>
      <c r="AT72" s="48">
        <v>7805</v>
      </c>
      <c r="AU72" s="48">
        <v>0</v>
      </c>
      <c r="AV72" s="48">
        <v>0</v>
      </c>
      <c r="AW72" s="48">
        <v>0</v>
      </c>
      <c r="AX72" s="48">
        <v>0</v>
      </c>
      <c r="AY72" s="48">
        <v>0</v>
      </c>
      <c r="AZ72" s="48">
        <v>0</v>
      </c>
      <c r="BA72" s="48">
        <v>0</v>
      </c>
      <c r="BB72" s="48">
        <v>0</v>
      </c>
      <c r="BC72" s="48">
        <v>0</v>
      </c>
      <c r="BD72" s="48">
        <v>0</v>
      </c>
      <c r="BE72" s="48">
        <v>0</v>
      </c>
      <c r="BF72" s="48">
        <v>0</v>
      </c>
      <c r="BG72" s="48">
        <v>0</v>
      </c>
      <c r="BH72" s="48">
        <v>0</v>
      </c>
      <c r="BI72" s="48">
        <v>0</v>
      </c>
      <c r="BJ72" s="48">
        <v>0</v>
      </c>
      <c r="BK72" s="48">
        <v>0</v>
      </c>
      <c r="BL72" s="48">
        <v>0</v>
      </c>
      <c r="BM72" s="48">
        <v>0</v>
      </c>
      <c r="BN72" s="48">
        <v>0</v>
      </c>
      <c r="BO72" s="48">
        <v>0</v>
      </c>
      <c r="BP72" s="48">
        <v>0</v>
      </c>
      <c r="BQ72" s="48">
        <v>0</v>
      </c>
      <c r="BR72" s="48">
        <v>0</v>
      </c>
      <c r="BS72" s="48">
        <v>0</v>
      </c>
      <c r="BT72" s="48">
        <v>0</v>
      </c>
      <c r="BU72" s="48">
        <v>0</v>
      </c>
      <c r="BV72" s="48">
        <v>0</v>
      </c>
      <c r="BW72" s="48">
        <v>0</v>
      </c>
      <c r="BX72" s="48">
        <v>0</v>
      </c>
      <c r="BY72" s="48">
        <v>0</v>
      </c>
      <c r="BZ72" s="48">
        <v>0</v>
      </c>
      <c r="CA72" s="48">
        <v>0</v>
      </c>
      <c r="CB72" s="48">
        <v>0</v>
      </c>
      <c r="CC72" s="48">
        <v>0</v>
      </c>
      <c r="CD72" s="48">
        <v>0</v>
      </c>
      <c r="CE72" s="48">
        <v>0</v>
      </c>
      <c r="CF72" s="48">
        <v>0</v>
      </c>
      <c r="CG72" s="48">
        <v>0</v>
      </c>
      <c r="CH72" s="47">
        <v>7805</v>
      </c>
      <c r="CJ72" s="48">
        <v>3350.48</v>
      </c>
      <c r="CK72" s="48">
        <v>0</v>
      </c>
      <c r="CL72" s="48">
        <v>0</v>
      </c>
      <c r="CM72" s="48">
        <v>3350.48</v>
      </c>
      <c r="CO72" s="48">
        <v>0</v>
      </c>
      <c r="CP72" s="48">
        <v>0</v>
      </c>
      <c r="CQ72" s="48">
        <v>0</v>
      </c>
      <c r="CS72" s="48">
        <v>3350.48</v>
      </c>
      <c r="CT72" s="48">
        <f t="shared" si="15"/>
        <v>4454.5200000000004</v>
      </c>
      <c r="CU72" s="54">
        <f t="shared" si="16"/>
        <v>0.42927354260089684</v>
      </c>
      <c r="CV72" s="54"/>
    </row>
    <row r="73" spans="1:100" s="48" customFormat="1" outlineLevel="1" x14ac:dyDescent="0.2">
      <c r="A73" s="48" t="s">
        <v>85</v>
      </c>
      <c r="B73" s="50" t="s">
        <v>240</v>
      </c>
      <c r="C73" s="48" t="s">
        <v>241</v>
      </c>
      <c r="D73" s="48">
        <v>10090.950000000001</v>
      </c>
      <c r="E73" s="48">
        <v>0</v>
      </c>
      <c r="F73" s="48">
        <v>0</v>
      </c>
      <c r="G73" s="48">
        <v>0</v>
      </c>
      <c r="H73" s="48">
        <v>10090.950000000001</v>
      </c>
      <c r="J73" s="48">
        <v>0</v>
      </c>
      <c r="K73" s="48">
        <v>0</v>
      </c>
      <c r="L73" s="48">
        <v>0</v>
      </c>
      <c r="N73" s="48">
        <v>10090.950000000001</v>
      </c>
      <c r="P73" s="47">
        <v>0</v>
      </c>
      <c r="Q73" s="47">
        <v>0</v>
      </c>
      <c r="S73" s="47"/>
      <c r="T73" s="48">
        <v>0</v>
      </c>
      <c r="U73" s="48">
        <v>0</v>
      </c>
      <c r="V73" s="48">
        <v>0</v>
      </c>
      <c r="W73" s="48">
        <v>0</v>
      </c>
      <c r="X73" s="48">
        <v>0</v>
      </c>
      <c r="Y73" s="48">
        <v>0</v>
      </c>
      <c r="Z73" s="48">
        <v>0</v>
      </c>
      <c r="AA73" s="48">
        <v>0</v>
      </c>
      <c r="AB73" s="48">
        <v>0</v>
      </c>
      <c r="AC73" s="48">
        <v>0</v>
      </c>
      <c r="AD73" s="48">
        <v>0</v>
      </c>
      <c r="AE73" s="48">
        <v>0</v>
      </c>
      <c r="AF73" s="48">
        <v>0</v>
      </c>
      <c r="AG73" s="48">
        <v>0</v>
      </c>
      <c r="AH73" s="48">
        <v>0</v>
      </c>
      <c r="AI73" s="48">
        <v>0</v>
      </c>
      <c r="AJ73" s="48">
        <v>0</v>
      </c>
      <c r="AK73" s="48">
        <v>0</v>
      </c>
      <c r="AL73" s="48">
        <v>0</v>
      </c>
      <c r="AM73" s="48">
        <v>0</v>
      </c>
      <c r="AN73" s="48">
        <v>0</v>
      </c>
      <c r="AO73" s="48">
        <v>0</v>
      </c>
      <c r="AP73" s="48">
        <v>0</v>
      </c>
      <c r="AQ73" s="48">
        <v>0</v>
      </c>
      <c r="AR73" s="48">
        <v>0</v>
      </c>
      <c r="AS73" s="48">
        <v>0</v>
      </c>
      <c r="AT73" s="48">
        <v>0</v>
      </c>
      <c r="AU73" s="48">
        <v>10500</v>
      </c>
      <c r="AV73" s="48">
        <v>0</v>
      </c>
      <c r="AW73" s="48">
        <v>0</v>
      </c>
      <c r="AX73" s="48">
        <v>0</v>
      </c>
      <c r="AY73" s="48">
        <v>0</v>
      </c>
      <c r="AZ73" s="48">
        <v>0</v>
      </c>
      <c r="BA73" s="48">
        <v>0</v>
      </c>
      <c r="BB73" s="48">
        <v>0</v>
      </c>
      <c r="BC73" s="48">
        <v>0</v>
      </c>
      <c r="BD73" s="48">
        <v>0</v>
      </c>
      <c r="BE73" s="48">
        <v>0</v>
      </c>
      <c r="BF73" s="48">
        <v>0</v>
      </c>
      <c r="BG73" s="48">
        <v>0</v>
      </c>
      <c r="BH73" s="48">
        <v>0</v>
      </c>
      <c r="BI73" s="48">
        <v>0</v>
      </c>
      <c r="BJ73" s="48">
        <v>0</v>
      </c>
      <c r="BK73" s="48">
        <v>0</v>
      </c>
      <c r="BL73" s="48">
        <v>0</v>
      </c>
      <c r="BM73" s="48">
        <v>0</v>
      </c>
      <c r="BN73" s="48">
        <v>0</v>
      </c>
      <c r="BO73" s="48">
        <v>0</v>
      </c>
      <c r="BP73" s="48">
        <v>0</v>
      </c>
      <c r="BQ73" s="48">
        <v>0</v>
      </c>
      <c r="BR73" s="48">
        <v>0</v>
      </c>
      <c r="BS73" s="48">
        <v>0</v>
      </c>
      <c r="BT73" s="48">
        <v>0</v>
      </c>
      <c r="BU73" s="48">
        <v>0</v>
      </c>
      <c r="BV73" s="48">
        <v>0</v>
      </c>
      <c r="BW73" s="48">
        <v>0</v>
      </c>
      <c r="BX73" s="48">
        <v>0</v>
      </c>
      <c r="BY73" s="48">
        <v>0</v>
      </c>
      <c r="BZ73" s="48">
        <v>0</v>
      </c>
      <c r="CA73" s="48">
        <v>0</v>
      </c>
      <c r="CB73" s="48">
        <v>0</v>
      </c>
      <c r="CC73" s="48">
        <v>0</v>
      </c>
      <c r="CD73" s="48">
        <v>0</v>
      </c>
      <c r="CE73" s="48">
        <v>0</v>
      </c>
      <c r="CF73" s="48">
        <v>0</v>
      </c>
      <c r="CG73" s="48">
        <v>0</v>
      </c>
      <c r="CH73" s="47">
        <v>10500</v>
      </c>
      <c r="CJ73" s="48">
        <v>2014.95</v>
      </c>
      <c r="CK73" s="48">
        <v>0</v>
      </c>
      <c r="CL73" s="48">
        <v>0</v>
      </c>
      <c r="CM73" s="48">
        <v>2014.95</v>
      </c>
      <c r="CO73" s="48">
        <v>0</v>
      </c>
      <c r="CP73" s="48">
        <v>0</v>
      </c>
      <c r="CQ73" s="48">
        <v>0</v>
      </c>
      <c r="CS73" s="48">
        <v>2014.95</v>
      </c>
      <c r="CT73" s="48">
        <f t="shared" si="15"/>
        <v>8485.0499999999993</v>
      </c>
      <c r="CU73" s="54">
        <f t="shared" si="16"/>
        <v>0.19190000000000002</v>
      </c>
      <c r="CV73" s="54"/>
    </row>
    <row r="74" spans="1:100" s="48" customFormat="1" outlineLevel="1" x14ac:dyDescent="0.2">
      <c r="A74" s="48" t="s">
        <v>86</v>
      </c>
      <c r="B74" s="50" t="s">
        <v>242</v>
      </c>
      <c r="C74" s="48" t="s">
        <v>243</v>
      </c>
      <c r="D74" s="48">
        <v>41282.18</v>
      </c>
      <c r="E74" s="48">
        <v>0</v>
      </c>
      <c r="F74" s="48">
        <v>0</v>
      </c>
      <c r="G74" s="48">
        <v>0</v>
      </c>
      <c r="H74" s="48">
        <v>41282.18</v>
      </c>
      <c r="J74" s="48">
        <v>0</v>
      </c>
      <c r="K74" s="48">
        <v>0</v>
      </c>
      <c r="L74" s="48">
        <v>0</v>
      </c>
      <c r="N74" s="48">
        <v>41282.18</v>
      </c>
      <c r="P74" s="47">
        <v>0</v>
      </c>
      <c r="Q74" s="47">
        <v>0</v>
      </c>
      <c r="S74" s="47"/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48">
        <v>0</v>
      </c>
      <c r="AD74" s="48">
        <v>0</v>
      </c>
      <c r="AE74" s="48">
        <v>0</v>
      </c>
      <c r="AF74" s="48">
        <v>0</v>
      </c>
      <c r="AG74" s="48">
        <v>0</v>
      </c>
      <c r="AH74" s="48">
        <v>0</v>
      </c>
      <c r="AI74" s="48">
        <v>0</v>
      </c>
      <c r="AJ74" s="48">
        <v>0</v>
      </c>
      <c r="AK74" s="48">
        <v>0</v>
      </c>
      <c r="AL74" s="48">
        <v>0</v>
      </c>
      <c r="AM74" s="48">
        <v>0</v>
      </c>
      <c r="AN74" s="48">
        <v>0</v>
      </c>
      <c r="AO74" s="48">
        <v>0</v>
      </c>
      <c r="AP74" s="48">
        <v>0</v>
      </c>
      <c r="AQ74" s="48">
        <v>0</v>
      </c>
      <c r="AR74" s="48">
        <v>0</v>
      </c>
      <c r="AS74" s="48">
        <v>0</v>
      </c>
      <c r="AT74" s="48">
        <v>0</v>
      </c>
      <c r="AU74" s="48">
        <v>0</v>
      </c>
      <c r="AV74" s="48">
        <v>49000</v>
      </c>
      <c r="AW74" s="48">
        <v>0</v>
      </c>
      <c r="AX74" s="48">
        <v>0</v>
      </c>
      <c r="AY74" s="48">
        <v>0</v>
      </c>
      <c r="AZ74" s="48">
        <v>0</v>
      </c>
      <c r="BA74" s="48">
        <v>0</v>
      </c>
      <c r="BB74" s="48">
        <v>0</v>
      </c>
      <c r="BC74" s="48">
        <v>0</v>
      </c>
      <c r="BD74" s="48">
        <v>0</v>
      </c>
      <c r="BE74" s="48">
        <v>0</v>
      </c>
      <c r="BF74" s="48">
        <v>0</v>
      </c>
      <c r="BG74" s="48">
        <v>0</v>
      </c>
      <c r="BH74" s="48">
        <v>0</v>
      </c>
      <c r="BI74" s="48">
        <v>0</v>
      </c>
      <c r="BJ74" s="48">
        <v>0</v>
      </c>
      <c r="BK74" s="48">
        <v>0</v>
      </c>
      <c r="BL74" s="48">
        <v>0</v>
      </c>
      <c r="BM74" s="48">
        <v>0</v>
      </c>
      <c r="BN74" s="48">
        <v>0</v>
      </c>
      <c r="BO74" s="48">
        <v>0</v>
      </c>
      <c r="BP74" s="48">
        <v>0</v>
      </c>
      <c r="BQ74" s="48">
        <v>0</v>
      </c>
      <c r="BR74" s="48">
        <v>0</v>
      </c>
      <c r="BS74" s="48">
        <v>0</v>
      </c>
      <c r="BT74" s="48">
        <v>0</v>
      </c>
      <c r="BU74" s="48">
        <v>0</v>
      </c>
      <c r="BV74" s="48">
        <v>0</v>
      </c>
      <c r="BW74" s="48">
        <v>0</v>
      </c>
      <c r="BX74" s="48">
        <v>0</v>
      </c>
      <c r="BY74" s="48">
        <v>0</v>
      </c>
      <c r="BZ74" s="48">
        <v>0</v>
      </c>
      <c r="CA74" s="48">
        <v>0</v>
      </c>
      <c r="CB74" s="48">
        <v>0</v>
      </c>
      <c r="CC74" s="48">
        <v>0</v>
      </c>
      <c r="CD74" s="48">
        <v>0</v>
      </c>
      <c r="CE74" s="48">
        <v>0</v>
      </c>
      <c r="CF74" s="48">
        <v>0</v>
      </c>
      <c r="CG74" s="48">
        <v>0</v>
      </c>
      <c r="CH74" s="47">
        <v>49000</v>
      </c>
      <c r="CJ74" s="48">
        <v>19780.78</v>
      </c>
      <c r="CK74" s="48">
        <v>0</v>
      </c>
      <c r="CL74" s="48">
        <v>0</v>
      </c>
      <c r="CM74" s="48">
        <v>19780.78</v>
      </c>
      <c r="CO74" s="48">
        <v>0</v>
      </c>
      <c r="CP74" s="48">
        <v>0</v>
      </c>
      <c r="CQ74" s="48">
        <v>0</v>
      </c>
      <c r="CS74" s="48">
        <v>19780.78</v>
      </c>
      <c r="CT74" s="48">
        <f t="shared" si="15"/>
        <v>29219.22</v>
      </c>
      <c r="CU74" s="54">
        <f t="shared" si="16"/>
        <v>0.40368938775510199</v>
      </c>
      <c r="CV74" s="54"/>
    </row>
    <row r="75" spans="1:100" s="48" customFormat="1" outlineLevel="1" x14ac:dyDescent="0.2">
      <c r="A75" s="48" t="s">
        <v>87</v>
      </c>
      <c r="B75" s="50" t="s">
        <v>244</v>
      </c>
      <c r="C75" s="48" t="s">
        <v>245</v>
      </c>
      <c r="D75" s="48">
        <v>0</v>
      </c>
      <c r="E75" s="48">
        <v>0</v>
      </c>
      <c r="F75" s="48">
        <v>7123</v>
      </c>
      <c r="G75" s="48">
        <v>0</v>
      </c>
      <c r="H75" s="48">
        <v>7123</v>
      </c>
      <c r="J75" s="48">
        <v>0</v>
      </c>
      <c r="K75" s="48">
        <v>0</v>
      </c>
      <c r="L75" s="48">
        <v>0</v>
      </c>
      <c r="N75" s="48">
        <v>7123</v>
      </c>
      <c r="P75" s="47">
        <v>0</v>
      </c>
      <c r="Q75" s="47">
        <v>0</v>
      </c>
      <c r="S75" s="47"/>
      <c r="T75" s="48">
        <v>0</v>
      </c>
      <c r="U75" s="48">
        <v>0</v>
      </c>
      <c r="V75" s="48">
        <v>0</v>
      </c>
      <c r="W75" s="48">
        <v>0</v>
      </c>
      <c r="X75" s="48">
        <v>0</v>
      </c>
      <c r="Y75" s="48">
        <v>0</v>
      </c>
      <c r="Z75" s="48">
        <v>0</v>
      </c>
      <c r="AA75" s="48">
        <v>0</v>
      </c>
      <c r="AB75" s="48">
        <v>0</v>
      </c>
      <c r="AC75" s="48">
        <v>0</v>
      </c>
      <c r="AD75" s="48">
        <v>0</v>
      </c>
      <c r="AE75" s="48">
        <v>0</v>
      </c>
      <c r="AF75" s="48">
        <v>0</v>
      </c>
      <c r="AG75" s="48">
        <v>0</v>
      </c>
      <c r="AH75" s="48">
        <v>0</v>
      </c>
      <c r="AI75" s="48">
        <v>0</v>
      </c>
      <c r="AJ75" s="48">
        <v>0</v>
      </c>
      <c r="AK75" s="48">
        <v>0</v>
      </c>
      <c r="AL75" s="48">
        <v>0</v>
      </c>
      <c r="AM75" s="48">
        <v>0</v>
      </c>
      <c r="AN75" s="48">
        <v>0</v>
      </c>
      <c r="AO75" s="48">
        <v>0</v>
      </c>
      <c r="AP75" s="48">
        <v>0</v>
      </c>
      <c r="AQ75" s="48">
        <v>0</v>
      </c>
      <c r="AR75" s="48">
        <v>0</v>
      </c>
      <c r="AS75" s="48">
        <v>0</v>
      </c>
      <c r="AT75" s="48">
        <v>0</v>
      </c>
      <c r="AU75" s="48">
        <v>0</v>
      </c>
      <c r="AV75" s="48">
        <v>0</v>
      </c>
      <c r="AW75" s="48">
        <v>5000</v>
      </c>
      <c r="AX75" s="48">
        <v>0</v>
      </c>
      <c r="AY75" s="48">
        <v>0</v>
      </c>
      <c r="AZ75" s="48">
        <v>0</v>
      </c>
      <c r="BA75" s="48">
        <v>0</v>
      </c>
      <c r="BB75" s="48">
        <v>0</v>
      </c>
      <c r="BC75" s="48">
        <v>0</v>
      </c>
      <c r="BD75" s="48">
        <v>0</v>
      </c>
      <c r="BE75" s="48">
        <v>0</v>
      </c>
      <c r="BF75" s="48">
        <v>0</v>
      </c>
      <c r="BG75" s="48">
        <v>0</v>
      </c>
      <c r="BH75" s="48">
        <v>0</v>
      </c>
      <c r="BI75" s="48">
        <v>0</v>
      </c>
      <c r="BJ75" s="48">
        <v>0</v>
      </c>
      <c r="BK75" s="48">
        <v>0</v>
      </c>
      <c r="BL75" s="48">
        <v>0</v>
      </c>
      <c r="BM75" s="48">
        <v>0</v>
      </c>
      <c r="BN75" s="48">
        <v>0</v>
      </c>
      <c r="BO75" s="48">
        <v>0</v>
      </c>
      <c r="BP75" s="48">
        <v>0</v>
      </c>
      <c r="BQ75" s="48">
        <v>0</v>
      </c>
      <c r="BR75" s="48">
        <v>0</v>
      </c>
      <c r="BS75" s="48">
        <v>0</v>
      </c>
      <c r="BT75" s="48">
        <v>0</v>
      </c>
      <c r="BU75" s="48">
        <v>0</v>
      </c>
      <c r="BV75" s="48">
        <v>0</v>
      </c>
      <c r="BW75" s="48">
        <v>0</v>
      </c>
      <c r="BX75" s="48">
        <v>0</v>
      </c>
      <c r="BY75" s="48">
        <v>0</v>
      </c>
      <c r="BZ75" s="48">
        <v>0</v>
      </c>
      <c r="CA75" s="48">
        <v>0</v>
      </c>
      <c r="CB75" s="48">
        <v>0</v>
      </c>
      <c r="CC75" s="48">
        <v>0</v>
      </c>
      <c r="CD75" s="48">
        <v>0</v>
      </c>
      <c r="CE75" s="48">
        <v>0</v>
      </c>
      <c r="CF75" s="48">
        <v>0</v>
      </c>
      <c r="CG75" s="48">
        <v>0</v>
      </c>
      <c r="CH75" s="47">
        <v>5000</v>
      </c>
      <c r="CJ75" s="48">
        <v>0</v>
      </c>
      <c r="CK75" s="48">
        <v>0</v>
      </c>
      <c r="CL75" s="48">
        <v>0</v>
      </c>
      <c r="CM75" s="48">
        <v>0</v>
      </c>
      <c r="CO75" s="48">
        <v>0</v>
      </c>
      <c r="CP75" s="48">
        <v>0</v>
      </c>
      <c r="CQ75" s="48">
        <v>0</v>
      </c>
      <c r="CS75" s="48">
        <v>0</v>
      </c>
      <c r="CT75" s="48">
        <f t="shared" si="15"/>
        <v>5000</v>
      </c>
      <c r="CU75" s="54">
        <f t="shared" si="16"/>
        <v>0</v>
      </c>
      <c r="CV75" s="54"/>
    </row>
    <row r="76" spans="1:100" s="48" customFormat="1" outlineLevel="1" x14ac:dyDescent="0.2">
      <c r="A76" s="48" t="s">
        <v>88</v>
      </c>
      <c r="B76" s="50" t="s">
        <v>246</v>
      </c>
      <c r="C76" s="48" t="s">
        <v>247</v>
      </c>
      <c r="D76" s="48">
        <v>0</v>
      </c>
      <c r="E76" s="48">
        <v>0</v>
      </c>
      <c r="F76" s="48">
        <v>880</v>
      </c>
      <c r="G76" s="48">
        <v>0</v>
      </c>
      <c r="H76" s="48">
        <v>880</v>
      </c>
      <c r="J76" s="48">
        <v>0</v>
      </c>
      <c r="K76" s="48">
        <v>0</v>
      </c>
      <c r="L76" s="48">
        <v>0</v>
      </c>
      <c r="N76" s="48">
        <v>880</v>
      </c>
      <c r="P76" s="47">
        <v>0</v>
      </c>
      <c r="Q76" s="47">
        <v>0</v>
      </c>
      <c r="S76" s="47"/>
      <c r="T76" s="48">
        <v>0</v>
      </c>
      <c r="U76" s="48">
        <v>0</v>
      </c>
      <c r="V76" s="48">
        <v>0</v>
      </c>
      <c r="W76" s="48">
        <v>0</v>
      </c>
      <c r="X76" s="48">
        <v>0</v>
      </c>
      <c r="Y76" s="48">
        <v>0</v>
      </c>
      <c r="Z76" s="48">
        <v>0</v>
      </c>
      <c r="AA76" s="48">
        <v>0</v>
      </c>
      <c r="AB76" s="48">
        <v>0</v>
      </c>
      <c r="AC76" s="48">
        <v>0</v>
      </c>
      <c r="AD76" s="48">
        <v>0</v>
      </c>
      <c r="AE76" s="48">
        <v>0</v>
      </c>
      <c r="AF76" s="48">
        <v>0</v>
      </c>
      <c r="AG76" s="48">
        <v>0</v>
      </c>
      <c r="AH76" s="48">
        <v>0</v>
      </c>
      <c r="AI76" s="48">
        <v>0</v>
      </c>
      <c r="AJ76" s="48">
        <v>0</v>
      </c>
      <c r="AK76" s="48">
        <v>0</v>
      </c>
      <c r="AL76" s="48">
        <v>0</v>
      </c>
      <c r="AM76" s="48">
        <v>0</v>
      </c>
      <c r="AN76" s="48">
        <v>0</v>
      </c>
      <c r="AO76" s="48">
        <v>0</v>
      </c>
      <c r="AP76" s="48">
        <v>0</v>
      </c>
      <c r="AQ76" s="48">
        <v>0</v>
      </c>
      <c r="AR76" s="48">
        <v>0</v>
      </c>
      <c r="AS76" s="48">
        <v>0</v>
      </c>
      <c r="AT76" s="48">
        <v>0</v>
      </c>
      <c r="AU76" s="48">
        <v>0</v>
      </c>
      <c r="AV76" s="48">
        <v>0</v>
      </c>
      <c r="AW76" s="48">
        <v>0</v>
      </c>
      <c r="AX76" s="48">
        <v>1100</v>
      </c>
      <c r="AY76" s="48">
        <v>0</v>
      </c>
      <c r="AZ76" s="48">
        <v>0</v>
      </c>
      <c r="BA76" s="48">
        <v>0</v>
      </c>
      <c r="BB76" s="48">
        <v>0</v>
      </c>
      <c r="BC76" s="48">
        <v>0</v>
      </c>
      <c r="BD76" s="48">
        <v>0</v>
      </c>
      <c r="BE76" s="48">
        <v>0</v>
      </c>
      <c r="BF76" s="48">
        <v>0</v>
      </c>
      <c r="BG76" s="48">
        <v>0</v>
      </c>
      <c r="BH76" s="48">
        <v>0</v>
      </c>
      <c r="BI76" s="48">
        <v>0</v>
      </c>
      <c r="BJ76" s="48">
        <v>0</v>
      </c>
      <c r="BK76" s="48">
        <v>0</v>
      </c>
      <c r="BL76" s="48">
        <v>0</v>
      </c>
      <c r="BM76" s="48">
        <v>0</v>
      </c>
      <c r="BN76" s="48">
        <v>0</v>
      </c>
      <c r="BO76" s="48">
        <v>0</v>
      </c>
      <c r="BP76" s="48">
        <v>0</v>
      </c>
      <c r="BQ76" s="48">
        <v>0</v>
      </c>
      <c r="BR76" s="48">
        <v>0</v>
      </c>
      <c r="BS76" s="48">
        <v>0</v>
      </c>
      <c r="BT76" s="48">
        <v>0</v>
      </c>
      <c r="BU76" s="48">
        <v>0</v>
      </c>
      <c r="BV76" s="48">
        <v>0</v>
      </c>
      <c r="BW76" s="48">
        <v>0</v>
      </c>
      <c r="BX76" s="48">
        <v>0</v>
      </c>
      <c r="BY76" s="48">
        <v>0</v>
      </c>
      <c r="BZ76" s="48">
        <v>0</v>
      </c>
      <c r="CA76" s="48">
        <v>0</v>
      </c>
      <c r="CB76" s="48">
        <v>0</v>
      </c>
      <c r="CC76" s="48">
        <v>0</v>
      </c>
      <c r="CD76" s="48">
        <v>0</v>
      </c>
      <c r="CE76" s="48">
        <v>0</v>
      </c>
      <c r="CF76" s="48">
        <v>0</v>
      </c>
      <c r="CG76" s="48">
        <v>0</v>
      </c>
      <c r="CH76" s="47">
        <v>1100</v>
      </c>
      <c r="CJ76" s="48">
        <v>0</v>
      </c>
      <c r="CK76" s="48">
        <v>0</v>
      </c>
      <c r="CL76" s="48">
        <v>0</v>
      </c>
      <c r="CM76" s="48">
        <v>0</v>
      </c>
      <c r="CO76" s="48">
        <v>0</v>
      </c>
      <c r="CP76" s="48">
        <v>0</v>
      </c>
      <c r="CQ76" s="48">
        <v>0</v>
      </c>
      <c r="CS76" s="48">
        <v>0</v>
      </c>
      <c r="CT76" s="48">
        <f t="shared" si="15"/>
        <v>1100</v>
      </c>
      <c r="CU76" s="54">
        <f t="shared" si="16"/>
        <v>0</v>
      </c>
      <c r="CV76" s="54"/>
    </row>
    <row r="77" spans="1:100" s="48" customFormat="1" outlineLevel="1" x14ac:dyDescent="0.2">
      <c r="A77" s="48" t="s">
        <v>89</v>
      </c>
      <c r="B77" s="50" t="s">
        <v>248</v>
      </c>
      <c r="C77" s="48" t="s">
        <v>249</v>
      </c>
      <c r="D77" s="48">
        <v>4181.5</v>
      </c>
      <c r="E77" s="48">
        <v>0</v>
      </c>
      <c r="F77" s="48">
        <v>118058.08</v>
      </c>
      <c r="G77" s="48">
        <v>0</v>
      </c>
      <c r="H77" s="48">
        <v>122239.58</v>
      </c>
      <c r="J77" s="48">
        <v>0</v>
      </c>
      <c r="K77" s="48">
        <v>0</v>
      </c>
      <c r="L77" s="48">
        <v>0</v>
      </c>
      <c r="N77" s="48">
        <v>122239.58</v>
      </c>
      <c r="P77" s="47">
        <v>0</v>
      </c>
      <c r="Q77" s="47">
        <v>0</v>
      </c>
      <c r="S77" s="47"/>
      <c r="T77" s="48">
        <v>0</v>
      </c>
      <c r="U77" s="48">
        <v>0</v>
      </c>
      <c r="V77" s="48">
        <v>0</v>
      </c>
      <c r="W77" s="48">
        <v>0</v>
      </c>
      <c r="X77" s="48">
        <v>0</v>
      </c>
      <c r="Y77" s="48">
        <v>0</v>
      </c>
      <c r="Z77" s="48">
        <v>0</v>
      </c>
      <c r="AA77" s="48">
        <v>0</v>
      </c>
      <c r="AB77" s="48">
        <v>0</v>
      </c>
      <c r="AC77" s="48">
        <v>0</v>
      </c>
      <c r="AD77" s="48">
        <v>0</v>
      </c>
      <c r="AE77" s="48">
        <v>0</v>
      </c>
      <c r="AF77" s="48">
        <v>0</v>
      </c>
      <c r="AG77" s="48">
        <v>0</v>
      </c>
      <c r="AH77" s="48">
        <v>0</v>
      </c>
      <c r="AI77" s="48">
        <v>0</v>
      </c>
      <c r="AJ77" s="48">
        <v>0</v>
      </c>
      <c r="AK77" s="48">
        <v>0</v>
      </c>
      <c r="AL77" s="48">
        <v>0</v>
      </c>
      <c r="AM77" s="48">
        <v>0</v>
      </c>
      <c r="AN77" s="48">
        <v>0</v>
      </c>
      <c r="AO77" s="48">
        <v>0</v>
      </c>
      <c r="AP77" s="48">
        <v>0</v>
      </c>
      <c r="AQ77" s="48">
        <v>0</v>
      </c>
      <c r="AR77" s="48">
        <v>0</v>
      </c>
      <c r="AS77" s="48">
        <v>0</v>
      </c>
      <c r="AT77" s="48">
        <v>0</v>
      </c>
      <c r="AU77" s="48">
        <v>0</v>
      </c>
      <c r="AV77" s="48">
        <v>0</v>
      </c>
      <c r="AW77" s="48">
        <v>0</v>
      </c>
      <c r="AX77" s="48">
        <v>0</v>
      </c>
      <c r="AY77" s="48">
        <v>140000</v>
      </c>
      <c r="AZ77" s="48">
        <v>0</v>
      </c>
      <c r="BA77" s="48">
        <v>0</v>
      </c>
      <c r="BB77" s="48">
        <v>0</v>
      </c>
      <c r="BC77" s="48">
        <v>0</v>
      </c>
      <c r="BD77" s="48">
        <v>0</v>
      </c>
      <c r="BE77" s="48">
        <v>0</v>
      </c>
      <c r="BF77" s="48">
        <v>0</v>
      </c>
      <c r="BG77" s="48">
        <v>0</v>
      </c>
      <c r="BH77" s="48">
        <v>0</v>
      </c>
      <c r="BI77" s="48">
        <v>0</v>
      </c>
      <c r="BJ77" s="48">
        <v>0</v>
      </c>
      <c r="BK77" s="48">
        <v>0</v>
      </c>
      <c r="BL77" s="48">
        <v>0</v>
      </c>
      <c r="BM77" s="48">
        <v>0</v>
      </c>
      <c r="BN77" s="48">
        <v>0</v>
      </c>
      <c r="BO77" s="48">
        <v>0</v>
      </c>
      <c r="BP77" s="48">
        <v>0</v>
      </c>
      <c r="BQ77" s="48">
        <v>0</v>
      </c>
      <c r="BR77" s="48">
        <v>0</v>
      </c>
      <c r="BS77" s="48">
        <v>0</v>
      </c>
      <c r="BT77" s="48">
        <v>0</v>
      </c>
      <c r="BU77" s="48">
        <v>0</v>
      </c>
      <c r="BV77" s="48">
        <v>0</v>
      </c>
      <c r="BW77" s="48">
        <v>0</v>
      </c>
      <c r="BX77" s="48">
        <v>0</v>
      </c>
      <c r="BY77" s="48">
        <v>0</v>
      </c>
      <c r="BZ77" s="48">
        <v>0</v>
      </c>
      <c r="CA77" s="48">
        <v>0</v>
      </c>
      <c r="CB77" s="48">
        <v>0</v>
      </c>
      <c r="CC77" s="48">
        <v>0</v>
      </c>
      <c r="CD77" s="48">
        <v>0</v>
      </c>
      <c r="CE77" s="48">
        <v>0</v>
      </c>
      <c r="CF77" s="48">
        <v>0</v>
      </c>
      <c r="CG77" s="48">
        <v>0</v>
      </c>
      <c r="CH77" s="47">
        <v>140000</v>
      </c>
      <c r="CJ77" s="48">
        <v>1192</v>
      </c>
      <c r="CK77" s="48">
        <v>0</v>
      </c>
      <c r="CL77" s="48">
        <v>22748.95</v>
      </c>
      <c r="CM77" s="48">
        <v>23940.95</v>
      </c>
      <c r="CO77" s="48">
        <v>0</v>
      </c>
      <c r="CP77" s="48">
        <v>0</v>
      </c>
      <c r="CQ77" s="48">
        <v>0</v>
      </c>
      <c r="CS77" s="48">
        <v>23940.95</v>
      </c>
      <c r="CT77" s="48">
        <f t="shared" si="15"/>
        <v>116059.05</v>
      </c>
      <c r="CU77" s="54">
        <f t="shared" si="16"/>
        <v>0.17100678571428571</v>
      </c>
      <c r="CV77" s="54"/>
    </row>
    <row r="78" spans="1:100" s="48" customFormat="1" outlineLevel="1" x14ac:dyDescent="0.2">
      <c r="A78" s="48" t="s">
        <v>90</v>
      </c>
      <c r="B78" s="50" t="s">
        <v>250</v>
      </c>
      <c r="C78" s="48" t="s">
        <v>251</v>
      </c>
      <c r="D78" s="48">
        <v>0</v>
      </c>
      <c r="E78" s="48">
        <v>0</v>
      </c>
      <c r="F78" s="48">
        <v>1097.99</v>
      </c>
      <c r="G78" s="48">
        <v>0</v>
      </c>
      <c r="H78" s="48">
        <v>1097.99</v>
      </c>
      <c r="J78" s="48">
        <v>0</v>
      </c>
      <c r="K78" s="48">
        <v>0</v>
      </c>
      <c r="L78" s="48">
        <v>0</v>
      </c>
      <c r="N78" s="48">
        <v>1097.99</v>
      </c>
      <c r="P78" s="47">
        <v>0</v>
      </c>
      <c r="Q78" s="47">
        <v>0</v>
      </c>
      <c r="S78" s="47"/>
      <c r="T78" s="48">
        <v>0</v>
      </c>
      <c r="U78" s="48">
        <v>0</v>
      </c>
      <c r="V78" s="48">
        <v>0</v>
      </c>
      <c r="W78" s="48">
        <v>0</v>
      </c>
      <c r="X78" s="48">
        <v>0</v>
      </c>
      <c r="Y78" s="48">
        <v>0</v>
      </c>
      <c r="Z78" s="48">
        <v>0</v>
      </c>
      <c r="AA78" s="48">
        <v>0</v>
      </c>
      <c r="AB78" s="48">
        <v>0</v>
      </c>
      <c r="AC78" s="48">
        <v>0</v>
      </c>
      <c r="AD78" s="48">
        <v>0</v>
      </c>
      <c r="AE78" s="48">
        <v>0</v>
      </c>
      <c r="AF78" s="48">
        <v>0</v>
      </c>
      <c r="AG78" s="48">
        <v>0</v>
      </c>
      <c r="AH78" s="48">
        <v>0</v>
      </c>
      <c r="AI78" s="48">
        <v>0</v>
      </c>
      <c r="AJ78" s="48">
        <v>0</v>
      </c>
      <c r="AK78" s="48">
        <v>0</v>
      </c>
      <c r="AL78" s="48">
        <v>0</v>
      </c>
      <c r="AM78" s="48">
        <v>0</v>
      </c>
      <c r="AN78" s="48">
        <v>0</v>
      </c>
      <c r="AO78" s="48">
        <v>0</v>
      </c>
      <c r="AP78" s="48">
        <v>0</v>
      </c>
      <c r="AQ78" s="48">
        <v>0</v>
      </c>
      <c r="AR78" s="48">
        <v>0</v>
      </c>
      <c r="AS78" s="48">
        <v>0</v>
      </c>
      <c r="AT78" s="48">
        <v>0</v>
      </c>
      <c r="AU78" s="48">
        <v>0</v>
      </c>
      <c r="AV78" s="48">
        <v>0</v>
      </c>
      <c r="AW78" s="48">
        <v>0</v>
      </c>
      <c r="AX78" s="48">
        <v>0</v>
      </c>
      <c r="AY78" s="48">
        <v>0</v>
      </c>
      <c r="AZ78" s="48">
        <v>1500</v>
      </c>
      <c r="BA78" s="48">
        <v>0</v>
      </c>
      <c r="BB78" s="48">
        <v>0</v>
      </c>
      <c r="BC78" s="48">
        <v>0</v>
      </c>
      <c r="BD78" s="48">
        <v>0</v>
      </c>
      <c r="BE78" s="48">
        <v>0</v>
      </c>
      <c r="BF78" s="48">
        <v>0</v>
      </c>
      <c r="BG78" s="48">
        <v>0</v>
      </c>
      <c r="BH78" s="48">
        <v>0</v>
      </c>
      <c r="BI78" s="48">
        <v>0</v>
      </c>
      <c r="BJ78" s="48">
        <v>0</v>
      </c>
      <c r="BK78" s="48">
        <v>0</v>
      </c>
      <c r="BL78" s="48">
        <v>0</v>
      </c>
      <c r="BM78" s="48">
        <v>0</v>
      </c>
      <c r="BN78" s="48">
        <v>0</v>
      </c>
      <c r="BO78" s="48">
        <v>0</v>
      </c>
      <c r="BP78" s="48">
        <v>0</v>
      </c>
      <c r="BQ78" s="48">
        <v>0</v>
      </c>
      <c r="BR78" s="48">
        <v>0</v>
      </c>
      <c r="BS78" s="48">
        <v>0</v>
      </c>
      <c r="BT78" s="48">
        <v>0</v>
      </c>
      <c r="BU78" s="48">
        <v>0</v>
      </c>
      <c r="BV78" s="48">
        <v>0</v>
      </c>
      <c r="BW78" s="48">
        <v>0</v>
      </c>
      <c r="BX78" s="48">
        <v>0</v>
      </c>
      <c r="BY78" s="48">
        <v>0</v>
      </c>
      <c r="BZ78" s="48">
        <v>0</v>
      </c>
      <c r="CA78" s="48">
        <v>0</v>
      </c>
      <c r="CB78" s="48">
        <v>0</v>
      </c>
      <c r="CC78" s="48">
        <v>0</v>
      </c>
      <c r="CD78" s="48">
        <v>0</v>
      </c>
      <c r="CE78" s="48">
        <v>0</v>
      </c>
      <c r="CF78" s="48">
        <v>0</v>
      </c>
      <c r="CG78" s="48">
        <v>0</v>
      </c>
      <c r="CH78" s="47">
        <v>1500</v>
      </c>
      <c r="CJ78" s="48">
        <v>0</v>
      </c>
      <c r="CK78" s="48">
        <v>0</v>
      </c>
      <c r="CL78" s="48">
        <v>367.33</v>
      </c>
      <c r="CM78" s="48">
        <v>367.33</v>
      </c>
      <c r="CO78" s="48">
        <v>0</v>
      </c>
      <c r="CP78" s="48">
        <v>0</v>
      </c>
      <c r="CQ78" s="48">
        <v>0</v>
      </c>
      <c r="CS78" s="48">
        <v>367.33</v>
      </c>
      <c r="CT78" s="48">
        <f t="shared" si="15"/>
        <v>1132.67</v>
      </c>
      <c r="CU78" s="54">
        <f t="shared" si="16"/>
        <v>0.24488666666666667</v>
      </c>
      <c r="CV78" s="54"/>
    </row>
    <row r="79" spans="1:100" s="48" customFormat="1" outlineLevel="1" x14ac:dyDescent="0.2">
      <c r="A79" s="48" t="s">
        <v>91</v>
      </c>
      <c r="B79" s="50" t="s">
        <v>252</v>
      </c>
      <c r="C79" s="48" t="s">
        <v>253</v>
      </c>
      <c r="D79" s="48">
        <v>0</v>
      </c>
      <c r="E79" s="48">
        <v>0</v>
      </c>
      <c r="F79" s="48">
        <v>6918.6100000000006</v>
      </c>
      <c r="G79" s="48">
        <v>0</v>
      </c>
      <c r="H79" s="48">
        <v>6918.6100000000006</v>
      </c>
      <c r="J79" s="48">
        <v>0</v>
      </c>
      <c r="K79" s="48">
        <v>0</v>
      </c>
      <c r="L79" s="48">
        <v>0</v>
      </c>
      <c r="N79" s="48">
        <v>6918.6100000000006</v>
      </c>
      <c r="P79" s="47">
        <v>0</v>
      </c>
      <c r="Q79" s="47">
        <v>0</v>
      </c>
      <c r="S79" s="47"/>
      <c r="T79" s="48">
        <v>0</v>
      </c>
      <c r="U79" s="48">
        <v>0</v>
      </c>
      <c r="V79" s="48">
        <v>0</v>
      </c>
      <c r="W79" s="48">
        <v>0</v>
      </c>
      <c r="X79" s="48">
        <v>0</v>
      </c>
      <c r="Y79" s="48">
        <v>0</v>
      </c>
      <c r="Z79" s="48">
        <v>0</v>
      </c>
      <c r="AA79" s="48">
        <v>0</v>
      </c>
      <c r="AB79" s="48">
        <v>0</v>
      </c>
      <c r="AC79" s="48">
        <v>0</v>
      </c>
      <c r="AD79" s="48">
        <v>0</v>
      </c>
      <c r="AE79" s="48">
        <v>0</v>
      </c>
      <c r="AF79" s="48">
        <v>0</v>
      </c>
      <c r="AG79" s="48">
        <v>0</v>
      </c>
      <c r="AH79" s="48">
        <v>0</v>
      </c>
      <c r="AI79" s="48">
        <v>0</v>
      </c>
      <c r="AJ79" s="48">
        <v>0</v>
      </c>
      <c r="AK79" s="48">
        <v>0</v>
      </c>
      <c r="AL79" s="48">
        <v>0</v>
      </c>
      <c r="AM79" s="48">
        <v>0</v>
      </c>
      <c r="AN79" s="48">
        <v>0</v>
      </c>
      <c r="AO79" s="48">
        <v>0</v>
      </c>
      <c r="AP79" s="48">
        <v>0</v>
      </c>
      <c r="AQ79" s="48">
        <v>0</v>
      </c>
      <c r="AR79" s="48">
        <v>0</v>
      </c>
      <c r="AS79" s="48">
        <v>0</v>
      </c>
      <c r="AT79" s="48">
        <v>0</v>
      </c>
      <c r="AU79" s="48">
        <v>0</v>
      </c>
      <c r="AV79" s="48">
        <v>0</v>
      </c>
      <c r="AW79" s="48">
        <v>0</v>
      </c>
      <c r="AX79" s="48">
        <v>0</v>
      </c>
      <c r="AY79" s="48">
        <v>0</v>
      </c>
      <c r="AZ79" s="48">
        <v>0</v>
      </c>
      <c r="BA79" s="48">
        <v>11600</v>
      </c>
      <c r="BB79" s="48">
        <v>0</v>
      </c>
      <c r="BC79" s="48">
        <v>0</v>
      </c>
      <c r="BD79" s="48">
        <v>0</v>
      </c>
      <c r="BE79" s="48">
        <v>0</v>
      </c>
      <c r="BF79" s="48">
        <v>0</v>
      </c>
      <c r="BG79" s="48">
        <v>0</v>
      </c>
      <c r="BH79" s="48">
        <v>0</v>
      </c>
      <c r="BI79" s="48">
        <v>0</v>
      </c>
      <c r="BJ79" s="48">
        <v>0</v>
      </c>
      <c r="BK79" s="48">
        <v>0</v>
      </c>
      <c r="BL79" s="48">
        <v>0</v>
      </c>
      <c r="BM79" s="48">
        <v>0</v>
      </c>
      <c r="BN79" s="48">
        <v>0</v>
      </c>
      <c r="BO79" s="48">
        <v>0</v>
      </c>
      <c r="BP79" s="48">
        <v>0</v>
      </c>
      <c r="BQ79" s="48">
        <v>0</v>
      </c>
      <c r="BR79" s="48">
        <v>0</v>
      </c>
      <c r="BS79" s="48">
        <v>0</v>
      </c>
      <c r="BT79" s="48">
        <v>0</v>
      </c>
      <c r="BU79" s="48">
        <v>0</v>
      </c>
      <c r="BV79" s="48">
        <v>0</v>
      </c>
      <c r="BW79" s="48">
        <v>0</v>
      </c>
      <c r="BX79" s="48">
        <v>0</v>
      </c>
      <c r="BY79" s="48">
        <v>0</v>
      </c>
      <c r="BZ79" s="48">
        <v>0</v>
      </c>
      <c r="CA79" s="48">
        <v>0</v>
      </c>
      <c r="CB79" s="48">
        <v>0</v>
      </c>
      <c r="CC79" s="48">
        <v>0</v>
      </c>
      <c r="CD79" s="48">
        <v>0</v>
      </c>
      <c r="CE79" s="48">
        <v>0</v>
      </c>
      <c r="CF79" s="48">
        <v>0</v>
      </c>
      <c r="CG79" s="48">
        <v>0</v>
      </c>
      <c r="CH79" s="47">
        <v>11600</v>
      </c>
      <c r="CJ79" s="48">
        <v>0</v>
      </c>
      <c r="CK79" s="48">
        <v>0</v>
      </c>
      <c r="CL79" s="48">
        <v>3172.55</v>
      </c>
      <c r="CM79" s="48">
        <v>3172.55</v>
      </c>
      <c r="CO79" s="48">
        <v>0</v>
      </c>
      <c r="CP79" s="48">
        <v>0</v>
      </c>
      <c r="CQ79" s="48">
        <v>0</v>
      </c>
      <c r="CS79" s="48">
        <v>3172.55</v>
      </c>
      <c r="CT79" s="48">
        <f t="shared" si="15"/>
        <v>8427.4500000000007</v>
      </c>
      <c r="CU79" s="54">
        <f t="shared" si="16"/>
        <v>0.2734956896551724</v>
      </c>
      <c r="CV79" s="54"/>
    </row>
    <row r="80" spans="1:100" s="48" customFormat="1" outlineLevel="1" x14ac:dyDescent="0.2">
      <c r="A80" s="48" t="s">
        <v>92</v>
      </c>
      <c r="B80" s="50" t="s">
        <v>254</v>
      </c>
      <c r="C80" s="48" t="s">
        <v>255</v>
      </c>
      <c r="D80" s="48">
        <v>0</v>
      </c>
      <c r="E80" s="48">
        <v>323.17</v>
      </c>
      <c r="F80" s="48">
        <v>52225.06</v>
      </c>
      <c r="G80" s="48">
        <v>0</v>
      </c>
      <c r="H80" s="48">
        <v>52548.229999999996</v>
      </c>
      <c r="J80" s="48">
        <v>0</v>
      </c>
      <c r="K80" s="48">
        <v>0</v>
      </c>
      <c r="L80" s="48">
        <v>0</v>
      </c>
      <c r="N80" s="48">
        <v>52548.23</v>
      </c>
      <c r="P80" s="47">
        <v>0</v>
      </c>
      <c r="Q80" s="47">
        <v>0</v>
      </c>
      <c r="S80" s="47"/>
      <c r="T80" s="48">
        <v>0</v>
      </c>
      <c r="U80" s="48">
        <v>0</v>
      </c>
      <c r="V80" s="48">
        <v>0</v>
      </c>
      <c r="W80" s="48">
        <v>0</v>
      </c>
      <c r="X80" s="48">
        <v>0</v>
      </c>
      <c r="Y80" s="48">
        <v>0</v>
      </c>
      <c r="Z80" s="48">
        <v>0</v>
      </c>
      <c r="AA80" s="48">
        <v>0</v>
      </c>
      <c r="AB80" s="48">
        <v>0</v>
      </c>
      <c r="AC80" s="48">
        <v>0</v>
      </c>
      <c r="AD80" s="48">
        <v>0</v>
      </c>
      <c r="AE80" s="48">
        <v>0</v>
      </c>
      <c r="AF80" s="48">
        <v>0</v>
      </c>
      <c r="AG80" s="48">
        <v>0</v>
      </c>
      <c r="AH80" s="48">
        <v>0</v>
      </c>
      <c r="AI80" s="48">
        <v>0</v>
      </c>
      <c r="AJ80" s="48">
        <v>0</v>
      </c>
      <c r="AK80" s="48">
        <v>0</v>
      </c>
      <c r="AL80" s="48">
        <v>0</v>
      </c>
      <c r="AM80" s="48">
        <v>0</v>
      </c>
      <c r="AN80" s="48">
        <v>0</v>
      </c>
      <c r="AO80" s="48">
        <v>0</v>
      </c>
      <c r="AP80" s="48">
        <v>0</v>
      </c>
      <c r="AQ80" s="48">
        <v>0</v>
      </c>
      <c r="AR80" s="48">
        <v>0</v>
      </c>
      <c r="AS80" s="48">
        <v>0</v>
      </c>
      <c r="AT80" s="48">
        <v>0</v>
      </c>
      <c r="AU80" s="48">
        <v>0</v>
      </c>
      <c r="AV80" s="48">
        <v>0</v>
      </c>
      <c r="AW80" s="48">
        <v>0</v>
      </c>
      <c r="AX80" s="48">
        <v>0</v>
      </c>
      <c r="AY80" s="48">
        <v>0</v>
      </c>
      <c r="AZ80" s="48">
        <v>0</v>
      </c>
      <c r="BA80" s="48">
        <v>0</v>
      </c>
      <c r="BB80" s="48">
        <v>37500</v>
      </c>
      <c r="BC80" s="48">
        <v>0</v>
      </c>
      <c r="BD80" s="48">
        <v>0</v>
      </c>
      <c r="BE80" s="48">
        <v>0</v>
      </c>
      <c r="BF80" s="48">
        <v>0</v>
      </c>
      <c r="BG80" s="48">
        <v>0</v>
      </c>
      <c r="BH80" s="48">
        <v>0</v>
      </c>
      <c r="BI80" s="48">
        <v>0</v>
      </c>
      <c r="BJ80" s="48">
        <v>0</v>
      </c>
      <c r="BK80" s="48">
        <v>0</v>
      </c>
      <c r="BL80" s="48">
        <v>0</v>
      </c>
      <c r="BM80" s="48">
        <v>0</v>
      </c>
      <c r="BN80" s="48">
        <v>0</v>
      </c>
      <c r="BO80" s="48">
        <v>0</v>
      </c>
      <c r="BP80" s="48">
        <v>0</v>
      </c>
      <c r="BQ80" s="48">
        <v>0</v>
      </c>
      <c r="BR80" s="48">
        <v>0</v>
      </c>
      <c r="BS80" s="48">
        <v>0</v>
      </c>
      <c r="BT80" s="48">
        <v>0</v>
      </c>
      <c r="BU80" s="48">
        <v>0</v>
      </c>
      <c r="BV80" s="48">
        <v>0</v>
      </c>
      <c r="BW80" s="48">
        <v>0</v>
      </c>
      <c r="BX80" s="48">
        <v>0</v>
      </c>
      <c r="BY80" s="48">
        <v>0</v>
      </c>
      <c r="BZ80" s="48">
        <v>0</v>
      </c>
      <c r="CA80" s="48">
        <v>0</v>
      </c>
      <c r="CB80" s="48">
        <v>0</v>
      </c>
      <c r="CC80" s="48">
        <v>0</v>
      </c>
      <c r="CD80" s="48">
        <v>0</v>
      </c>
      <c r="CE80" s="48">
        <v>0</v>
      </c>
      <c r="CF80" s="48">
        <v>0</v>
      </c>
      <c r="CG80" s="48">
        <v>0</v>
      </c>
      <c r="CH80" s="47">
        <v>37500</v>
      </c>
      <c r="CJ80" s="48">
        <v>0</v>
      </c>
      <c r="CK80" s="48">
        <v>299</v>
      </c>
      <c r="CL80" s="48">
        <v>27995.45</v>
      </c>
      <c r="CM80" s="48">
        <v>28294.45</v>
      </c>
      <c r="CO80" s="48">
        <v>0</v>
      </c>
      <c r="CP80" s="48">
        <v>0</v>
      </c>
      <c r="CQ80" s="48">
        <v>0</v>
      </c>
      <c r="CS80" s="48">
        <v>28294.45</v>
      </c>
      <c r="CT80" s="48">
        <f t="shared" si="15"/>
        <v>9205.5499999999993</v>
      </c>
      <c r="CU80" s="54">
        <f t="shared" si="16"/>
        <v>0.75451866666666667</v>
      </c>
      <c r="CV80" s="54"/>
    </row>
    <row r="81" spans="1:100" s="48" customFormat="1" outlineLevel="1" x14ac:dyDescent="0.2">
      <c r="A81" s="48" t="s">
        <v>93</v>
      </c>
      <c r="B81" s="50" t="s">
        <v>256</v>
      </c>
      <c r="C81" s="48" t="s">
        <v>257</v>
      </c>
      <c r="D81" s="48">
        <v>0</v>
      </c>
      <c r="E81" s="48">
        <v>0</v>
      </c>
      <c r="F81" s="48">
        <v>24040.850000000002</v>
      </c>
      <c r="G81" s="48">
        <v>0</v>
      </c>
      <c r="H81" s="48">
        <v>24040.850000000002</v>
      </c>
      <c r="J81" s="48">
        <v>0</v>
      </c>
      <c r="K81" s="48">
        <v>0</v>
      </c>
      <c r="L81" s="48">
        <v>0</v>
      </c>
      <c r="N81" s="48">
        <v>24040.850000000002</v>
      </c>
      <c r="P81" s="47">
        <v>0</v>
      </c>
      <c r="Q81" s="47">
        <v>0</v>
      </c>
      <c r="S81" s="47"/>
      <c r="T81" s="48">
        <v>0</v>
      </c>
      <c r="U81" s="48">
        <v>0</v>
      </c>
      <c r="V81" s="48">
        <v>0</v>
      </c>
      <c r="W81" s="48">
        <v>0</v>
      </c>
      <c r="X81" s="48">
        <v>0</v>
      </c>
      <c r="Y81" s="48">
        <v>0</v>
      </c>
      <c r="Z81" s="48">
        <v>0</v>
      </c>
      <c r="AA81" s="48">
        <v>0</v>
      </c>
      <c r="AB81" s="48">
        <v>0</v>
      </c>
      <c r="AC81" s="48">
        <v>0</v>
      </c>
      <c r="AD81" s="48">
        <v>0</v>
      </c>
      <c r="AE81" s="48">
        <v>0</v>
      </c>
      <c r="AF81" s="48">
        <v>0</v>
      </c>
      <c r="AG81" s="48">
        <v>0</v>
      </c>
      <c r="AH81" s="48">
        <v>0</v>
      </c>
      <c r="AI81" s="48">
        <v>0</v>
      </c>
      <c r="AJ81" s="48">
        <v>0</v>
      </c>
      <c r="AK81" s="48">
        <v>0</v>
      </c>
      <c r="AL81" s="48">
        <v>0</v>
      </c>
      <c r="AM81" s="48">
        <v>0</v>
      </c>
      <c r="AN81" s="48">
        <v>0</v>
      </c>
      <c r="AO81" s="48">
        <v>0</v>
      </c>
      <c r="AP81" s="48">
        <v>0</v>
      </c>
      <c r="AQ81" s="48">
        <v>0</v>
      </c>
      <c r="AR81" s="48">
        <v>0</v>
      </c>
      <c r="AS81" s="48">
        <v>0</v>
      </c>
      <c r="AT81" s="48">
        <v>0</v>
      </c>
      <c r="AU81" s="48">
        <v>0</v>
      </c>
      <c r="AV81" s="48">
        <v>0</v>
      </c>
      <c r="AW81" s="48">
        <v>0</v>
      </c>
      <c r="AX81" s="48">
        <v>0</v>
      </c>
      <c r="AY81" s="48">
        <v>0</v>
      </c>
      <c r="AZ81" s="48">
        <v>0</v>
      </c>
      <c r="BA81" s="48">
        <v>0</v>
      </c>
      <c r="BB81" s="48">
        <v>0</v>
      </c>
      <c r="BC81" s="48">
        <v>80000</v>
      </c>
      <c r="BD81" s="48">
        <v>0</v>
      </c>
      <c r="BE81" s="48">
        <v>0</v>
      </c>
      <c r="BF81" s="48">
        <v>0</v>
      </c>
      <c r="BG81" s="48">
        <v>0</v>
      </c>
      <c r="BH81" s="48">
        <v>0</v>
      </c>
      <c r="BI81" s="48">
        <v>0</v>
      </c>
      <c r="BJ81" s="48">
        <v>0</v>
      </c>
      <c r="BK81" s="48">
        <v>0</v>
      </c>
      <c r="BL81" s="48">
        <v>0</v>
      </c>
      <c r="BM81" s="48">
        <v>0</v>
      </c>
      <c r="BN81" s="48">
        <v>0</v>
      </c>
      <c r="BO81" s="48">
        <v>0</v>
      </c>
      <c r="BP81" s="48">
        <v>0</v>
      </c>
      <c r="BQ81" s="48">
        <v>0</v>
      </c>
      <c r="BR81" s="48">
        <v>0</v>
      </c>
      <c r="BS81" s="48">
        <v>0</v>
      </c>
      <c r="BT81" s="48">
        <v>0</v>
      </c>
      <c r="BU81" s="48">
        <v>0</v>
      </c>
      <c r="BV81" s="48">
        <v>0</v>
      </c>
      <c r="BW81" s="48">
        <v>0</v>
      </c>
      <c r="BX81" s="48">
        <v>0</v>
      </c>
      <c r="BY81" s="48">
        <v>0</v>
      </c>
      <c r="BZ81" s="48">
        <v>0</v>
      </c>
      <c r="CA81" s="48">
        <v>0</v>
      </c>
      <c r="CB81" s="48">
        <v>0</v>
      </c>
      <c r="CC81" s="48">
        <v>0</v>
      </c>
      <c r="CD81" s="48">
        <v>0</v>
      </c>
      <c r="CE81" s="48">
        <v>0</v>
      </c>
      <c r="CF81" s="48">
        <v>0</v>
      </c>
      <c r="CG81" s="48">
        <v>0</v>
      </c>
      <c r="CH81" s="47">
        <v>80000</v>
      </c>
      <c r="CJ81" s="48">
        <v>0</v>
      </c>
      <c r="CK81" s="48">
        <v>0</v>
      </c>
      <c r="CL81" s="48">
        <v>9014.5</v>
      </c>
      <c r="CM81" s="48">
        <v>9014.5</v>
      </c>
      <c r="CO81" s="48">
        <v>0</v>
      </c>
      <c r="CP81" s="48">
        <v>0</v>
      </c>
      <c r="CQ81" s="48">
        <v>0</v>
      </c>
      <c r="CS81" s="48">
        <v>9014.5</v>
      </c>
      <c r="CT81" s="48">
        <f t="shared" si="15"/>
        <v>70985.5</v>
      </c>
      <c r="CU81" s="54">
        <f t="shared" si="16"/>
        <v>0.11268125</v>
      </c>
      <c r="CV81" s="54"/>
    </row>
    <row r="82" spans="1:100" s="48" customFormat="1" outlineLevel="1" x14ac:dyDescent="0.2">
      <c r="A82" s="48" t="s">
        <v>94</v>
      </c>
      <c r="B82" s="50" t="s">
        <v>258</v>
      </c>
      <c r="C82" s="48" t="s">
        <v>259</v>
      </c>
      <c r="D82" s="48">
        <v>0</v>
      </c>
      <c r="E82" s="48">
        <v>0</v>
      </c>
      <c r="F82" s="48">
        <v>0</v>
      </c>
      <c r="G82" s="48">
        <v>0</v>
      </c>
      <c r="H82" s="48">
        <v>0</v>
      </c>
      <c r="J82" s="48">
        <v>0</v>
      </c>
      <c r="K82" s="48">
        <v>0</v>
      </c>
      <c r="L82" s="48">
        <v>0</v>
      </c>
      <c r="N82" s="48">
        <v>0</v>
      </c>
      <c r="P82" s="47">
        <v>0</v>
      </c>
      <c r="Q82" s="47">
        <v>0</v>
      </c>
      <c r="S82" s="47"/>
      <c r="T82" s="48">
        <v>0</v>
      </c>
      <c r="U82" s="48">
        <v>0</v>
      </c>
      <c r="V82" s="48">
        <v>0</v>
      </c>
      <c r="W82" s="48">
        <v>0</v>
      </c>
      <c r="X82" s="48">
        <v>0</v>
      </c>
      <c r="Y82" s="48">
        <v>0</v>
      </c>
      <c r="Z82" s="48">
        <v>0</v>
      </c>
      <c r="AA82" s="48">
        <v>0</v>
      </c>
      <c r="AB82" s="48">
        <v>0</v>
      </c>
      <c r="AC82" s="48">
        <v>0</v>
      </c>
      <c r="AD82" s="48">
        <v>0</v>
      </c>
      <c r="AE82" s="48">
        <v>0</v>
      </c>
      <c r="AF82" s="48">
        <v>0</v>
      </c>
      <c r="AG82" s="48">
        <v>0</v>
      </c>
      <c r="AH82" s="48">
        <v>0</v>
      </c>
      <c r="AI82" s="48">
        <v>0</v>
      </c>
      <c r="AJ82" s="48">
        <v>0</v>
      </c>
      <c r="AK82" s="48">
        <v>0</v>
      </c>
      <c r="AL82" s="48">
        <v>0</v>
      </c>
      <c r="AM82" s="48">
        <v>0</v>
      </c>
      <c r="AN82" s="48">
        <v>0</v>
      </c>
      <c r="AO82" s="48">
        <v>0</v>
      </c>
      <c r="AP82" s="48">
        <v>0</v>
      </c>
      <c r="AQ82" s="48">
        <v>0</v>
      </c>
      <c r="AR82" s="48">
        <v>0</v>
      </c>
      <c r="AS82" s="48">
        <v>0</v>
      </c>
      <c r="AT82" s="48">
        <v>0</v>
      </c>
      <c r="AU82" s="48">
        <v>0</v>
      </c>
      <c r="AV82" s="48">
        <v>0</v>
      </c>
      <c r="AW82" s="48">
        <v>0</v>
      </c>
      <c r="AX82" s="48">
        <v>0</v>
      </c>
      <c r="AY82" s="48">
        <v>0</v>
      </c>
      <c r="AZ82" s="48">
        <v>0</v>
      </c>
      <c r="BA82" s="48">
        <v>0</v>
      </c>
      <c r="BB82" s="48">
        <v>0</v>
      </c>
      <c r="BC82" s="48">
        <v>0</v>
      </c>
      <c r="BD82" s="48">
        <v>500</v>
      </c>
      <c r="BE82" s="48">
        <v>0</v>
      </c>
      <c r="BF82" s="48">
        <v>0</v>
      </c>
      <c r="BG82" s="48">
        <v>0</v>
      </c>
      <c r="BH82" s="48">
        <v>0</v>
      </c>
      <c r="BI82" s="48">
        <v>0</v>
      </c>
      <c r="BJ82" s="48">
        <v>0</v>
      </c>
      <c r="BK82" s="48">
        <v>0</v>
      </c>
      <c r="BL82" s="48">
        <v>0</v>
      </c>
      <c r="BM82" s="48">
        <v>0</v>
      </c>
      <c r="BN82" s="48">
        <v>0</v>
      </c>
      <c r="BO82" s="48">
        <v>0</v>
      </c>
      <c r="BP82" s="48">
        <v>0</v>
      </c>
      <c r="BQ82" s="48">
        <v>0</v>
      </c>
      <c r="BR82" s="48">
        <v>0</v>
      </c>
      <c r="BS82" s="48">
        <v>0</v>
      </c>
      <c r="BT82" s="48">
        <v>0</v>
      </c>
      <c r="BU82" s="48">
        <v>0</v>
      </c>
      <c r="BV82" s="48">
        <v>0</v>
      </c>
      <c r="BW82" s="48">
        <v>0</v>
      </c>
      <c r="BX82" s="48">
        <v>0</v>
      </c>
      <c r="BY82" s="48">
        <v>0</v>
      </c>
      <c r="BZ82" s="48">
        <v>0</v>
      </c>
      <c r="CA82" s="48">
        <v>0</v>
      </c>
      <c r="CB82" s="48">
        <v>0</v>
      </c>
      <c r="CC82" s="48">
        <v>0</v>
      </c>
      <c r="CD82" s="48">
        <v>0</v>
      </c>
      <c r="CE82" s="48">
        <v>0</v>
      </c>
      <c r="CF82" s="48">
        <v>0</v>
      </c>
      <c r="CG82" s="48">
        <v>0</v>
      </c>
      <c r="CH82" s="47">
        <v>500</v>
      </c>
      <c r="CJ82" s="48">
        <v>0</v>
      </c>
      <c r="CK82" s="48">
        <v>0</v>
      </c>
      <c r="CL82" s="48">
        <v>0</v>
      </c>
      <c r="CM82" s="48">
        <v>0</v>
      </c>
      <c r="CO82" s="48">
        <v>0</v>
      </c>
      <c r="CP82" s="48">
        <v>0</v>
      </c>
      <c r="CQ82" s="48">
        <v>0</v>
      </c>
      <c r="CS82" s="48">
        <v>0</v>
      </c>
      <c r="CT82" s="48">
        <f t="shared" si="15"/>
        <v>500</v>
      </c>
      <c r="CU82" s="54">
        <f t="shared" si="16"/>
        <v>0</v>
      </c>
      <c r="CV82" s="54"/>
    </row>
    <row r="83" spans="1:100" s="48" customFormat="1" outlineLevel="1" x14ac:dyDescent="0.2">
      <c r="A83" s="48" t="s">
        <v>95</v>
      </c>
      <c r="B83" s="50" t="s">
        <v>260</v>
      </c>
      <c r="C83" s="48" t="s">
        <v>261</v>
      </c>
      <c r="D83" s="48">
        <v>0</v>
      </c>
      <c r="E83" s="48">
        <v>0</v>
      </c>
      <c r="F83" s="48">
        <v>18957.36</v>
      </c>
      <c r="G83" s="48">
        <v>0</v>
      </c>
      <c r="H83" s="48">
        <v>18957.36</v>
      </c>
      <c r="J83" s="48">
        <v>0</v>
      </c>
      <c r="K83" s="48">
        <v>0</v>
      </c>
      <c r="L83" s="48">
        <v>0</v>
      </c>
      <c r="N83" s="48">
        <v>18957.36</v>
      </c>
      <c r="P83" s="47">
        <v>0</v>
      </c>
      <c r="Q83" s="47">
        <v>0</v>
      </c>
      <c r="S83" s="47"/>
      <c r="T83" s="48">
        <v>0</v>
      </c>
      <c r="U83" s="48">
        <v>0</v>
      </c>
      <c r="V83" s="48">
        <v>0</v>
      </c>
      <c r="W83" s="48">
        <v>0</v>
      </c>
      <c r="X83" s="48">
        <v>0</v>
      </c>
      <c r="Y83" s="48">
        <v>0</v>
      </c>
      <c r="Z83" s="48">
        <v>0</v>
      </c>
      <c r="AA83" s="48">
        <v>0</v>
      </c>
      <c r="AB83" s="48">
        <v>0</v>
      </c>
      <c r="AC83" s="48">
        <v>0</v>
      </c>
      <c r="AD83" s="48">
        <v>0</v>
      </c>
      <c r="AE83" s="48">
        <v>0</v>
      </c>
      <c r="AF83" s="48">
        <v>0</v>
      </c>
      <c r="AG83" s="48">
        <v>0</v>
      </c>
      <c r="AH83" s="48">
        <v>0</v>
      </c>
      <c r="AI83" s="48">
        <v>0</v>
      </c>
      <c r="AJ83" s="48">
        <v>0</v>
      </c>
      <c r="AK83" s="48">
        <v>0</v>
      </c>
      <c r="AL83" s="48">
        <v>0</v>
      </c>
      <c r="AM83" s="48">
        <v>0</v>
      </c>
      <c r="AN83" s="48">
        <v>0</v>
      </c>
      <c r="AO83" s="48">
        <v>0</v>
      </c>
      <c r="AP83" s="48">
        <v>0</v>
      </c>
      <c r="AQ83" s="48">
        <v>0</v>
      </c>
      <c r="AR83" s="48">
        <v>0</v>
      </c>
      <c r="AS83" s="48">
        <v>0</v>
      </c>
      <c r="AT83" s="48">
        <v>0</v>
      </c>
      <c r="AU83" s="48">
        <v>0</v>
      </c>
      <c r="AV83" s="48">
        <v>0</v>
      </c>
      <c r="AW83" s="48">
        <v>0</v>
      </c>
      <c r="AX83" s="48">
        <v>0</v>
      </c>
      <c r="AY83" s="48">
        <v>0</v>
      </c>
      <c r="AZ83" s="48">
        <v>0</v>
      </c>
      <c r="BA83" s="48">
        <v>0</v>
      </c>
      <c r="BB83" s="48">
        <v>0</v>
      </c>
      <c r="BC83" s="48">
        <v>0</v>
      </c>
      <c r="BD83" s="48">
        <v>0</v>
      </c>
      <c r="BE83" s="48">
        <v>18000</v>
      </c>
      <c r="BF83" s="48">
        <v>0</v>
      </c>
      <c r="BG83" s="48">
        <v>0</v>
      </c>
      <c r="BH83" s="48">
        <v>0</v>
      </c>
      <c r="BI83" s="48">
        <v>0</v>
      </c>
      <c r="BJ83" s="48">
        <v>0</v>
      </c>
      <c r="BK83" s="48">
        <v>0</v>
      </c>
      <c r="BL83" s="48">
        <v>0</v>
      </c>
      <c r="BM83" s="48">
        <v>0</v>
      </c>
      <c r="BN83" s="48">
        <v>0</v>
      </c>
      <c r="BO83" s="48">
        <v>0</v>
      </c>
      <c r="BP83" s="48">
        <v>0</v>
      </c>
      <c r="BQ83" s="48">
        <v>0</v>
      </c>
      <c r="BR83" s="48">
        <v>0</v>
      </c>
      <c r="BS83" s="48">
        <v>0</v>
      </c>
      <c r="BT83" s="48">
        <v>0</v>
      </c>
      <c r="BU83" s="48">
        <v>0</v>
      </c>
      <c r="BV83" s="48">
        <v>0</v>
      </c>
      <c r="BW83" s="48">
        <v>0</v>
      </c>
      <c r="BX83" s="48">
        <v>0</v>
      </c>
      <c r="BY83" s="48">
        <v>0</v>
      </c>
      <c r="BZ83" s="48">
        <v>0</v>
      </c>
      <c r="CA83" s="48">
        <v>0</v>
      </c>
      <c r="CB83" s="48">
        <v>0</v>
      </c>
      <c r="CC83" s="48">
        <v>0</v>
      </c>
      <c r="CD83" s="48">
        <v>0</v>
      </c>
      <c r="CE83" s="48">
        <v>0</v>
      </c>
      <c r="CF83" s="48">
        <v>0</v>
      </c>
      <c r="CG83" s="48">
        <v>0</v>
      </c>
      <c r="CH83" s="47">
        <v>18000</v>
      </c>
      <c r="CJ83" s="48">
        <v>0</v>
      </c>
      <c r="CK83" s="48">
        <v>0</v>
      </c>
      <c r="CL83" s="48">
        <v>1170.69</v>
      </c>
      <c r="CM83" s="48">
        <v>1170.69</v>
      </c>
      <c r="CO83" s="48">
        <v>0</v>
      </c>
      <c r="CP83" s="48">
        <v>0</v>
      </c>
      <c r="CQ83" s="48">
        <v>0</v>
      </c>
      <c r="CS83" s="48">
        <v>1170.69</v>
      </c>
      <c r="CT83" s="48">
        <f t="shared" si="15"/>
        <v>16829.310000000001</v>
      </c>
      <c r="CU83" s="54">
        <f t="shared" si="16"/>
        <v>6.5038333333333337E-2</v>
      </c>
      <c r="CV83" s="54"/>
    </row>
    <row r="84" spans="1:100" s="48" customFormat="1" outlineLevel="1" x14ac:dyDescent="0.2">
      <c r="A84" s="48" t="s">
        <v>96</v>
      </c>
      <c r="B84" s="50" t="s">
        <v>262</v>
      </c>
      <c r="C84" s="48" t="s">
        <v>263</v>
      </c>
      <c r="D84" s="48">
        <v>0</v>
      </c>
      <c r="E84" s="48">
        <v>0</v>
      </c>
      <c r="F84" s="48">
        <v>53306.73</v>
      </c>
      <c r="G84" s="48">
        <v>0</v>
      </c>
      <c r="H84" s="48">
        <v>53306.73</v>
      </c>
      <c r="J84" s="48">
        <v>0</v>
      </c>
      <c r="K84" s="48">
        <v>0</v>
      </c>
      <c r="L84" s="48">
        <v>0</v>
      </c>
      <c r="N84" s="48">
        <v>53306.73</v>
      </c>
      <c r="P84" s="47">
        <v>0</v>
      </c>
      <c r="Q84" s="47">
        <v>0</v>
      </c>
      <c r="S84" s="47"/>
      <c r="T84" s="48">
        <v>0</v>
      </c>
      <c r="U84" s="48">
        <v>0</v>
      </c>
      <c r="V84" s="48">
        <v>0</v>
      </c>
      <c r="W84" s="48">
        <v>0</v>
      </c>
      <c r="X84" s="48">
        <v>0</v>
      </c>
      <c r="Y84" s="48">
        <v>0</v>
      </c>
      <c r="Z84" s="48">
        <v>0</v>
      </c>
      <c r="AA84" s="48">
        <v>0</v>
      </c>
      <c r="AB84" s="48">
        <v>0</v>
      </c>
      <c r="AC84" s="48">
        <v>0</v>
      </c>
      <c r="AD84" s="48">
        <v>0</v>
      </c>
      <c r="AE84" s="48">
        <v>0</v>
      </c>
      <c r="AF84" s="48">
        <v>0</v>
      </c>
      <c r="AG84" s="48">
        <v>0</v>
      </c>
      <c r="AH84" s="48">
        <v>0</v>
      </c>
      <c r="AI84" s="48">
        <v>0</v>
      </c>
      <c r="AJ84" s="48">
        <v>0</v>
      </c>
      <c r="AK84" s="48">
        <v>0</v>
      </c>
      <c r="AL84" s="48">
        <v>0</v>
      </c>
      <c r="AM84" s="48">
        <v>0</v>
      </c>
      <c r="AN84" s="48">
        <v>0</v>
      </c>
      <c r="AO84" s="48">
        <v>0</v>
      </c>
      <c r="AP84" s="48">
        <v>0</v>
      </c>
      <c r="AQ84" s="48">
        <v>0</v>
      </c>
      <c r="AR84" s="48">
        <v>0</v>
      </c>
      <c r="AS84" s="48">
        <v>0</v>
      </c>
      <c r="AT84" s="48">
        <v>0</v>
      </c>
      <c r="AU84" s="48">
        <v>0</v>
      </c>
      <c r="AV84" s="48">
        <v>0</v>
      </c>
      <c r="AW84" s="48">
        <v>0</v>
      </c>
      <c r="AX84" s="48">
        <v>0</v>
      </c>
      <c r="AY84" s="48">
        <v>0</v>
      </c>
      <c r="AZ84" s="48">
        <v>0</v>
      </c>
      <c r="BA84" s="48">
        <v>0</v>
      </c>
      <c r="BB84" s="48">
        <v>0</v>
      </c>
      <c r="BC84" s="48">
        <v>0</v>
      </c>
      <c r="BD84" s="48">
        <v>0</v>
      </c>
      <c r="BE84" s="48">
        <v>0</v>
      </c>
      <c r="BF84" s="48">
        <v>53500</v>
      </c>
      <c r="BG84" s="48">
        <v>0</v>
      </c>
      <c r="BH84" s="48">
        <v>0</v>
      </c>
      <c r="BI84" s="48">
        <v>0</v>
      </c>
      <c r="BJ84" s="48">
        <v>0</v>
      </c>
      <c r="BK84" s="48">
        <v>0</v>
      </c>
      <c r="BL84" s="48">
        <v>0</v>
      </c>
      <c r="BM84" s="48">
        <v>0</v>
      </c>
      <c r="BN84" s="48">
        <v>0</v>
      </c>
      <c r="BO84" s="48">
        <v>0</v>
      </c>
      <c r="BP84" s="48">
        <v>0</v>
      </c>
      <c r="BQ84" s="48">
        <v>0</v>
      </c>
      <c r="BR84" s="48">
        <v>0</v>
      </c>
      <c r="BS84" s="48">
        <v>0</v>
      </c>
      <c r="BT84" s="48">
        <v>0</v>
      </c>
      <c r="BU84" s="48">
        <v>0</v>
      </c>
      <c r="BV84" s="48">
        <v>0</v>
      </c>
      <c r="BW84" s="48">
        <v>0</v>
      </c>
      <c r="BX84" s="48">
        <v>0</v>
      </c>
      <c r="BY84" s="48">
        <v>0</v>
      </c>
      <c r="BZ84" s="48">
        <v>0</v>
      </c>
      <c r="CA84" s="48">
        <v>0</v>
      </c>
      <c r="CB84" s="48">
        <v>0</v>
      </c>
      <c r="CC84" s="48">
        <v>0</v>
      </c>
      <c r="CD84" s="48">
        <v>0</v>
      </c>
      <c r="CE84" s="48">
        <v>0</v>
      </c>
      <c r="CF84" s="48">
        <v>0</v>
      </c>
      <c r="CG84" s="48">
        <v>0</v>
      </c>
      <c r="CH84" s="47">
        <v>53500</v>
      </c>
      <c r="CJ84" s="48">
        <v>0</v>
      </c>
      <c r="CK84" s="48">
        <v>0</v>
      </c>
      <c r="CL84" s="48">
        <v>18368.09</v>
      </c>
      <c r="CM84" s="48">
        <v>18368.09</v>
      </c>
      <c r="CO84" s="48">
        <v>0</v>
      </c>
      <c r="CP84" s="48">
        <v>0</v>
      </c>
      <c r="CQ84" s="48">
        <v>0</v>
      </c>
      <c r="CS84" s="48">
        <v>18368.09</v>
      </c>
      <c r="CT84" s="48">
        <f t="shared" si="15"/>
        <v>35131.910000000003</v>
      </c>
      <c r="CU84" s="54">
        <f t="shared" si="16"/>
        <v>0.34332878504672898</v>
      </c>
      <c r="CV84" s="54"/>
    </row>
    <row r="85" spans="1:100" s="48" customFormat="1" outlineLevel="1" x14ac:dyDescent="0.2">
      <c r="A85" s="48" t="s">
        <v>97</v>
      </c>
      <c r="B85" s="50" t="s">
        <v>264</v>
      </c>
      <c r="C85" s="48" t="s">
        <v>265</v>
      </c>
      <c r="D85" s="48">
        <v>0</v>
      </c>
      <c r="E85" s="48">
        <v>0</v>
      </c>
      <c r="F85" s="48">
        <v>12127.7</v>
      </c>
      <c r="G85" s="48">
        <v>0</v>
      </c>
      <c r="H85" s="48">
        <v>12127.7</v>
      </c>
      <c r="J85" s="48">
        <v>0</v>
      </c>
      <c r="K85" s="48">
        <v>0</v>
      </c>
      <c r="L85" s="48">
        <v>0</v>
      </c>
      <c r="N85" s="48">
        <v>12127.7</v>
      </c>
      <c r="P85" s="47">
        <v>0</v>
      </c>
      <c r="Q85" s="47">
        <v>0</v>
      </c>
      <c r="S85" s="47"/>
      <c r="T85" s="48">
        <v>0</v>
      </c>
      <c r="U85" s="48">
        <v>0</v>
      </c>
      <c r="V85" s="48">
        <v>0</v>
      </c>
      <c r="W85" s="48">
        <v>0</v>
      </c>
      <c r="X85" s="48">
        <v>0</v>
      </c>
      <c r="Y85" s="48">
        <v>0</v>
      </c>
      <c r="Z85" s="48">
        <v>0</v>
      </c>
      <c r="AA85" s="48">
        <v>0</v>
      </c>
      <c r="AB85" s="48">
        <v>0</v>
      </c>
      <c r="AC85" s="48">
        <v>0</v>
      </c>
      <c r="AD85" s="48">
        <v>0</v>
      </c>
      <c r="AE85" s="48">
        <v>0</v>
      </c>
      <c r="AF85" s="48">
        <v>0</v>
      </c>
      <c r="AG85" s="48">
        <v>0</v>
      </c>
      <c r="AH85" s="48">
        <v>0</v>
      </c>
      <c r="AI85" s="48">
        <v>0</v>
      </c>
      <c r="AJ85" s="48">
        <v>0</v>
      </c>
      <c r="AK85" s="48">
        <v>0</v>
      </c>
      <c r="AL85" s="48">
        <v>0</v>
      </c>
      <c r="AM85" s="48">
        <v>0</v>
      </c>
      <c r="AN85" s="48">
        <v>0</v>
      </c>
      <c r="AO85" s="48">
        <v>0</v>
      </c>
      <c r="AP85" s="48">
        <v>0</v>
      </c>
      <c r="AQ85" s="48">
        <v>0</v>
      </c>
      <c r="AR85" s="48">
        <v>0</v>
      </c>
      <c r="AS85" s="48">
        <v>0</v>
      </c>
      <c r="AT85" s="48">
        <v>0</v>
      </c>
      <c r="AU85" s="48">
        <v>0</v>
      </c>
      <c r="AV85" s="48">
        <v>0</v>
      </c>
      <c r="AW85" s="48">
        <v>0</v>
      </c>
      <c r="AX85" s="48">
        <v>0</v>
      </c>
      <c r="AY85" s="48">
        <v>0</v>
      </c>
      <c r="AZ85" s="48">
        <v>0</v>
      </c>
      <c r="BA85" s="48">
        <v>0</v>
      </c>
      <c r="BB85" s="48">
        <v>0</v>
      </c>
      <c r="BC85" s="48">
        <v>0</v>
      </c>
      <c r="BD85" s="48">
        <v>0</v>
      </c>
      <c r="BE85" s="48">
        <v>0</v>
      </c>
      <c r="BF85" s="48">
        <v>0</v>
      </c>
      <c r="BG85" s="48">
        <v>13770</v>
      </c>
      <c r="BH85" s="48">
        <v>0</v>
      </c>
      <c r="BI85" s="48">
        <v>0</v>
      </c>
      <c r="BJ85" s="48">
        <v>0</v>
      </c>
      <c r="BK85" s="48">
        <v>0</v>
      </c>
      <c r="BL85" s="48">
        <v>0</v>
      </c>
      <c r="BM85" s="48">
        <v>0</v>
      </c>
      <c r="BN85" s="48">
        <v>0</v>
      </c>
      <c r="BO85" s="48">
        <v>0</v>
      </c>
      <c r="BP85" s="48">
        <v>0</v>
      </c>
      <c r="BQ85" s="48">
        <v>0</v>
      </c>
      <c r="BR85" s="48">
        <v>0</v>
      </c>
      <c r="BS85" s="48">
        <v>0</v>
      </c>
      <c r="BT85" s="48">
        <v>0</v>
      </c>
      <c r="BU85" s="48">
        <v>0</v>
      </c>
      <c r="BV85" s="48">
        <v>0</v>
      </c>
      <c r="BW85" s="48">
        <v>0</v>
      </c>
      <c r="BX85" s="48">
        <v>0</v>
      </c>
      <c r="BY85" s="48">
        <v>0</v>
      </c>
      <c r="BZ85" s="48">
        <v>0</v>
      </c>
      <c r="CA85" s="48">
        <v>0</v>
      </c>
      <c r="CB85" s="48">
        <v>0</v>
      </c>
      <c r="CC85" s="48">
        <v>0</v>
      </c>
      <c r="CD85" s="48">
        <v>0</v>
      </c>
      <c r="CE85" s="48">
        <v>0</v>
      </c>
      <c r="CF85" s="48">
        <v>0</v>
      </c>
      <c r="CG85" s="48">
        <v>0</v>
      </c>
      <c r="CH85" s="47">
        <v>13770</v>
      </c>
      <c r="CJ85" s="48">
        <v>0</v>
      </c>
      <c r="CK85" s="48">
        <v>0</v>
      </c>
      <c r="CL85" s="48">
        <v>4973.4000000000005</v>
      </c>
      <c r="CM85" s="48">
        <v>4973.4000000000005</v>
      </c>
      <c r="CO85" s="48">
        <v>0</v>
      </c>
      <c r="CP85" s="48">
        <v>0</v>
      </c>
      <c r="CQ85" s="48">
        <v>0</v>
      </c>
      <c r="CS85" s="48">
        <v>4973.4000000000005</v>
      </c>
      <c r="CT85" s="48">
        <f t="shared" si="15"/>
        <v>8796.5999999999985</v>
      </c>
      <c r="CU85" s="54">
        <f t="shared" si="16"/>
        <v>0.36117647058823532</v>
      </c>
      <c r="CV85" s="54"/>
    </row>
    <row r="86" spans="1:100" s="48" customFormat="1" outlineLevel="1" x14ac:dyDescent="0.2">
      <c r="A86" s="48" t="s">
        <v>98</v>
      </c>
      <c r="B86" s="50" t="s">
        <v>266</v>
      </c>
      <c r="C86" s="48" t="s">
        <v>267</v>
      </c>
      <c r="D86" s="48">
        <v>0</v>
      </c>
      <c r="E86" s="48">
        <v>0</v>
      </c>
      <c r="F86" s="48">
        <v>17313.510000000002</v>
      </c>
      <c r="G86" s="48">
        <v>0</v>
      </c>
      <c r="H86" s="48">
        <v>17313.510000000002</v>
      </c>
      <c r="J86" s="48">
        <v>0</v>
      </c>
      <c r="K86" s="48">
        <v>0</v>
      </c>
      <c r="L86" s="48">
        <v>0</v>
      </c>
      <c r="N86" s="48">
        <v>17313.510000000002</v>
      </c>
      <c r="P86" s="47">
        <v>0</v>
      </c>
      <c r="Q86" s="47">
        <v>0</v>
      </c>
      <c r="S86" s="47"/>
      <c r="T86" s="48">
        <v>0</v>
      </c>
      <c r="U86" s="48">
        <v>0</v>
      </c>
      <c r="V86" s="48">
        <v>0</v>
      </c>
      <c r="W86" s="48">
        <v>0</v>
      </c>
      <c r="X86" s="48">
        <v>0</v>
      </c>
      <c r="Y86" s="48">
        <v>0</v>
      </c>
      <c r="Z86" s="48">
        <v>0</v>
      </c>
      <c r="AA86" s="48">
        <v>0</v>
      </c>
      <c r="AB86" s="48">
        <v>0</v>
      </c>
      <c r="AC86" s="48">
        <v>0</v>
      </c>
      <c r="AD86" s="48">
        <v>0</v>
      </c>
      <c r="AE86" s="48">
        <v>0</v>
      </c>
      <c r="AF86" s="48">
        <v>0</v>
      </c>
      <c r="AG86" s="48">
        <v>0</v>
      </c>
      <c r="AH86" s="48">
        <v>0</v>
      </c>
      <c r="AI86" s="48">
        <v>0</v>
      </c>
      <c r="AJ86" s="48">
        <v>0</v>
      </c>
      <c r="AK86" s="48">
        <v>0</v>
      </c>
      <c r="AL86" s="48">
        <v>0</v>
      </c>
      <c r="AM86" s="48">
        <v>0</v>
      </c>
      <c r="AN86" s="48">
        <v>0</v>
      </c>
      <c r="AO86" s="48">
        <v>0</v>
      </c>
      <c r="AP86" s="48">
        <v>0</v>
      </c>
      <c r="AQ86" s="48">
        <v>0</v>
      </c>
      <c r="AR86" s="48">
        <v>0</v>
      </c>
      <c r="AS86" s="48">
        <v>0</v>
      </c>
      <c r="AT86" s="48">
        <v>0</v>
      </c>
      <c r="AU86" s="48">
        <v>0</v>
      </c>
      <c r="AV86" s="48">
        <v>0</v>
      </c>
      <c r="AW86" s="48">
        <v>0</v>
      </c>
      <c r="AX86" s="48">
        <v>0</v>
      </c>
      <c r="AY86" s="48">
        <v>0</v>
      </c>
      <c r="AZ86" s="48">
        <v>0</v>
      </c>
      <c r="BA86" s="48">
        <v>0</v>
      </c>
      <c r="BB86" s="48">
        <v>0</v>
      </c>
      <c r="BC86" s="48">
        <v>0</v>
      </c>
      <c r="BD86" s="48">
        <v>0</v>
      </c>
      <c r="BE86" s="48">
        <v>0</v>
      </c>
      <c r="BF86" s="48">
        <v>0</v>
      </c>
      <c r="BG86" s="48">
        <v>0</v>
      </c>
      <c r="BH86" s="48">
        <v>17775</v>
      </c>
      <c r="BI86" s="48">
        <v>0</v>
      </c>
      <c r="BJ86" s="48">
        <v>0</v>
      </c>
      <c r="BK86" s="48">
        <v>0</v>
      </c>
      <c r="BL86" s="48">
        <v>0</v>
      </c>
      <c r="BM86" s="48">
        <v>0</v>
      </c>
      <c r="BN86" s="48">
        <v>0</v>
      </c>
      <c r="BO86" s="48">
        <v>0</v>
      </c>
      <c r="BP86" s="48">
        <v>0</v>
      </c>
      <c r="BQ86" s="48">
        <v>0</v>
      </c>
      <c r="BR86" s="48">
        <v>0</v>
      </c>
      <c r="BS86" s="48">
        <v>0</v>
      </c>
      <c r="BT86" s="48">
        <v>0</v>
      </c>
      <c r="BU86" s="48">
        <v>0</v>
      </c>
      <c r="BV86" s="48">
        <v>0</v>
      </c>
      <c r="BW86" s="48">
        <v>0</v>
      </c>
      <c r="BX86" s="48">
        <v>0</v>
      </c>
      <c r="BY86" s="48">
        <v>0</v>
      </c>
      <c r="BZ86" s="48">
        <v>0</v>
      </c>
      <c r="CA86" s="48">
        <v>0</v>
      </c>
      <c r="CB86" s="48">
        <v>0</v>
      </c>
      <c r="CC86" s="48">
        <v>0</v>
      </c>
      <c r="CD86" s="48">
        <v>0</v>
      </c>
      <c r="CE86" s="48">
        <v>0</v>
      </c>
      <c r="CF86" s="48">
        <v>0</v>
      </c>
      <c r="CG86" s="48">
        <v>0</v>
      </c>
      <c r="CH86" s="47">
        <v>17775</v>
      </c>
      <c r="CJ86" s="48">
        <v>0</v>
      </c>
      <c r="CK86" s="48">
        <v>0</v>
      </c>
      <c r="CL86" s="48">
        <v>6059.88</v>
      </c>
      <c r="CM86" s="48">
        <v>6059.88</v>
      </c>
      <c r="CO86" s="48">
        <v>0</v>
      </c>
      <c r="CP86" s="48">
        <v>0</v>
      </c>
      <c r="CQ86" s="48">
        <v>0</v>
      </c>
      <c r="CS86" s="48">
        <v>6059.88</v>
      </c>
      <c r="CT86" s="48">
        <f t="shared" si="15"/>
        <v>11715.119999999999</v>
      </c>
      <c r="CU86" s="54">
        <f t="shared" si="16"/>
        <v>0.3409215189873418</v>
      </c>
      <c r="CV86" s="54"/>
    </row>
    <row r="87" spans="1:100" s="48" customFormat="1" outlineLevel="1" x14ac:dyDescent="0.2">
      <c r="A87" s="48" t="s">
        <v>99</v>
      </c>
      <c r="B87" s="50" t="s">
        <v>268</v>
      </c>
      <c r="C87" s="48" t="s">
        <v>269</v>
      </c>
      <c r="D87" s="48">
        <v>0</v>
      </c>
      <c r="E87" s="48">
        <v>0</v>
      </c>
      <c r="F87" s="48">
        <v>543.66</v>
      </c>
      <c r="G87" s="48">
        <v>0</v>
      </c>
      <c r="H87" s="48">
        <v>543.66</v>
      </c>
      <c r="J87" s="48">
        <v>0</v>
      </c>
      <c r="K87" s="48">
        <v>0</v>
      </c>
      <c r="L87" s="48">
        <v>0</v>
      </c>
      <c r="N87" s="48">
        <v>543.66</v>
      </c>
      <c r="P87" s="47">
        <v>0</v>
      </c>
      <c r="Q87" s="47">
        <v>0</v>
      </c>
      <c r="S87" s="47"/>
      <c r="T87" s="48">
        <v>0</v>
      </c>
      <c r="U87" s="48">
        <v>0</v>
      </c>
      <c r="V87" s="48">
        <v>0</v>
      </c>
      <c r="W87" s="48">
        <v>0</v>
      </c>
      <c r="X87" s="48">
        <v>0</v>
      </c>
      <c r="Y87" s="48">
        <v>0</v>
      </c>
      <c r="Z87" s="48">
        <v>0</v>
      </c>
      <c r="AA87" s="48">
        <v>0</v>
      </c>
      <c r="AB87" s="48">
        <v>0</v>
      </c>
      <c r="AC87" s="48">
        <v>0</v>
      </c>
      <c r="AD87" s="48">
        <v>0</v>
      </c>
      <c r="AE87" s="48">
        <v>0</v>
      </c>
      <c r="AF87" s="48">
        <v>0</v>
      </c>
      <c r="AG87" s="48">
        <v>0</v>
      </c>
      <c r="AH87" s="48">
        <v>0</v>
      </c>
      <c r="AI87" s="48">
        <v>0</v>
      </c>
      <c r="AJ87" s="48">
        <v>0</v>
      </c>
      <c r="AK87" s="48">
        <v>0</v>
      </c>
      <c r="AL87" s="48">
        <v>0</v>
      </c>
      <c r="AM87" s="48">
        <v>0</v>
      </c>
      <c r="AN87" s="48">
        <v>0</v>
      </c>
      <c r="AO87" s="48">
        <v>0</v>
      </c>
      <c r="AP87" s="48">
        <v>0</v>
      </c>
      <c r="AQ87" s="48">
        <v>0</v>
      </c>
      <c r="AR87" s="48">
        <v>0</v>
      </c>
      <c r="AS87" s="48">
        <v>0</v>
      </c>
      <c r="AT87" s="48">
        <v>0</v>
      </c>
      <c r="AU87" s="48">
        <v>0</v>
      </c>
      <c r="AV87" s="48">
        <v>0</v>
      </c>
      <c r="AW87" s="48">
        <v>0</v>
      </c>
      <c r="AX87" s="48">
        <v>0</v>
      </c>
      <c r="AY87" s="48">
        <v>0</v>
      </c>
      <c r="AZ87" s="48">
        <v>0</v>
      </c>
      <c r="BA87" s="48">
        <v>0</v>
      </c>
      <c r="BB87" s="48">
        <v>0</v>
      </c>
      <c r="BC87" s="48">
        <v>0</v>
      </c>
      <c r="BD87" s="48">
        <v>0</v>
      </c>
      <c r="BE87" s="48">
        <v>0</v>
      </c>
      <c r="BF87" s="48">
        <v>0</v>
      </c>
      <c r="BG87" s="48">
        <v>0</v>
      </c>
      <c r="BH87" s="48">
        <v>0</v>
      </c>
      <c r="BI87" s="48">
        <v>600</v>
      </c>
      <c r="BJ87" s="48">
        <v>0</v>
      </c>
      <c r="BK87" s="48">
        <v>0</v>
      </c>
      <c r="BL87" s="48">
        <v>0</v>
      </c>
      <c r="BM87" s="48">
        <v>0</v>
      </c>
      <c r="BN87" s="48">
        <v>0</v>
      </c>
      <c r="BO87" s="48">
        <v>0</v>
      </c>
      <c r="BP87" s="48">
        <v>0</v>
      </c>
      <c r="BQ87" s="48">
        <v>0</v>
      </c>
      <c r="BR87" s="48">
        <v>0</v>
      </c>
      <c r="BS87" s="48">
        <v>0</v>
      </c>
      <c r="BT87" s="48">
        <v>0</v>
      </c>
      <c r="BU87" s="48">
        <v>0</v>
      </c>
      <c r="BV87" s="48">
        <v>0</v>
      </c>
      <c r="BW87" s="48">
        <v>0</v>
      </c>
      <c r="BX87" s="48">
        <v>0</v>
      </c>
      <c r="BY87" s="48">
        <v>0</v>
      </c>
      <c r="BZ87" s="48">
        <v>0</v>
      </c>
      <c r="CA87" s="48">
        <v>0</v>
      </c>
      <c r="CB87" s="48">
        <v>0</v>
      </c>
      <c r="CC87" s="48">
        <v>0</v>
      </c>
      <c r="CD87" s="48">
        <v>0</v>
      </c>
      <c r="CE87" s="48">
        <v>0</v>
      </c>
      <c r="CF87" s="48">
        <v>0</v>
      </c>
      <c r="CG87" s="48">
        <v>0</v>
      </c>
      <c r="CH87" s="47">
        <v>600</v>
      </c>
      <c r="CJ87" s="48">
        <v>0</v>
      </c>
      <c r="CK87" s="48">
        <v>0</v>
      </c>
      <c r="CL87" s="48">
        <v>0</v>
      </c>
      <c r="CM87" s="48">
        <v>0</v>
      </c>
      <c r="CO87" s="48">
        <v>0</v>
      </c>
      <c r="CP87" s="48">
        <v>0</v>
      </c>
      <c r="CQ87" s="48">
        <v>0</v>
      </c>
      <c r="CS87" s="48">
        <v>0</v>
      </c>
      <c r="CT87" s="48">
        <f t="shared" si="15"/>
        <v>600</v>
      </c>
      <c r="CU87" s="54">
        <f t="shared" si="16"/>
        <v>0</v>
      </c>
      <c r="CV87" s="54"/>
    </row>
    <row r="88" spans="1:100" s="48" customFormat="1" outlineLevel="1" x14ac:dyDescent="0.2">
      <c r="A88" s="48" t="s">
        <v>100</v>
      </c>
      <c r="B88" s="50" t="s">
        <v>270</v>
      </c>
      <c r="C88" s="48" t="s">
        <v>271</v>
      </c>
      <c r="D88" s="48">
        <v>0</v>
      </c>
      <c r="E88" s="48">
        <v>332</v>
      </c>
      <c r="F88" s="48">
        <v>14718.83</v>
      </c>
      <c r="G88" s="48">
        <v>0</v>
      </c>
      <c r="H88" s="48">
        <v>15050.83</v>
      </c>
      <c r="J88" s="48">
        <v>0</v>
      </c>
      <c r="K88" s="48">
        <v>0</v>
      </c>
      <c r="L88" s="48">
        <v>0</v>
      </c>
      <c r="N88" s="48">
        <v>15050.83</v>
      </c>
      <c r="P88" s="47">
        <v>0</v>
      </c>
      <c r="Q88" s="47">
        <v>0</v>
      </c>
      <c r="S88" s="47"/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  <c r="AA88" s="48">
        <v>0</v>
      </c>
      <c r="AB88" s="48">
        <v>0</v>
      </c>
      <c r="AC88" s="48">
        <v>0</v>
      </c>
      <c r="AD88" s="48">
        <v>0</v>
      </c>
      <c r="AE88" s="48">
        <v>0</v>
      </c>
      <c r="AF88" s="48">
        <v>0</v>
      </c>
      <c r="AG88" s="48">
        <v>0</v>
      </c>
      <c r="AH88" s="48">
        <v>0</v>
      </c>
      <c r="AI88" s="48">
        <v>0</v>
      </c>
      <c r="AJ88" s="48">
        <v>0</v>
      </c>
      <c r="AK88" s="48">
        <v>0</v>
      </c>
      <c r="AL88" s="48">
        <v>0</v>
      </c>
      <c r="AM88" s="48">
        <v>0</v>
      </c>
      <c r="AN88" s="48">
        <v>0</v>
      </c>
      <c r="AO88" s="48">
        <v>0</v>
      </c>
      <c r="AP88" s="48">
        <v>0</v>
      </c>
      <c r="AQ88" s="48">
        <v>0</v>
      </c>
      <c r="AR88" s="48">
        <v>0</v>
      </c>
      <c r="AS88" s="48">
        <v>0</v>
      </c>
      <c r="AT88" s="48">
        <v>0</v>
      </c>
      <c r="AU88" s="48">
        <v>0</v>
      </c>
      <c r="AV88" s="48">
        <v>0</v>
      </c>
      <c r="AW88" s="48">
        <v>0</v>
      </c>
      <c r="AX88" s="48">
        <v>0</v>
      </c>
      <c r="AY88" s="48">
        <v>0</v>
      </c>
      <c r="AZ88" s="48">
        <v>0</v>
      </c>
      <c r="BA88" s="48">
        <v>0</v>
      </c>
      <c r="BB88" s="48">
        <v>0</v>
      </c>
      <c r="BC88" s="48">
        <v>0</v>
      </c>
      <c r="BD88" s="48">
        <v>0</v>
      </c>
      <c r="BE88" s="48">
        <v>0</v>
      </c>
      <c r="BF88" s="48">
        <v>0</v>
      </c>
      <c r="BG88" s="48">
        <v>0</v>
      </c>
      <c r="BH88" s="48">
        <v>0</v>
      </c>
      <c r="BI88" s="48">
        <v>0</v>
      </c>
      <c r="BJ88" s="48">
        <v>16650</v>
      </c>
      <c r="BK88" s="48">
        <v>0</v>
      </c>
      <c r="BL88" s="48">
        <v>0</v>
      </c>
      <c r="BM88" s="48">
        <v>0</v>
      </c>
      <c r="BN88" s="48">
        <v>0</v>
      </c>
      <c r="BO88" s="48">
        <v>0</v>
      </c>
      <c r="BP88" s="48">
        <v>0</v>
      </c>
      <c r="BQ88" s="48">
        <v>0</v>
      </c>
      <c r="BR88" s="48">
        <v>0</v>
      </c>
      <c r="BS88" s="48">
        <v>0</v>
      </c>
      <c r="BT88" s="48">
        <v>0</v>
      </c>
      <c r="BU88" s="48">
        <v>0</v>
      </c>
      <c r="BV88" s="48">
        <v>0</v>
      </c>
      <c r="BW88" s="48">
        <v>0</v>
      </c>
      <c r="BX88" s="48">
        <v>0</v>
      </c>
      <c r="BY88" s="48">
        <v>0</v>
      </c>
      <c r="BZ88" s="48">
        <v>0</v>
      </c>
      <c r="CA88" s="48">
        <v>0</v>
      </c>
      <c r="CB88" s="48">
        <v>0</v>
      </c>
      <c r="CC88" s="48">
        <v>0</v>
      </c>
      <c r="CD88" s="48">
        <v>0</v>
      </c>
      <c r="CE88" s="48">
        <v>0</v>
      </c>
      <c r="CF88" s="48">
        <v>0</v>
      </c>
      <c r="CG88" s="48">
        <v>0</v>
      </c>
      <c r="CH88" s="47">
        <v>16650</v>
      </c>
      <c r="CJ88" s="48">
        <v>0</v>
      </c>
      <c r="CK88" s="48">
        <v>0</v>
      </c>
      <c r="CL88" s="48">
        <v>9389.880000000001</v>
      </c>
      <c r="CM88" s="48">
        <v>9389.880000000001</v>
      </c>
      <c r="CO88" s="48">
        <v>0</v>
      </c>
      <c r="CP88" s="48">
        <v>0</v>
      </c>
      <c r="CQ88" s="48">
        <v>0</v>
      </c>
      <c r="CS88" s="48">
        <v>9389.880000000001</v>
      </c>
      <c r="CT88" s="48">
        <f t="shared" si="15"/>
        <v>7260.119999999999</v>
      </c>
      <c r="CU88" s="54">
        <f t="shared" si="16"/>
        <v>0.56395675675675683</v>
      </c>
      <c r="CV88" s="54"/>
    </row>
    <row r="89" spans="1:100" s="48" customFormat="1" outlineLevel="1" x14ac:dyDescent="0.2">
      <c r="A89" s="48" t="s">
        <v>101</v>
      </c>
      <c r="B89" s="50" t="s">
        <v>272</v>
      </c>
      <c r="C89" s="48" t="s">
        <v>273</v>
      </c>
      <c r="D89" s="48">
        <v>0</v>
      </c>
      <c r="E89" s="48">
        <v>1107.49</v>
      </c>
      <c r="F89" s="48">
        <v>54308.06</v>
      </c>
      <c r="G89" s="48">
        <v>0</v>
      </c>
      <c r="H89" s="48">
        <v>55415.549999999996</v>
      </c>
      <c r="J89" s="48">
        <v>0</v>
      </c>
      <c r="K89" s="48">
        <v>0</v>
      </c>
      <c r="L89" s="48">
        <v>0</v>
      </c>
      <c r="N89" s="48">
        <v>55415.55</v>
      </c>
      <c r="P89" s="47">
        <v>0</v>
      </c>
      <c r="Q89" s="47">
        <v>0</v>
      </c>
      <c r="S89" s="47"/>
      <c r="T89" s="48">
        <v>0</v>
      </c>
      <c r="U89" s="48">
        <v>0</v>
      </c>
      <c r="V89" s="48">
        <v>0</v>
      </c>
      <c r="W89" s="48">
        <v>0</v>
      </c>
      <c r="X89" s="48">
        <v>0</v>
      </c>
      <c r="Y89" s="48">
        <v>0</v>
      </c>
      <c r="Z89" s="48">
        <v>0</v>
      </c>
      <c r="AA89" s="48">
        <v>0</v>
      </c>
      <c r="AB89" s="48">
        <v>0</v>
      </c>
      <c r="AC89" s="48">
        <v>0</v>
      </c>
      <c r="AD89" s="48">
        <v>0</v>
      </c>
      <c r="AE89" s="48">
        <v>0</v>
      </c>
      <c r="AF89" s="48">
        <v>0</v>
      </c>
      <c r="AG89" s="48">
        <v>0</v>
      </c>
      <c r="AH89" s="48">
        <v>0</v>
      </c>
      <c r="AI89" s="48">
        <v>0</v>
      </c>
      <c r="AJ89" s="48">
        <v>0</v>
      </c>
      <c r="AK89" s="48">
        <v>0</v>
      </c>
      <c r="AL89" s="48">
        <v>0</v>
      </c>
      <c r="AM89" s="48">
        <v>0</v>
      </c>
      <c r="AN89" s="48">
        <v>0</v>
      </c>
      <c r="AO89" s="48">
        <v>0</v>
      </c>
      <c r="AP89" s="48">
        <v>0</v>
      </c>
      <c r="AQ89" s="48">
        <v>0</v>
      </c>
      <c r="AR89" s="48">
        <v>0</v>
      </c>
      <c r="AS89" s="48">
        <v>0</v>
      </c>
      <c r="AT89" s="48">
        <v>0</v>
      </c>
      <c r="AU89" s="48">
        <v>0</v>
      </c>
      <c r="AV89" s="48">
        <v>0</v>
      </c>
      <c r="AW89" s="48">
        <v>0</v>
      </c>
      <c r="AX89" s="48">
        <v>0</v>
      </c>
      <c r="AY89" s="48">
        <v>0</v>
      </c>
      <c r="AZ89" s="48">
        <v>0</v>
      </c>
      <c r="BA89" s="48">
        <v>0</v>
      </c>
      <c r="BB89" s="48">
        <v>0</v>
      </c>
      <c r="BC89" s="48">
        <v>0</v>
      </c>
      <c r="BD89" s="48">
        <v>0</v>
      </c>
      <c r="BE89" s="48">
        <v>0</v>
      </c>
      <c r="BF89" s="48">
        <v>0</v>
      </c>
      <c r="BG89" s="48">
        <v>0</v>
      </c>
      <c r="BH89" s="48">
        <v>0</v>
      </c>
      <c r="BI89" s="48">
        <v>0</v>
      </c>
      <c r="BJ89" s="48">
        <v>0</v>
      </c>
      <c r="BK89" s="48">
        <v>80500</v>
      </c>
      <c r="BL89" s="48">
        <v>0</v>
      </c>
      <c r="BM89" s="48">
        <v>0</v>
      </c>
      <c r="BN89" s="48">
        <v>0</v>
      </c>
      <c r="BO89" s="48">
        <v>0</v>
      </c>
      <c r="BP89" s="48">
        <v>0</v>
      </c>
      <c r="BQ89" s="48">
        <v>0</v>
      </c>
      <c r="BR89" s="48">
        <v>0</v>
      </c>
      <c r="BS89" s="48">
        <v>0</v>
      </c>
      <c r="BT89" s="48">
        <v>0</v>
      </c>
      <c r="BU89" s="48">
        <v>0</v>
      </c>
      <c r="BV89" s="48">
        <v>0</v>
      </c>
      <c r="BW89" s="48">
        <v>0</v>
      </c>
      <c r="BX89" s="48">
        <v>0</v>
      </c>
      <c r="BY89" s="48">
        <v>0</v>
      </c>
      <c r="BZ89" s="48">
        <v>0</v>
      </c>
      <c r="CA89" s="48">
        <v>0</v>
      </c>
      <c r="CB89" s="48">
        <v>0</v>
      </c>
      <c r="CC89" s="48">
        <v>0</v>
      </c>
      <c r="CD89" s="48">
        <v>0</v>
      </c>
      <c r="CE89" s="48">
        <v>0</v>
      </c>
      <c r="CF89" s="48">
        <v>0</v>
      </c>
      <c r="CG89" s="48">
        <v>0</v>
      </c>
      <c r="CH89" s="47">
        <v>80500</v>
      </c>
      <c r="CJ89" s="48">
        <v>0</v>
      </c>
      <c r="CK89" s="48">
        <v>0</v>
      </c>
      <c r="CL89" s="48">
        <v>61978.36</v>
      </c>
      <c r="CM89" s="48">
        <v>61978.36</v>
      </c>
      <c r="CO89" s="48">
        <v>0</v>
      </c>
      <c r="CP89" s="48">
        <v>0</v>
      </c>
      <c r="CQ89" s="48">
        <v>0</v>
      </c>
      <c r="CS89" s="48">
        <v>61978.36</v>
      </c>
      <c r="CT89" s="48">
        <f t="shared" si="15"/>
        <v>18521.64</v>
      </c>
      <c r="CU89" s="54">
        <f t="shared" si="16"/>
        <v>0.76991751552795029</v>
      </c>
      <c r="CV89" s="54"/>
    </row>
    <row r="90" spans="1:100" s="48" customFormat="1" outlineLevel="1" x14ac:dyDescent="0.2">
      <c r="A90" s="48" t="s">
        <v>102</v>
      </c>
      <c r="B90" s="50" t="s">
        <v>274</v>
      </c>
      <c r="C90" s="48" t="s">
        <v>275</v>
      </c>
      <c r="D90" s="48">
        <v>0</v>
      </c>
      <c r="E90" s="48">
        <v>282.31</v>
      </c>
      <c r="F90" s="48">
        <v>10537.39</v>
      </c>
      <c r="G90" s="48">
        <v>0</v>
      </c>
      <c r="H90" s="48">
        <v>10819.699999999999</v>
      </c>
      <c r="J90" s="48">
        <v>0</v>
      </c>
      <c r="K90" s="48">
        <v>0</v>
      </c>
      <c r="L90" s="48">
        <v>0</v>
      </c>
      <c r="N90" s="48">
        <v>10819.7</v>
      </c>
      <c r="P90" s="47">
        <v>0</v>
      </c>
      <c r="Q90" s="47">
        <v>0</v>
      </c>
      <c r="S90" s="47"/>
      <c r="T90" s="48">
        <v>0</v>
      </c>
      <c r="U90" s="48">
        <v>0</v>
      </c>
      <c r="V90" s="48">
        <v>0</v>
      </c>
      <c r="W90" s="48">
        <v>0</v>
      </c>
      <c r="X90" s="48">
        <v>0</v>
      </c>
      <c r="Y90" s="48">
        <v>0</v>
      </c>
      <c r="Z90" s="48">
        <v>0</v>
      </c>
      <c r="AA90" s="48">
        <v>0</v>
      </c>
      <c r="AB90" s="48">
        <v>0</v>
      </c>
      <c r="AC90" s="48">
        <v>0</v>
      </c>
      <c r="AD90" s="48">
        <v>0</v>
      </c>
      <c r="AE90" s="48">
        <v>0</v>
      </c>
      <c r="AF90" s="48">
        <v>0</v>
      </c>
      <c r="AG90" s="48">
        <v>0</v>
      </c>
      <c r="AH90" s="48">
        <v>0</v>
      </c>
      <c r="AI90" s="48">
        <v>0</v>
      </c>
      <c r="AJ90" s="48">
        <v>0</v>
      </c>
      <c r="AK90" s="48">
        <v>0</v>
      </c>
      <c r="AL90" s="48">
        <v>0</v>
      </c>
      <c r="AM90" s="48">
        <v>0</v>
      </c>
      <c r="AN90" s="48">
        <v>0</v>
      </c>
      <c r="AO90" s="48">
        <v>0</v>
      </c>
      <c r="AP90" s="48">
        <v>0</v>
      </c>
      <c r="AQ90" s="48">
        <v>0</v>
      </c>
      <c r="AR90" s="48">
        <v>0</v>
      </c>
      <c r="AS90" s="48">
        <v>0</v>
      </c>
      <c r="AT90" s="48">
        <v>0</v>
      </c>
      <c r="AU90" s="48">
        <v>0</v>
      </c>
      <c r="AV90" s="48">
        <v>0</v>
      </c>
      <c r="AW90" s="48">
        <v>0</v>
      </c>
      <c r="AX90" s="48">
        <v>0</v>
      </c>
      <c r="AY90" s="48">
        <v>0</v>
      </c>
      <c r="AZ90" s="48">
        <v>0</v>
      </c>
      <c r="BA90" s="48">
        <v>0</v>
      </c>
      <c r="BB90" s="48">
        <v>0</v>
      </c>
      <c r="BC90" s="48">
        <v>0</v>
      </c>
      <c r="BD90" s="48">
        <v>0</v>
      </c>
      <c r="BE90" s="48">
        <v>0</v>
      </c>
      <c r="BF90" s="48">
        <v>0</v>
      </c>
      <c r="BG90" s="48">
        <v>0</v>
      </c>
      <c r="BH90" s="48">
        <v>0</v>
      </c>
      <c r="BI90" s="48">
        <v>0</v>
      </c>
      <c r="BJ90" s="48">
        <v>0</v>
      </c>
      <c r="BK90" s="48">
        <v>0</v>
      </c>
      <c r="BL90" s="48">
        <v>13029</v>
      </c>
      <c r="BM90" s="48">
        <v>0</v>
      </c>
      <c r="BN90" s="48">
        <v>0</v>
      </c>
      <c r="BO90" s="48">
        <v>0</v>
      </c>
      <c r="BP90" s="48">
        <v>0</v>
      </c>
      <c r="BQ90" s="48">
        <v>0</v>
      </c>
      <c r="BR90" s="48">
        <v>0</v>
      </c>
      <c r="BS90" s="48">
        <v>0</v>
      </c>
      <c r="BT90" s="48">
        <v>0</v>
      </c>
      <c r="BU90" s="48">
        <v>0</v>
      </c>
      <c r="BV90" s="48">
        <v>0</v>
      </c>
      <c r="BW90" s="48">
        <v>0</v>
      </c>
      <c r="BX90" s="48">
        <v>0</v>
      </c>
      <c r="BY90" s="48">
        <v>0</v>
      </c>
      <c r="BZ90" s="48">
        <v>0</v>
      </c>
      <c r="CA90" s="48">
        <v>0</v>
      </c>
      <c r="CB90" s="48">
        <v>0</v>
      </c>
      <c r="CC90" s="48">
        <v>0</v>
      </c>
      <c r="CD90" s="48">
        <v>0</v>
      </c>
      <c r="CE90" s="48">
        <v>0</v>
      </c>
      <c r="CF90" s="48">
        <v>0</v>
      </c>
      <c r="CG90" s="48">
        <v>0</v>
      </c>
      <c r="CH90" s="47">
        <v>13029</v>
      </c>
      <c r="CJ90" s="48">
        <v>0</v>
      </c>
      <c r="CK90" s="48">
        <v>76.78</v>
      </c>
      <c r="CL90" s="48">
        <v>2572.7400000000002</v>
      </c>
      <c r="CM90" s="48">
        <v>2649.5200000000004</v>
      </c>
      <c r="CO90" s="48">
        <v>0</v>
      </c>
      <c r="CP90" s="48">
        <v>0</v>
      </c>
      <c r="CQ90" s="48">
        <v>0</v>
      </c>
      <c r="CS90" s="48">
        <v>2649.52</v>
      </c>
      <c r="CT90" s="48">
        <f t="shared" si="15"/>
        <v>10379.48</v>
      </c>
      <c r="CU90" s="54">
        <f t="shared" si="16"/>
        <v>0.20335559137309078</v>
      </c>
      <c r="CV90" s="54"/>
    </row>
    <row r="91" spans="1:100" s="48" customFormat="1" outlineLevel="1" x14ac:dyDescent="0.2">
      <c r="A91" s="48" t="s">
        <v>103</v>
      </c>
      <c r="B91" s="50" t="s">
        <v>276</v>
      </c>
      <c r="C91" s="48" t="s">
        <v>337</v>
      </c>
      <c r="D91" s="48">
        <v>0</v>
      </c>
      <c r="E91" s="48">
        <v>0</v>
      </c>
      <c r="F91" s="48">
        <v>452490.8</v>
      </c>
      <c r="G91" s="48">
        <v>0</v>
      </c>
      <c r="H91" s="48">
        <v>452490.8</v>
      </c>
      <c r="J91" s="48">
        <v>0</v>
      </c>
      <c r="K91" s="48">
        <v>160000</v>
      </c>
      <c r="L91" s="48">
        <v>160000</v>
      </c>
      <c r="N91" s="48">
        <v>160000</v>
      </c>
      <c r="P91" s="47">
        <v>0</v>
      </c>
      <c r="Q91" s="47">
        <v>0</v>
      </c>
      <c r="S91" s="47"/>
      <c r="T91" s="48">
        <v>0</v>
      </c>
      <c r="U91" s="48">
        <v>0</v>
      </c>
      <c r="V91" s="48">
        <v>0</v>
      </c>
      <c r="W91" s="48">
        <v>0</v>
      </c>
      <c r="X91" s="48">
        <v>0</v>
      </c>
      <c r="Y91" s="48">
        <v>0</v>
      </c>
      <c r="Z91" s="48">
        <v>0</v>
      </c>
      <c r="AA91" s="48">
        <v>0</v>
      </c>
      <c r="AB91" s="48">
        <v>0</v>
      </c>
      <c r="AC91" s="48">
        <v>0</v>
      </c>
      <c r="AD91" s="48">
        <v>0</v>
      </c>
      <c r="AE91" s="48">
        <v>0</v>
      </c>
      <c r="AF91" s="48">
        <v>0</v>
      </c>
      <c r="AG91" s="48">
        <v>0</v>
      </c>
      <c r="AH91" s="48">
        <v>0</v>
      </c>
      <c r="AI91" s="48">
        <v>0</v>
      </c>
      <c r="AJ91" s="48">
        <v>0</v>
      </c>
      <c r="AK91" s="48">
        <v>0</v>
      </c>
      <c r="AL91" s="48">
        <v>0</v>
      </c>
      <c r="AM91" s="48">
        <v>0</v>
      </c>
      <c r="AN91" s="48">
        <v>0</v>
      </c>
      <c r="AO91" s="48">
        <v>0</v>
      </c>
      <c r="AP91" s="48">
        <v>0</v>
      </c>
      <c r="AQ91" s="48">
        <v>0</v>
      </c>
      <c r="AR91" s="48">
        <v>0</v>
      </c>
      <c r="AS91" s="48">
        <v>0</v>
      </c>
      <c r="AT91" s="48">
        <v>0</v>
      </c>
      <c r="AU91" s="48">
        <v>0</v>
      </c>
      <c r="AV91" s="48">
        <v>0</v>
      </c>
      <c r="AW91" s="48">
        <v>0</v>
      </c>
      <c r="AX91" s="48">
        <v>0</v>
      </c>
      <c r="AY91" s="48">
        <v>0</v>
      </c>
      <c r="AZ91" s="48">
        <v>0</v>
      </c>
      <c r="BA91" s="48">
        <v>0</v>
      </c>
      <c r="BB91" s="48">
        <v>0</v>
      </c>
      <c r="BC91" s="48">
        <v>0</v>
      </c>
      <c r="BD91" s="48">
        <v>0</v>
      </c>
      <c r="BE91" s="48">
        <v>0</v>
      </c>
      <c r="BF91" s="48">
        <v>0</v>
      </c>
      <c r="BG91" s="48">
        <v>0</v>
      </c>
      <c r="BH91" s="48">
        <v>0</v>
      </c>
      <c r="BI91" s="48">
        <v>0</v>
      </c>
      <c r="BJ91" s="48">
        <v>0</v>
      </c>
      <c r="BK91" s="48">
        <v>0</v>
      </c>
      <c r="BL91" s="48">
        <v>0</v>
      </c>
      <c r="BM91" s="48">
        <v>436991</v>
      </c>
      <c r="BN91" s="48">
        <v>0</v>
      </c>
      <c r="BO91" s="48">
        <v>0</v>
      </c>
      <c r="BP91" s="48">
        <v>0</v>
      </c>
      <c r="BQ91" s="48">
        <v>0</v>
      </c>
      <c r="BR91" s="48">
        <v>0</v>
      </c>
      <c r="BS91" s="48">
        <v>0</v>
      </c>
      <c r="BT91" s="48">
        <v>0</v>
      </c>
      <c r="BU91" s="48">
        <v>0</v>
      </c>
      <c r="BV91" s="48">
        <v>0</v>
      </c>
      <c r="BW91" s="48">
        <v>0</v>
      </c>
      <c r="BX91" s="48">
        <v>0</v>
      </c>
      <c r="BY91" s="48">
        <v>0</v>
      </c>
      <c r="BZ91" s="48">
        <v>0</v>
      </c>
      <c r="CA91" s="48">
        <v>0</v>
      </c>
      <c r="CB91" s="48">
        <v>0</v>
      </c>
      <c r="CC91" s="48">
        <v>0</v>
      </c>
      <c r="CD91" s="48">
        <v>0</v>
      </c>
      <c r="CE91" s="48">
        <v>0</v>
      </c>
      <c r="CF91" s="48">
        <v>0</v>
      </c>
      <c r="CG91" s="48">
        <v>0</v>
      </c>
      <c r="CH91" s="47">
        <v>165000</v>
      </c>
      <c r="CJ91" s="48">
        <v>0</v>
      </c>
      <c r="CK91" s="48">
        <v>0</v>
      </c>
      <c r="CL91" s="48">
        <v>0</v>
      </c>
      <c r="CM91" s="48">
        <v>0</v>
      </c>
      <c r="CO91" s="48">
        <v>0</v>
      </c>
      <c r="CP91" s="48">
        <v>0</v>
      </c>
      <c r="CQ91" s="48">
        <v>0</v>
      </c>
      <c r="CS91" s="48">
        <v>0</v>
      </c>
      <c r="CT91" s="48">
        <f t="shared" si="15"/>
        <v>165000</v>
      </c>
      <c r="CU91" s="54">
        <f t="shared" si="16"/>
        <v>0</v>
      </c>
      <c r="CV91" s="54"/>
    </row>
    <row r="92" spans="1:100" s="48" customFormat="1" outlineLevel="1" x14ac:dyDescent="0.2">
      <c r="B92" s="50" t="s">
        <v>276</v>
      </c>
      <c r="C92" s="48" t="s">
        <v>338</v>
      </c>
      <c r="N92" s="48">
        <v>452490.8</v>
      </c>
      <c r="P92" s="47"/>
      <c r="Q92" s="47"/>
      <c r="S92" s="47"/>
      <c r="CH92" s="47">
        <v>271991</v>
      </c>
      <c r="CL92" s="48">
        <v>215257.06</v>
      </c>
      <c r="CM92" s="48">
        <v>215257.06</v>
      </c>
      <c r="CO92" s="48">
        <v>0</v>
      </c>
      <c r="CP92" s="48">
        <v>0</v>
      </c>
      <c r="CQ92" s="48">
        <v>0</v>
      </c>
      <c r="CS92" s="48">
        <v>215257.06</v>
      </c>
      <c r="CT92" s="48">
        <f t="shared" si="15"/>
        <v>56733.94</v>
      </c>
      <c r="CU92" s="54">
        <f t="shared" si="16"/>
        <v>0.79141243644091164</v>
      </c>
      <c r="CV92" s="54"/>
    </row>
    <row r="93" spans="1:100" s="48" customFormat="1" outlineLevel="1" x14ac:dyDescent="0.2">
      <c r="A93" s="48" t="s">
        <v>104</v>
      </c>
      <c r="B93" s="50" t="s">
        <v>278</v>
      </c>
      <c r="C93" s="48" t="s">
        <v>339</v>
      </c>
      <c r="D93" s="48">
        <v>0</v>
      </c>
      <c r="E93" s="48">
        <v>0</v>
      </c>
      <c r="F93" s="48">
        <v>47977.760000000002</v>
      </c>
      <c r="G93" s="48">
        <v>0</v>
      </c>
      <c r="H93" s="48">
        <v>47977.760000000002</v>
      </c>
      <c r="J93" s="48">
        <v>0</v>
      </c>
      <c r="K93" s="48">
        <v>307915</v>
      </c>
      <c r="L93" s="48">
        <v>307915</v>
      </c>
      <c r="N93" s="48">
        <v>307915</v>
      </c>
      <c r="P93" s="47">
        <v>0</v>
      </c>
      <c r="Q93" s="47">
        <v>0</v>
      </c>
      <c r="S93" s="47"/>
      <c r="T93" s="48">
        <v>0</v>
      </c>
      <c r="U93" s="48">
        <v>0</v>
      </c>
      <c r="V93" s="48">
        <v>0</v>
      </c>
      <c r="W93" s="48">
        <v>0</v>
      </c>
      <c r="X93" s="48">
        <v>0</v>
      </c>
      <c r="Y93" s="48">
        <v>0</v>
      </c>
      <c r="Z93" s="48">
        <v>0</v>
      </c>
      <c r="AA93" s="48">
        <v>0</v>
      </c>
      <c r="AB93" s="48">
        <v>0</v>
      </c>
      <c r="AC93" s="48">
        <v>0</v>
      </c>
      <c r="AD93" s="48">
        <v>0</v>
      </c>
      <c r="AE93" s="48">
        <v>0</v>
      </c>
      <c r="AF93" s="48">
        <v>0</v>
      </c>
      <c r="AG93" s="48">
        <v>0</v>
      </c>
      <c r="AH93" s="48">
        <v>0</v>
      </c>
      <c r="AI93" s="48">
        <v>0</v>
      </c>
      <c r="AJ93" s="48">
        <v>0</v>
      </c>
      <c r="AK93" s="48">
        <v>0</v>
      </c>
      <c r="AL93" s="48">
        <v>0</v>
      </c>
      <c r="AM93" s="48">
        <v>0</v>
      </c>
      <c r="AN93" s="48">
        <v>0</v>
      </c>
      <c r="AO93" s="48">
        <v>0</v>
      </c>
      <c r="AP93" s="48">
        <v>0</v>
      </c>
      <c r="AQ93" s="48">
        <v>0</v>
      </c>
      <c r="AR93" s="48">
        <v>0</v>
      </c>
      <c r="AS93" s="48">
        <v>0</v>
      </c>
      <c r="AT93" s="48">
        <v>0</v>
      </c>
      <c r="AU93" s="48">
        <v>0</v>
      </c>
      <c r="AV93" s="48">
        <v>0</v>
      </c>
      <c r="AW93" s="48">
        <v>0</v>
      </c>
      <c r="AX93" s="48">
        <v>0</v>
      </c>
      <c r="AY93" s="48">
        <v>0</v>
      </c>
      <c r="AZ93" s="48">
        <v>0</v>
      </c>
      <c r="BA93" s="48">
        <v>0</v>
      </c>
      <c r="BB93" s="48">
        <v>0</v>
      </c>
      <c r="BC93" s="48">
        <v>0</v>
      </c>
      <c r="BD93" s="48">
        <v>0</v>
      </c>
      <c r="BE93" s="48">
        <v>0</v>
      </c>
      <c r="BF93" s="48">
        <v>0</v>
      </c>
      <c r="BG93" s="48">
        <v>0</v>
      </c>
      <c r="BH93" s="48">
        <v>0</v>
      </c>
      <c r="BI93" s="48">
        <v>0</v>
      </c>
      <c r="BJ93" s="48">
        <v>0</v>
      </c>
      <c r="BK93" s="48">
        <v>0</v>
      </c>
      <c r="BL93" s="48">
        <v>0</v>
      </c>
      <c r="BM93" s="48">
        <v>0</v>
      </c>
      <c r="BN93" s="48">
        <v>338153</v>
      </c>
      <c r="BO93" s="48">
        <v>0</v>
      </c>
      <c r="BP93" s="48">
        <v>0</v>
      </c>
      <c r="BQ93" s="48">
        <v>0</v>
      </c>
      <c r="BR93" s="48">
        <v>0</v>
      </c>
      <c r="BS93" s="48">
        <v>0</v>
      </c>
      <c r="BT93" s="48">
        <v>0</v>
      </c>
      <c r="BU93" s="48">
        <v>0</v>
      </c>
      <c r="BV93" s="48">
        <v>0</v>
      </c>
      <c r="BW93" s="48">
        <v>0</v>
      </c>
      <c r="BX93" s="48">
        <v>0</v>
      </c>
      <c r="BY93" s="48">
        <v>0</v>
      </c>
      <c r="BZ93" s="48">
        <v>0</v>
      </c>
      <c r="CA93" s="48">
        <v>0</v>
      </c>
      <c r="CB93" s="48">
        <v>0</v>
      </c>
      <c r="CC93" s="48">
        <v>0</v>
      </c>
      <c r="CD93" s="48">
        <v>0</v>
      </c>
      <c r="CE93" s="48">
        <v>0</v>
      </c>
      <c r="CF93" s="48">
        <v>0</v>
      </c>
      <c r="CG93" s="48">
        <v>0</v>
      </c>
      <c r="CH93" s="47">
        <v>300635</v>
      </c>
      <c r="CJ93" s="48">
        <v>0</v>
      </c>
      <c r="CK93" s="48">
        <v>0</v>
      </c>
      <c r="CL93" s="48">
        <v>0</v>
      </c>
      <c r="CM93" s="48">
        <v>0</v>
      </c>
      <c r="CO93" s="48">
        <v>0</v>
      </c>
      <c r="CP93" s="48">
        <v>150317.5</v>
      </c>
      <c r="CQ93" s="48">
        <v>150317.5</v>
      </c>
      <c r="CS93" s="48">
        <v>150317.5</v>
      </c>
      <c r="CT93" s="48">
        <f t="shared" si="15"/>
        <v>150317.5</v>
      </c>
      <c r="CU93" s="54">
        <f t="shared" si="16"/>
        <v>0.5</v>
      </c>
      <c r="CV93" s="54"/>
    </row>
    <row r="94" spans="1:100" s="48" customFormat="1" outlineLevel="1" x14ac:dyDescent="0.2">
      <c r="B94" s="50" t="s">
        <v>278</v>
      </c>
      <c r="C94" s="48" t="s">
        <v>340</v>
      </c>
      <c r="N94" s="48">
        <v>47977.760000000002</v>
      </c>
      <c r="P94" s="47"/>
      <c r="Q94" s="47"/>
      <c r="S94" s="47"/>
      <c r="CH94" s="47">
        <v>37518</v>
      </c>
      <c r="CL94" s="48">
        <v>6579.42</v>
      </c>
      <c r="CM94" s="48">
        <v>6579.42</v>
      </c>
      <c r="CO94" s="48">
        <v>0</v>
      </c>
      <c r="CP94" s="48">
        <v>0</v>
      </c>
      <c r="CQ94" s="48">
        <v>0</v>
      </c>
      <c r="CS94" s="48">
        <v>6579.42</v>
      </c>
      <c r="CT94" s="48">
        <f t="shared" si="15"/>
        <v>30938.58</v>
      </c>
      <c r="CU94" s="54">
        <f t="shared" si="16"/>
        <v>0.17536702382856229</v>
      </c>
      <c r="CV94" s="54"/>
    </row>
    <row r="95" spans="1:100" s="48" customFormat="1" outlineLevel="1" x14ac:dyDescent="0.2">
      <c r="A95" s="48" t="s">
        <v>123</v>
      </c>
      <c r="B95" s="50" t="s">
        <v>280</v>
      </c>
      <c r="C95" s="48" t="s">
        <v>341</v>
      </c>
      <c r="D95" s="48">
        <v>0</v>
      </c>
      <c r="E95" s="48">
        <v>0</v>
      </c>
      <c r="F95" s="48">
        <v>703688.52</v>
      </c>
      <c r="G95" s="48">
        <v>0</v>
      </c>
      <c r="H95" s="48">
        <v>703688.52</v>
      </c>
      <c r="J95" s="48">
        <v>0</v>
      </c>
      <c r="K95" s="48">
        <v>0</v>
      </c>
      <c r="L95" s="48">
        <v>0</v>
      </c>
      <c r="N95" s="48">
        <v>703688.52</v>
      </c>
      <c r="P95" s="47">
        <v>0</v>
      </c>
      <c r="Q95" s="47">
        <v>0</v>
      </c>
      <c r="S95" s="47"/>
      <c r="T95" s="48">
        <v>0</v>
      </c>
      <c r="U95" s="48">
        <v>0</v>
      </c>
      <c r="V95" s="48">
        <v>0</v>
      </c>
      <c r="W95" s="48">
        <v>0</v>
      </c>
      <c r="X95" s="48">
        <v>0</v>
      </c>
      <c r="Y95" s="48">
        <v>0</v>
      </c>
      <c r="Z95" s="48">
        <v>0</v>
      </c>
      <c r="AA95" s="48">
        <v>0</v>
      </c>
      <c r="AB95" s="48">
        <v>0</v>
      </c>
      <c r="AC95" s="48">
        <v>0</v>
      </c>
      <c r="AD95" s="48">
        <v>0</v>
      </c>
      <c r="AE95" s="48">
        <v>0</v>
      </c>
      <c r="AF95" s="48">
        <v>0</v>
      </c>
      <c r="AG95" s="48">
        <v>0</v>
      </c>
      <c r="AH95" s="48">
        <v>0</v>
      </c>
      <c r="AI95" s="48">
        <v>0</v>
      </c>
      <c r="AJ95" s="48">
        <v>0</v>
      </c>
      <c r="AK95" s="48">
        <v>0</v>
      </c>
      <c r="AL95" s="48">
        <v>0</v>
      </c>
      <c r="AM95" s="48">
        <v>0</v>
      </c>
      <c r="AN95" s="48">
        <v>0</v>
      </c>
      <c r="AO95" s="48">
        <v>0</v>
      </c>
      <c r="AP95" s="48">
        <v>0</v>
      </c>
      <c r="AQ95" s="48">
        <v>0</v>
      </c>
      <c r="AR95" s="48">
        <v>0</v>
      </c>
      <c r="AS95" s="48">
        <v>0</v>
      </c>
      <c r="AT95" s="48">
        <v>0</v>
      </c>
      <c r="AU95" s="48">
        <v>0</v>
      </c>
      <c r="AV95" s="48">
        <v>0</v>
      </c>
      <c r="AW95" s="48">
        <v>0</v>
      </c>
      <c r="AX95" s="48">
        <v>0</v>
      </c>
      <c r="AY95" s="48">
        <v>0</v>
      </c>
      <c r="AZ95" s="48">
        <v>0</v>
      </c>
      <c r="BA95" s="48">
        <v>0</v>
      </c>
      <c r="BB95" s="48">
        <v>0</v>
      </c>
      <c r="BC95" s="48">
        <v>0</v>
      </c>
      <c r="BD95" s="48">
        <v>0</v>
      </c>
      <c r="BE95" s="48">
        <v>0</v>
      </c>
      <c r="BF95" s="48">
        <v>0</v>
      </c>
      <c r="BG95" s="48">
        <v>0</v>
      </c>
      <c r="BH95" s="48">
        <v>0</v>
      </c>
      <c r="BI95" s="48">
        <v>0</v>
      </c>
      <c r="BJ95" s="48">
        <v>0</v>
      </c>
      <c r="BK95" s="48">
        <v>0</v>
      </c>
      <c r="BL95" s="48">
        <v>0</v>
      </c>
      <c r="BM95" s="48">
        <v>0</v>
      </c>
      <c r="BN95" s="48">
        <v>0</v>
      </c>
      <c r="BO95" s="48">
        <v>0</v>
      </c>
      <c r="BP95" s="48">
        <v>0</v>
      </c>
      <c r="BQ95" s="48">
        <v>0</v>
      </c>
      <c r="BR95" s="48">
        <v>0</v>
      </c>
      <c r="BS95" s="48">
        <v>0</v>
      </c>
      <c r="BT95" s="48">
        <v>0</v>
      </c>
      <c r="BU95" s="48">
        <v>0</v>
      </c>
      <c r="BV95" s="48">
        <v>0</v>
      </c>
      <c r="BW95" s="48">
        <v>0</v>
      </c>
      <c r="BX95" s="48">
        <v>0</v>
      </c>
      <c r="BY95" s="48">
        <v>0</v>
      </c>
      <c r="BZ95" s="48">
        <v>0</v>
      </c>
      <c r="CA95" s="48">
        <v>0</v>
      </c>
      <c r="CB95" s="48">
        <v>0</v>
      </c>
      <c r="CC95" s="48">
        <v>0</v>
      </c>
      <c r="CD95" s="48">
        <v>0</v>
      </c>
      <c r="CE95" s="48">
        <v>0</v>
      </c>
      <c r="CF95" s="48">
        <v>0</v>
      </c>
      <c r="CG95" s="48">
        <v>754241</v>
      </c>
      <c r="CH95" s="47">
        <v>754241</v>
      </c>
      <c r="CJ95" s="48">
        <v>0</v>
      </c>
      <c r="CK95" s="48">
        <v>0</v>
      </c>
      <c r="CL95" s="48">
        <v>377064.64</v>
      </c>
      <c r="CM95" s="48">
        <v>377064.64</v>
      </c>
      <c r="CO95" s="48">
        <v>0</v>
      </c>
      <c r="CP95" s="48">
        <v>0</v>
      </c>
      <c r="CQ95" s="48">
        <v>0</v>
      </c>
      <c r="CS95" s="48">
        <v>377064.64</v>
      </c>
      <c r="CT95" s="48">
        <f t="shared" si="15"/>
        <v>377176.36</v>
      </c>
      <c r="CU95" s="54">
        <f t="shared" si="16"/>
        <v>0.49992593879144731</v>
      </c>
      <c r="CV95" s="54"/>
    </row>
    <row r="96" spans="1:100" s="48" customFormat="1" x14ac:dyDescent="0.2">
      <c r="A96" s="49" t="s">
        <v>20</v>
      </c>
      <c r="B96" s="50"/>
      <c r="C96" s="2" t="s">
        <v>13</v>
      </c>
      <c r="D96" s="49">
        <v>60347.54</v>
      </c>
      <c r="E96" s="49">
        <v>2718.32</v>
      </c>
      <c r="F96" s="49">
        <v>1612641.79</v>
      </c>
      <c r="G96" s="49">
        <v>0</v>
      </c>
      <c r="H96" s="49">
        <v>1675707.65</v>
      </c>
      <c r="I96" s="51"/>
      <c r="J96" s="49">
        <v>0</v>
      </c>
      <c r="K96" s="49">
        <v>467915</v>
      </c>
      <c r="L96" s="49">
        <v>467915</v>
      </c>
      <c r="M96" s="51"/>
      <c r="N96" s="49">
        <v>2143622.6500000008</v>
      </c>
      <c r="O96" s="49"/>
      <c r="P96" s="49">
        <v>0</v>
      </c>
      <c r="Q96" s="49">
        <v>0</v>
      </c>
      <c r="R96" s="49"/>
      <c r="S96" s="51"/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  <c r="AA96" s="49">
        <v>0</v>
      </c>
      <c r="AB96" s="49">
        <v>0</v>
      </c>
      <c r="AC96" s="49">
        <v>0</v>
      </c>
      <c r="AD96" s="49">
        <v>0</v>
      </c>
      <c r="AE96" s="49">
        <v>0</v>
      </c>
      <c r="AF96" s="49">
        <v>0</v>
      </c>
      <c r="AG96" s="49">
        <v>0</v>
      </c>
      <c r="AH96" s="49">
        <v>0</v>
      </c>
      <c r="AI96" s="49">
        <v>0</v>
      </c>
      <c r="AJ96" s="49">
        <v>0</v>
      </c>
      <c r="AK96" s="49">
        <v>0</v>
      </c>
      <c r="AL96" s="49">
        <v>0</v>
      </c>
      <c r="AM96" s="49">
        <v>0</v>
      </c>
      <c r="AN96" s="49">
        <v>0</v>
      </c>
      <c r="AO96" s="49">
        <v>0</v>
      </c>
      <c r="AP96" s="49">
        <v>0</v>
      </c>
      <c r="AQ96" s="49">
        <v>1100</v>
      </c>
      <c r="AR96" s="49">
        <v>18000</v>
      </c>
      <c r="AS96" s="49">
        <v>1500</v>
      </c>
      <c r="AT96" s="49">
        <v>7805</v>
      </c>
      <c r="AU96" s="49">
        <v>10500</v>
      </c>
      <c r="AV96" s="49">
        <v>49000</v>
      </c>
      <c r="AW96" s="49">
        <v>5000</v>
      </c>
      <c r="AX96" s="49">
        <v>1100</v>
      </c>
      <c r="AY96" s="49">
        <v>140000</v>
      </c>
      <c r="AZ96" s="49">
        <v>1500</v>
      </c>
      <c r="BA96" s="49">
        <v>11600</v>
      </c>
      <c r="BB96" s="49">
        <v>37500</v>
      </c>
      <c r="BC96" s="49">
        <v>80000</v>
      </c>
      <c r="BD96" s="49">
        <v>500</v>
      </c>
      <c r="BE96" s="49">
        <v>18000</v>
      </c>
      <c r="BF96" s="49">
        <v>53500</v>
      </c>
      <c r="BG96" s="49">
        <v>13770</v>
      </c>
      <c r="BH96" s="49">
        <v>17775</v>
      </c>
      <c r="BI96" s="49">
        <v>600</v>
      </c>
      <c r="BJ96" s="49">
        <v>16650</v>
      </c>
      <c r="BK96" s="49">
        <v>80500</v>
      </c>
      <c r="BL96" s="49">
        <v>13029</v>
      </c>
      <c r="BM96" s="49">
        <v>436991</v>
      </c>
      <c r="BN96" s="49">
        <v>338153</v>
      </c>
      <c r="BO96" s="49">
        <v>0</v>
      </c>
      <c r="BP96" s="49">
        <v>0</v>
      </c>
      <c r="BQ96" s="49">
        <v>0</v>
      </c>
      <c r="BR96" s="49">
        <v>0</v>
      </c>
      <c r="BS96" s="49">
        <v>0</v>
      </c>
      <c r="BT96" s="49">
        <v>0</v>
      </c>
      <c r="BU96" s="49">
        <v>0</v>
      </c>
      <c r="BV96" s="49">
        <v>0</v>
      </c>
      <c r="BW96" s="49">
        <v>0</v>
      </c>
      <c r="BX96" s="49">
        <v>0</v>
      </c>
      <c r="BY96" s="49">
        <v>0</v>
      </c>
      <c r="BZ96" s="49">
        <v>0</v>
      </c>
      <c r="CA96" s="49">
        <v>0</v>
      </c>
      <c r="CB96" s="49">
        <v>0</v>
      </c>
      <c r="CC96" s="49">
        <v>0</v>
      </c>
      <c r="CD96" s="49">
        <v>0</v>
      </c>
      <c r="CE96" s="49">
        <v>0</v>
      </c>
      <c r="CF96" s="49">
        <v>0</v>
      </c>
      <c r="CG96" s="49">
        <v>754241</v>
      </c>
      <c r="CH96" s="49">
        <v>2108314</v>
      </c>
      <c r="CI96" s="51"/>
      <c r="CJ96" s="49">
        <v>26556.809999999998</v>
      </c>
      <c r="CK96" s="49">
        <v>510.28</v>
      </c>
      <c r="CL96" s="49">
        <v>774551.74</v>
      </c>
      <c r="CM96" s="49">
        <v>801618.83</v>
      </c>
      <c r="CN96" s="2"/>
      <c r="CO96" s="49">
        <v>0</v>
      </c>
      <c r="CP96" s="49">
        <v>150317.5</v>
      </c>
      <c r="CQ96" s="49">
        <v>150317.5</v>
      </c>
      <c r="CS96" s="49">
        <v>951936.32999999984</v>
      </c>
      <c r="CT96" s="49">
        <f>CH96-CS96</f>
        <v>1156377.6700000002</v>
      </c>
      <c r="CU96" s="52">
        <f>IF(CH96=0,"n/a",CS96/(CH96))</f>
        <v>0.45151544314556552</v>
      </c>
      <c r="CV96" s="53"/>
    </row>
    <row r="97" spans="1:100" s="48" customFormat="1" x14ac:dyDescent="0.2">
      <c r="B97" s="50"/>
      <c r="H97" s="51"/>
      <c r="I97" s="51"/>
      <c r="L97" s="51"/>
      <c r="M97" s="51"/>
      <c r="N97" s="51"/>
      <c r="O97" s="51"/>
      <c r="P97" s="51"/>
      <c r="Q97" s="51"/>
      <c r="R97" s="51"/>
      <c r="S97" s="51"/>
      <c r="CH97" s="51"/>
      <c r="CI97" s="51"/>
      <c r="CM97" s="51"/>
      <c r="CQ97" s="51"/>
      <c r="CU97" s="54"/>
      <c r="CV97" s="54"/>
    </row>
    <row r="98" spans="1:100" s="48" customFormat="1" outlineLevel="1" x14ac:dyDescent="0.2">
      <c r="A98" s="48" t="s">
        <v>105</v>
      </c>
      <c r="B98" s="50" t="s">
        <v>281</v>
      </c>
      <c r="C98" s="48" t="s">
        <v>282</v>
      </c>
      <c r="D98" s="48">
        <v>1125</v>
      </c>
      <c r="E98" s="48">
        <v>0</v>
      </c>
      <c r="F98" s="48">
        <v>0</v>
      </c>
      <c r="G98" s="48">
        <v>0</v>
      </c>
      <c r="H98" s="48">
        <v>1125</v>
      </c>
      <c r="J98" s="48">
        <v>0</v>
      </c>
      <c r="K98" s="48">
        <v>0</v>
      </c>
      <c r="L98" s="48">
        <v>0</v>
      </c>
      <c r="N98" s="48">
        <v>1125</v>
      </c>
      <c r="P98" s="47">
        <v>0</v>
      </c>
      <c r="Q98" s="47">
        <v>0</v>
      </c>
      <c r="S98" s="47"/>
      <c r="T98" s="48">
        <v>0</v>
      </c>
      <c r="U98" s="48">
        <v>0</v>
      </c>
      <c r="V98" s="48">
        <v>0</v>
      </c>
      <c r="W98" s="48">
        <v>0</v>
      </c>
      <c r="X98" s="48">
        <v>0</v>
      </c>
      <c r="Y98" s="48">
        <v>0</v>
      </c>
      <c r="Z98" s="48">
        <v>0</v>
      </c>
      <c r="AA98" s="48">
        <v>0</v>
      </c>
      <c r="AB98" s="48">
        <v>0</v>
      </c>
      <c r="AC98" s="48">
        <v>0</v>
      </c>
      <c r="AD98" s="48">
        <v>0</v>
      </c>
      <c r="AE98" s="48">
        <v>0</v>
      </c>
      <c r="AF98" s="48">
        <v>0</v>
      </c>
      <c r="AG98" s="48">
        <v>0</v>
      </c>
      <c r="AH98" s="48">
        <v>0</v>
      </c>
      <c r="AI98" s="48">
        <v>0</v>
      </c>
      <c r="AJ98" s="48">
        <v>0</v>
      </c>
      <c r="AK98" s="48">
        <v>0</v>
      </c>
      <c r="AL98" s="48">
        <v>0</v>
      </c>
      <c r="AM98" s="48">
        <v>0</v>
      </c>
      <c r="AN98" s="48">
        <v>0</v>
      </c>
      <c r="AO98" s="48">
        <v>0</v>
      </c>
      <c r="AP98" s="48">
        <v>0</v>
      </c>
      <c r="AQ98" s="48">
        <v>0</v>
      </c>
      <c r="AR98" s="48">
        <v>0</v>
      </c>
      <c r="AS98" s="48">
        <v>0</v>
      </c>
      <c r="AT98" s="48">
        <v>0</v>
      </c>
      <c r="AU98" s="48">
        <v>0</v>
      </c>
      <c r="AV98" s="48">
        <v>0</v>
      </c>
      <c r="AW98" s="48">
        <v>0</v>
      </c>
      <c r="AX98" s="48">
        <v>0</v>
      </c>
      <c r="AY98" s="48">
        <v>0</v>
      </c>
      <c r="AZ98" s="48">
        <v>0</v>
      </c>
      <c r="BA98" s="48">
        <v>0</v>
      </c>
      <c r="BB98" s="48">
        <v>0</v>
      </c>
      <c r="BC98" s="48">
        <v>0</v>
      </c>
      <c r="BD98" s="48">
        <v>0</v>
      </c>
      <c r="BE98" s="48">
        <v>0</v>
      </c>
      <c r="BF98" s="48">
        <v>0</v>
      </c>
      <c r="BG98" s="48">
        <v>0</v>
      </c>
      <c r="BH98" s="48">
        <v>0</v>
      </c>
      <c r="BI98" s="48">
        <v>0</v>
      </c>
      <c r="BJ98" s="48">
        <v>0</v>
      </c>
      <c r="BK98" s="48">
        <v>0</v>
      </c>
      <c r="BL98" s="48">
        <v>0</v>
      </c>
      <c r="BM98" s="48">
        <v>0</v>
      </c>
      <c r="BN98" s="48">
        <v>0</v>
      </c>
      <c r="BO98" s="48">
        <v>1561</v>
      </c>
      <c r="BP98" s="48">
        <v>0</v>
      </c>
      <c r="BQ98" s="48">
        <v>0</v>
      </c>
      <c r="BR98" s="48">
        <v>0</v>
      </c>
      <c r="BS98" s="48">
        <v>0</v>
      </c>
      <c r="BT98" s="48">
        <v>0</v>
      </c>
      <c r="BU98" s="48">
        <v>0</v>
      </c>
      <c r="BV98" s="48">
        <v>0</v>
      </c>
      <c r="BW98" s="48">
        <v>0</v>
      </c>
      <c r="BX98" s="48">
        <v>0</v>
      </c>
      <c r="BY98" s="48">
        <v>0</v>
      </c>
      <c r="BZ98" s="48">
        <v>0</v>
      </c>
      <c r="CA98" s="48">
        <v>0</v>
      </c>
      <c r="CB98" s="48">
        <v>0</v>
      </c>
      <c r="CC98" s="48">
        <v>0</v>
      </c>
      <c r="CD98" s="48">
        <v>0</v>
      </c>
      <c r="CE98" s="48">
        <v>0</v>
      </c>
      <c r="CF98" s="48">
        <v>0</v>
      </c>
      <c r="CG98" s="48">
        <v>0</v>
      </c>
      <c r="CH98" s="47">
        <v>1561</v>
      </c>
      <c r="CJ98" s="48">
        <v>0</v>
      </c>
      <c r="CK98" s="48">
        <v>0</v>
      </c>
      <c r="CL98" s="48">
        <v>0</v>
      </c>
      <c r="CM98" s="48">
        <v>0</v>
      </c>
      <c r="CO98" s="48">
        <v>0</v>
      </c>
      <c r="CP98" s="48">
        <v>0</v>
      </c>
      <c r="CQ98" s="48">
        <v>0</v>
      </c>
      <c r="CS98" s="48">
        <v>0</v>
      </c>
      <c r="CT98" s="48">
        <f t="shared" ref="CT98:CT114" si="17">CH98-CS98</f>
        <v>1561</v>
      </c>
      <c r="CU98" s="54">
        <f t="shared" ref="CU98:CU114" si="18">IF(CH98=0,"n/a",CS98/(CH98))</f>
        <v>0</v>
      </c>
      <c r="CV98" s="54"/>
    </row>
    <row r="99" spans="1:100" s="48" customFormat="1" outlineLevel="1" x14ac:dyDescent="0.2">
      <c r="A99" s="48" t="s">
        <v>106</v>
      </c>
      <c r="B99" s="50" t="s">
        <v>283</v>
      </c>
      <c r="C99" s="48" t="s">
        <v>284</v>
      </c>
      <c r="D99" s="48">
        <v>4610.9000000000005</v>
      </c>
      <c r="E99" s="48">
        <v>0</v>
      </c>
      <c r="F99" s="48">
        <v>8740.18</v>
      </c>
      <c r="G99" s="48">
        <v>0</v>
      </c>
      <c r="H99" s="48">
        <v>13351.080000000002</v>
      </c>
      <c r="J99" s="48">
        <v>0</v>
      </c>
      <c r="K99" s="48">
        <v>0</v>
      </c>
      <c r="L99" s="48">
        <v>0</v>
      </c>
      <c r="N99" s="48">
        <v>13351.08</v>
      </c>
      <c r="P99" s="47">
        <v>0</v>
      </c>
      <c r="Q99" s="47">
        <v>0</v>
      </c>
      <c r="S99" s="47"/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  <c r="AA99" s="48">
        <v>0</v>
      </c>
      <c r="AB99" s="48">
        <v>0</v>
      </c>
      <c r="AC99" s="48">
        <v>0</v>
      </c>
      <c r="AD99" s="48">
        <v>0</v>
      </c>
      <c r="AE99" s="48">
        <v>0</v>
      </c>
      <c r="AF99" s="48">
        <v>0</v>
      </c>
      <c r="AG99" s="48">
        <v>0</v>
      </c>
      <c r="AH99" s="48">
        <v>0</v>
      </c>
      <c r="AI99" s="48">
        <v>0</v>
      </c>
      <c r="AJ99" s="48">
        <v>0</v>
      </c>
      <c r="AK99" s="48">
        <v>0</v>
      </c>
      <c r="AL99" s="48">
        <v>0</v>
      </c>
      <c r="AM99" s="48">
        <v>0</v>
      </c>
      <c r="AN99" s="48">
        <v>0</v>
      </c>
      <c r="AO99" s="48">
        <v>0</v>
      </c>
      <c r="AP99" s="48">
        <v>0</v>
      </c>
      <c r="AQ99" s="48">
        <v>0</v>
      </c>
      <c r="AR99" s="48">
        <v>0</v>
      </c>
      <c r="AS99" s="48">
        <v>0</v>
      </c>
      <c r="AT99" s="48">
        <v>0</v>
      </c>
      <c r="AU99" s="48">
        <v>0</v>
      </c>
      <c r="AV99" s="48">
        <v>0</v>
      </c>
      <c r="AW99" s="48">
        <v>0</v>
      </c>
      <c r="AX99" s="48">
        <v>0</v>
      </c>
      <c r="AY99" s="48">
        <v>0</v>
      </c>
      <c r="AZ99" s="48">
        <v>0</v>
      </c>
      <c r="BA99" s="48">
        <v>0</v>
      </c>
      <c r="BB99" s="48">
        <v>0</v>
      </c>
      <c r="BC99" s="48">
        <v>0</v>
      </c>
      <c r="BD99" s="48">
        <v>0</v>
      </c>
      <c r="BE99" s="48">
        <v>0</v>
      </c>
      <c r="BF99" s="48">
        <v>0</v>
      </c>
      <c r="BG99" s="48">
        <v>0</v>
      </c>
      <c r="BH99" s="48">
        <v>0</v>
      </c>
      <c r="BI99" s="48">
        <v>0</v>
      </c>
      <c r="BJ99" s="48">
        <v>0</v>
      </c>
      <c r="BK99" s="48">
        <v>0</v>
      </c>
      <c r="BL99" s="48">
        <v>0</v>
      </c>
      <c r="BM99" s="48">
        <v>0</v>
      </c>
      <c r="BN99" s="48">
        <v>0</v>
      </c>
      <c r="BO99" s="48">
        <v>0</v>
      </c>
      <c r="BP99" s="48">
        <v>17000</v>
      </c>
      <c r="BQ99" s="48">
        <v>0</v>
      </c>
      <c r="BR99" s="48">
        <v>0</v>
      </c>
      <c r="BS99" s="48">
        <v>0</v>
      </c>
      <c r="BT99" s="48">
        <v>0</v>
      </c>
      <c r="BU99" s="48">
        <v>0</v>
      </c>
      <c r="BV99" s="48">
        <v>0</v>
      </c>
      <c r="BW99" s="48">
        <v>0</v>
      </c>
      <c r="BX99" s="48">
        <v>0</v>
      </c>
      <c r="BY99" s="48">
        <v>0</v>
      </c>
      <c r="BZ99" s="48">
        <v>0</v>
      </c>
      <c r="CA99" s="48">
        <v>0</v>
      </c>
      <c r="CB99" s="48">
        <v>0</v>
      </c>
      <c r="CC99" s="48">
        <v>0</v>
      </c>
      <c r="CD99" s="48">
        <v>0</v>
      </c>
      <c r="CE99" s="48">
        <v>0</v>
      </c>
      <c r="CF99" s="48">
        <v>0</v>
      </c>
      <c r="CG99" s="48">
        <v>0</v>
      </c>
      <c r="CH99" s="47">
        <v>17000</v>
      </c>
      <c r="CJ99" s="48">
        <v>450.29</v>
      </c>
      <c r="CK99" s="48">
        <v>0</v>
      </c>
      <c r="CL99" s="48">
        <v>3475.61</v>
      </c>
      <c r="CM99" s="48">
        <v>3925.9</v>
      </c>
      <c r="CO99" s="48">
        <v>0</v>
      </c>
      <c r="CP99" s="48">
        <v>0</v>
      </c>
      <c r="CQ99" s="48">
        <v>0</v>
      </c>
      <c r="CS99" s="48">
        <v>3925.9</v>
      </c>
      <c r="CT99" s="48">
        <f t="shared" si="17"/>
        <v>13074.1</v>
      </c>
      <c r="CU99" s="54">
        <f t="shared" si="18"/>
        <v>0.23093529411764707</v>
      </c>
      <c r="CV99" s="54"/>
    </row>
    <row r="100" spans="1:100" s="48" customFormat="1" outlineLevel="1" x14ac:dyDescent="0.2">
      <c r="A100" s="48" t="s">
        <v>107</v>
      </c>
      <c r="B100" s="50" t="s">
        <v>285</v>
      </c>
      <c r="C100" s="48" t="s">
        <v>286</v>
      </c>
      <c r="D100" s="48">
        <v>12428.300000000001</v>
      </c>
      <c r="E100" s="48">
        <v>0</v>
      </c>
      <c r="F100" s="48">
        <v>1912.5</v>
      </c>
      <c r="G100" s="48">
        <v>0</v>
      </c>
      <c r="H100" s="48">
        <v>14340.800000000001</v>
      </c>
      <c r="J100" s="48">
        <v>0</v>
      </c>
      <c r="K100" s="48">
        <v>0</v>
      </c>
      <c r="L100" s="48">
        <v>0</v>
      </c>
      <c r="N100" s="48">
        <v>14340.800000000001</v>
      </c>
      <c r="P100" s="47">
        <v>0</v>
      </c>
      <c r="Q100" s="47">
        <v>0</v>
      </c>
      <c r="S100" s="47"/>
      <c r="T100" s="48">
        <v>0</v>
      </c>
      <c r="U100" s="48">
        <v>0</v>
      </c>
      <c r="V100" s="48">
        <v>0</v>
      </c>
      <c r="W100" s="48">
        <v>0</v>
      </c>
      <c r="X100" s="48">
        <v>0</v>
      </c>
      <c r="Y100" s="48">
        <v>0</v>
      </c>
      <c r="Z100" s="48">
        <v>0</v>
      </c>
      <c r="AA100" s="48">
        <v>0</v>
      </c>
      <c r="AB100" s="48">
        <v>0</v>
      </c>
      <c r="AC100" s="48">
        <v>0</v>
      </c>
      <c r="AD100" s="48">
        <v>0</v>
      </c>
      <c r="AE100" s="48">
        <v>0</v>
      </c>
      <c r="AF100" s="48">
        <v>0</v>
      </c>
      <c r="AG100" s="48">
        <v>0</v>
      </c>
      <c r="AH100" s="48">
        <v>0</v>
      </c>
      <c r="AI100" s="48">
        <v>0</v>
      </c>
      <c r="AJ100" s="48">
        <v>0</v>
      </c>
      <c r="AK100" s="48">
        <v>0</v>
      </c>
      <c r="AL100" s="48">
        <v>0</v>
      </c>
      <c r="AM100" s="48">
        <v>0</v>
      </c>
      <c r="AN100" s="48">
        <v>0</v>
      </c>
      <c r="AO100" s="48">
        <v>0</v>
      </c>
      <c r="AP100" s="48">
        <v>0</v>
      </c>
      <c r="AQ100" s="48">
        <v>0</v>
      </c>
      <c r="AR100" s="48">
        <v>0</v>
      </c>
      <c r="AS100" s="48">
        <v>0</v>
      </c>
      <c r="AT100" s="48">
        <v>0</v>
      </c>
      <c r="AU100" s="48">
        <v>0</v>
      </c>
      <c r="AV100" s="48">
        <v>0</v>
      </c>
      <c r="AW100" s="48">
        <v>0</v>
      </c>
      <c r="AX100" s="48">
        <v>0</v>
      </c>
      <c r="AY100" s="48">
        <v>0</v>
      </c>
      <c r="AZ100" s="48">
        <v>0</v>
      </c>
      <c r="BA100" s="48">
        <v>0</v>
      </c>
      <c r="BB100" s="48">
        <v>0</v>
      </c>
      <c r="BC100" s="48">
        <v>0</v>
      </c>
      <c r="BD100" s="48">
        <v>0</v>
      </c>
      <c r="BE100" s="48">
        <v>0</v>
      </c>
      <c r="BF100" s="48">
        <v>0</v>
      </c>
      <c r="BG100" s="48">
        <v>0</v>
      </c>
      <c r="BH100" s="48">
        <v>0</v>
      </c>
      <c r="BI100" s="48">
        <v>0</v>
      </c>
      <c r="BJ100" s="48">
        <v>0</v>
      </c>
      <c r="BK100" s="48">
        <v>0</v>
      </c>
      <c r="BL100" s="48">
        <v>0</v>
      </c>
      <c r="BM100" s="48">
        <v>0</v>
      </c>
      <c r="BN100" s="48">
        <v>0</v>
      </c>
      <c r="BO100" s="48">
        <v>0</v>
      </c>
      <c r="BP100" s="48">
        <v>0</v>
      </c>
      <c r="BQ100" s="48">
        <v>18800</v>
      </c>
      <c r="BR100" s="48">
        <v>0</v>
      </c>
      <c r="BS100" s="48">
        <v>0</v>
      </c>
      <c r="BT100" s="48">
        <v>0</v>
      </c>
      <c r="BU100" s="48">
        <v>0</v>
      </c>
      <c r="BV100" s="48">
        <v>0</v>
      </c>
      <c r="BW100" s="48">
        <v>0</v>
      </c>
      <c r="BX100" s="48">
        <v>0</v>
      </c>
      <c r="BY100" s="48">
        <v>0</v>
      </c>
      <c r="BZ100" s="48">
        <v>0</v>
      </c>
      <c r="CA100" s="48">
        <v>0</v>
      </c>
      <c r="CB100" s="48">
        <v>0</v>
      </c>
      <c r="CC100" s="48">
        <v>0</v>
      </c>
      <c r="CD100" s="48">
        <v>0</v>
      </c>
      <c r="CE100" s="48">
        <v>0</v>
      </c>
      <c r="CF100" s="48">
        <v>0</v>
      </c>
      <c r="CG100" s="48">
        <v>0</v>
      </c>
      <c r="CH100" s="47">
        <v>18800</v>
      </c>
      <c r="CJ100" s="48">
        <v>5527.59</v>
      </c>
      <c r="CK100" s="48">
        <v>0</v>
      </c>
      <c r="CL100" s="48">
        <v>0</v>
      </c>
      <c r="CM100" s="48">
        <v>5527.59</v>
      </c>
      <c r="CO100" s="48">
        <v>0</v>
      </c>
      <c r="CP100" s="48">
        <v>0</v>
      </c>
      <c r="CQ100" s="48">
        <v>0</v>
      </c>
      <c r="CS100" s="48">
        <v>5527.59</v>
      </c>
      <c r="CT100" s="48">
        <f t="shared" si="17"/>
        <v>13272.41</v>
      </c>
      <c r="CU100" s="54">
        <f t="shared" si="18"/>
        <v>0.2940207446808511</v>
      </c>
      <c r="CV100" s="54"/>
    </row>
    <row r="101" spans="1:100" s="48" customFormat="1" outlineLevel="1" x14ac:dyDescent="0.2">
      <c r="A101" s="48" t="s">
        <v>108</v>
      </c>
      <c r="B101" s="50" t="s">
        <v>287</v>
      </c>
      <c r="C101" s="48" t="s">
        <v>288</v>
      </c>
      <c r="D101" s="48">
        <v>0</v>
      </c>
      <c r="E101" s="48">
        <v>0</v>
      </c>
      <c r="F101" s="48">
        <v>1402.54</v>
      </c>
      <c r="G101" s="48">
        <v>0</v>
      </c>
      <c r="H101" s="48">
        <v>1402.54</v>
      </c>
      <c r="J101" s="48">
        <v>0</v>
      </c>
      <c r="K101" s="48">
        <v>0</v>
      </c>
      <c r="L101" s="48">
        <v>0</v>
      </c>
      <c r="N101" s="48">
        <v>1402.54</v>
      </c>
      <c r="P101" s="47">
        <v>0</v>
      </c>
      <c r="Q101" s="47">
        <v>0</v>
      </c>
      <c r="S101" s="47"/>
      <c r="T101" s="48">
        <v>0</v>
      </c>
      <c r="U101" s="48">
        <v>0</v>
      </c>
      <c r="V101" s="48">
        <v>0</v>
      </c>
      <c r="W101" s="48">
        <v>0</v>
      </c>
      <c r="X101" s="48">
        <v>0</v>
      </c>
      <c r="Y101" s="48">
        <v>0</v>
      </c>
      <c r="Z101" s="48">
        <v>0</v>
      </c>
      <c r="AA101" s="48">
        <v>0</v>
      </c>
      <c r="AB101" s="48">
        <v>0</v>
      </c>
      <c r="AC101" s="48">
        <v>0</v>
      </c>
      <c r="AD101" s="48">
        <v>0</v>
      </c>
      <c r="AE101" s="48">
        <v>0</v>
      </c>
      <c r="AF101" s="48">
        <v>0</v>
      </c>
      <c r="AG101" s="48">
        <v>0</v>
      </c>
      <c r="AH101" s="48">
        <v>0</v>
      </c>
      <c r="AI101" s="48">
        <v>0</v>
      </c>
      <c r="AJ101" s="48">
        <v>0</v>
      </c>
      <c r="AK101" s="48">
        <v>0</v>
      </c>
      <c r="AL101" s="48">
        <v>0</v>
      </c>
      <c r="AM101" s="48">
        <v>0</v>
      </c>
      <c r="AN101" s="48">
        <v>0</v>
      </c>
      <c r="AO101" s="48">
        <v>0</v>
      </c>
      <c r="AP101" s="48">
        <v>0</v>
      </c>
      <c r="AQ101" s="48">
        <v>0</v>
      </c>
      <c r="AR101" s="48">
        <v>0</v>
      </c>
      <c r="AS101" s="48">
        <v>0</v>
      </c>
      <c r="AT101" s="48">
        <v>0</v>
      </c>
      <c r="AU101" s="48">
        <v>0</v>
      </c>
      <c r="AV101" s="48">
        <v>0</v>
      </c>
      <c r="AW101" s="48">
        <v>0</v>
      </c>
      <c r="AX101" s="48">
        <v>0</v>
      </c>
      <c r="AY101" s="48">
        <v>0</v>
      </c>
      <c r="AZ101" s="48">
        <v>0</v>
      </c>
      <c r="BA101" s="48">
        <v>0</v>
      </c>
      <c r="BB101" s="48">
        <v>0</v>
      </c>
      <c r="BC101" s="48">
        <v>0</v>
      </c>
      <c r="BD101" s="48">
        <v>0</v>
      </c>
      <c r="BE101" s="48">
        <v>0</v>
      </c>
      <c r="BF101" s="48">
        <v>0</v>
      </c>
      <c r="BG101" s="48">
        <v>0</v>
      </c>
      <c r="BH101" s="48">
        <v>0</v>
      </c>
      <c r="BI101" s="48">
        <v>0</v>
      </c>
      <c r="BJ101" s="48">
        <v>0</v>
      </c>
      <c r="BK101" s="48">
        <v>0</v>
      </c>
      <c r="BL101" s="48">
        <v>0</v>
      </c>
      <c r="BM101" s="48">
        <v>0</v>
      </c>
      <c r="BN101" s="48">
        <v>0</v>
      </c>
      <c r="BO101" s="48">
        <v>0</v>
      </c>
      <c r="BP101" s="48">
        <v>0</v>
      </c>
      <c r="BQ101" s="48">
        <v>0</v>
      </c>
      <c r="BR101" s="48">
        <v>3500</v>
      </c>
      <c r="BS101" s="48">
        <v>0</v>
      </c>
      <c r="BT101" s="48">
        <v>0</v>
      </c>
      <c r="BU101" s="48">
        <v>0</v>
      </c>
      <c r="BV101" s="48">
        <v>0</v>
      </c>
      <c r="BW101" s="48">
        <v>0</v>
      </c>
      <c r="BX101" s="48">
        <v>0</v>
      </c>
      <c r="BY101" s="48">
        <v>0</v>
      </c>
      <c r="BZ101" s="48">
        <v>0</v>
      </c>
      <c r="CA101" s="48">
        <v>0</v>
      </c>
      <c r="CB101" s="48">
        <v>0</v>
      </c>
      <c r="CC101" s="48">
        <v>0</v>
      </c>
      <c r="CD101" s="48">
        <v>0</v>
      </c>
      <c r="CE101" s="48">
        <v>0</v>
      </c>
      <c r="CF101" s="48">
        <v>0</v>
      </c>
      <c r="CG101" s="48">
        <v>0</v>
      </c>
      <c r="CH101" s="47">
        <v>3500</v>
      </c>
      <c r="CJ101" s="48">
        <v>0</v>
      </c>
      <c r="CK101" s="48">
        <v>0</v>
      </c>
      <c r="CL101" s="48">
        <v>668.30000000000007</v>
      </c>
      <c r="CM101" s="48">
        <v>668.30000000000007</v>
      </c>
      <c r="CO101" s="48">
        <v>0</v>
      </c>
      <c r="CP101" s="48">
        <v>0</v>
      </c>
      <c r="CQ101" s="48">
        <v>0</v>
      </c>
      <c r="CS101" s="48">
        <v>668.30000000000007</v>
      </c>
      <c r="CT101" s="48">
        <f t="shared" si="17"/>
        <v>2831.7</v>
      </c>
      <c r="CU101" s="54">
        <f t="shared" si="18"/>
        <v>0.19094285714285716</v>
      </c>
      <c r="CV101" s="54"/>
    </row>
    <row r="102" spans="1:100" s="48" customFormat="1" outlineLevel="1" x14ac:dyDescent="0.2">
      <c r="A102" s="48" t="s">
        <v>109</v>
      </c>
      <c r="B102" s="50" t="s">
        <v>289</v>
      </c>
      <c r="C102" s="48" t="s">
        <v>290</v>
      </c>
      <c r="D102" s="48">
        <v>0</v>
      </c>
      <c r="E102" s="48">
        <v>0</v>
      </c>
      <c r="F102" s="48">
        <v>12185.01</v>
      </c>
      <c r="G102" s="48">
        <v>0</v>
      </c>
      <c r="H102" s="48">
        <v>12185.01</v>
      </c>
      <c r="J102" s="48">
        <v>0</v>
      </c>
      <c r="K102" s="48">
        <v>0</v>
      </c>
      <c r="L102" s="48">
        <v>0</v>
      </c>
      <c r="N102" s="48">
        <v>12185.01</v>
      </c>
      <c r="P102" s="47">
        <v>0</v>
      </c>
      <c r="Q102" s="47">
        <v>0</v>
      </c>
      <c r="S102" s="47"/>
      <c r="T102" s="48">
        <v>0</v>
      </c>
      <c r="U102" s="48">
        <v>0</v>
      </c>
      <c r="V102" s="48">
        <v>0</v>
      </c>
      <c r="W102" s="48">
        <v>0</v>
      </c>
      <c r="X102" s="48">
        <v>0</v>
      </c>
      <c r="Y102" s="48">
        <v>0</v>
      </c>
      <c r="Z102" s="48">
        <v>0</v>
      </c>
      <c r="AA102" s="48">
        <v>0</v>
      </c>
      <c r="AB102" s="48">
        <v>0</v>
      </c>
      <c r="AC102" s="48">
        <v>0</v>
      </c>
      <c r="AD102" s="48">
        <v>0</v>
      </c>
      <c r="AE102" s="48">
        <v>0</v>
      </c>
      <c r="AF102" s="48">
        <v>0</v>
      </c>
      <c r="AG102" s="48">
        <v>0</v>
      </c>
      <c r="AH102" s="48">
        <v>0</v>
      </c>
      <c r="AI102" s="48">
        <v>0</v>
      </c>
      <c r="AJ102" s="48">
        <v>0</v>
      </c>
      <c r="AK102" s="48">
        <v>0</v>
      </c>
      <c r="AL102" s="48">
        <v>0</v>
      </c>
      <c r="AM102" s="48">
        <v>0</v>
      </c>
      <c r="AN102" s="48">
        <v>0</v>
      </c>
      <c r="AO102" s="48">
        <v>0</v>
      </c>
      <c r="AP102" s="48">
        <v>0</v>
      </c>
      <c r="AQ102" s="48">
        <v>0</v>
      </c>
      <c r="AR102" s="48">
        <v>0</v>
      </c>
      <c r="AS102" s="48">
        <v>0</v>
      </c>
      <c r="AT102" s="48">
        <v>0</v>
      </c>
      <c r="AU102" s="48">
        <v>0</v>
      </c>
      <c r="AV102" s="48">
        <v>0</v>
      </c>
      <c r="AW102" s="48">
        <v>0</v>
      </c>
      <c r="AX102" s="48">
        <v>0</v>
      </c>
      <c r="AY102" s="48">
        <v>0</v>
      </c>
      <c r="AZ102" s="48">
        <v>0</v>
      </c>
      <c r="BA102" s="48">
        <v>0</v>
      </c>
      <c r="BB102" s="48">
        <v>0</v>
      </c>
      <c r="BC102" s="48">
        <v>0</v>
      </c>
      <c r="BD102" s="48">
        <v>0</v>
      </c>
      <c r="BE102" s="48">
        <v>0</v>
      </c>
      <c r="BF102" s="48">
        <v>0</v>
      </c>
      <c r="BG102" s="48">
        <v>0</v>
      </c>
      <c r="BH102" s="48">
        <v>0</v>
      </c>
      <c r="BI102" s="48">
        <v>0</v>
      </c>
      <c r="BJ102" s="48">
        <v>0</v>
      </c>
      <c r="BK102" s="48">
        <v>0</v>
      </c>
      <c r="BL102" s="48">
        <v>0</v>
      </c>
      <c r="BM102" s="48">
        <v>0</v>
      </c>
      <c r="BN102" s="48">
        <v>0</v>
      </c>
      <c r="BO102" s="48">
        <v>0</v>
      </c>
      <c r="BP102" s="48">
        <v>0</v>
      </c>
      <c r="BQ102" s="48">
        <v>0</v>
      </c>
      <c r="BR102" s="48">
        <v>0</v>
      </c>
      <c r="BS102" s="48">
        <v>9000</v>
      </c>
      <c r="BT102" s="48">
        <v>0</v>
      </c>
      <c r="BU102" s="48">
        <v>0</v>
      </c>
      <c r="BV102" s="48">
        <v>0</v>
      </c>
      <c r="BW102" s="48">
        <v>0</v>
      </c>
      <c r="BX102" s="48">
        <v>0</v>
      </c>
      <c r="BY102" s="48">
        <v>0</v>
      </c>
      <c r="BZ102" s="48">
        <v>0</v>
      </c>
      <c r="CA102" s="48">
        <v>0</v>
      </c>
      <c r="CB102" s="48">
        <v>0</v>
      </c>
      <c r="CC102" s="48">
        <v>0</v>
      </c>
      <c r="CD102" s="48">
        <v>0</v>
      </c>
      <c r="CE102" s="48">
        <v>0</v>
      </c>
      <c r="CF102" s="48">
        <v>0</v>
      </c>
      <c r="CG102" s="48">
        <v>0</v>
      </c>
      <c r="CH102" s="47">
        <v>9000</v>
      </c>
      <c r="CJ102" s="48">
        <v>0</v>
      </c>
      <c r="CK102" s="48">
        <v>0</v>
      </c>
      <c r="CL102" s="48">
        <v>5747.4400000000005</v>
      </c>
      <c r="CM102" s="48">
        <v>5747.4400000000005</v>
      </c>
      <c r="CO102" s="48">
        <v>0</v>
      </c>
      <c r="CP102" s="48">
        <v>0</v>
      </c>
      <c r="CQ102" s="48">
        <v>0</v>
      </c>
      <c r="CS102" s="48">
        <v>5747.4400000000005</v>
      </c>
      <c r="CT102" s="48">
        <f t="shared" si="17"/>
        <v>3252.5599999999995</v>
      </c>
      <c r="CU102" s="54">
        <f t="shared" si="18"/>
        <v>0.63860444444444453</v>
      </c>
      <c r="CV102" s="54"/>
    </row>
    <row r="103" spans="1:100" s="48" customFormat="1" outlineLevel="1" x14ac:dyDescent="0.2">
      <c r="A103" s="48" t="s">
        <v>110</v>
      </c>
      <c r="B103" s="50" t="s">
        <v>291</v>
      </c>
      <c r="C103" s="48" t="s">
        <v>292</v>
      </c>
      <c r="D103" s="48">
        <v>0</v>
      </c>
      <c r="E103" s="48">
        <v>0</v>
      </c>
      <c r="F103" s="48">
        <v>438.12</v>
      </c>
      <c r="G103" s="48">
        <v>0</v>
      </c>
      <c r="H103" s="48">
        <v>438.12</v>
      </c>
      <c r="J103" s="48">
        <v>0</v>
      </c>
      <c r="K103" s="48">
        <v>0</v>
      </c>
      <c r="L103" s="48">
        <v>0</v>
      </c>
      <c r="N103" s="48">
        <v>438.12</v>
      </c>
      <c r="P103" s="47">
        <v>0</v>
      </c>
      <c r="Q103" s="47">
        <v>0</v>
      </c>
      <c r="S103" s="47"/>
      <c r="T103" s="48">
        <v>0</v>
      </c>
      <c r="U103" s="48">
        <v>0</v>
      </c>
      <c r="V103" s="48">
        <v>0</v>
      </c>
      <c r="W103" s="48">
        <v>0</v>
      </c>
      <c r="X103" s="48">
        <v>0</v>
      </c>
      <c r="Y103" s="48">
        <v>0</v>
      </c>
      <c r="Z103" s="48">
        <v>0</v>
      </c>
      <c r="AA103" s="48">
        <v>0</v>
      </c>
      <c r="AB103" s="48">
        <v>0</v>
      </c>
      <c r="AC103" s="48">
        <v>0</v>
      </c>
      <c r="AD103" s="48">
        <v>0</v>
      </c>
      <c r="AE103" s="48">
        <v>0</v>
      </c>
      <c r="AF103" s="48">
        <v>0</v>
      </c>
      <c r="AG103" s="48">
        <v>0</v>
      </c>
      <c r="AH103" s="48">
        <v>0</v>
      </c>
      <c r="AI103" s="48">
        <v>0</v>
      </c>
      <c r="AJ103" s="48">
        <v>0</v>
      </c>
      <c r="AK103" s="48">
        <v>0</v>
      </c>
      <c r="AL103" s="48">
        <v>0</v>
      </c>
      <c r="AM103" s="48">
        <v>0</v>
      </c>
      <c r="AN103" s="48">
        <v>0</v>
      </c>
      <c r="AO103" s="48">
        <v>0</v>
      </c>
      <c r="AP103" s="48">
        <v>0</v>
      </c>
      <c r="AQ103" s="48">
        <v>0</v>
      </c>
      <c r="AR103" s="48">
        <v>0</v>
      </c>
      <c r="AS103" s="48">
        <v>0</v>
      </c>
      <c r="AT103" s="48">
        <v>0</v>
      </c>
      <c r="AU103" s="48">
        <v>0</v>
      </c>
      <c r="AV103" s="48">
        <v>0</v>
      </c>
      <c r="AW103" s="48">
        <v>0</v>
      </c>
      <c r="AX103" s="48">
        <v>0</v>
      </c>
      <c r="AY103" s="48">
        <v>0</v>
      </c>
      <c r="AZ103" s="48">
        <v>0</v>
      </c>
      <c r="BA103" s="48">
        <v>0</v>
      </c>
      <c r="BB103" s="48">
        <v>0</v>
      </c>
      <c r="BC103" s="48">
        <v>0</v>
      </c>
      <c r="BD103" s="48">
        <v>0</v>
      </c>
      <c r="BE103" s="48">
        <v>0</v>
      </c>
      <c r="BF103" s="48">
        <v>0</v>
      </c>
      <c r="BG103" s="48">
        <v>0</v>
      </c>
      <c r="BH103" s="48">
        <v>0</v>
      </c>
      <c r="BI103" s="48">
        <v>0</v>
      </c>
      <c r="BJ103" s="48">
        <v>0</v>
      </c>
      <c r="BK103" s="48">
        <v>0</v>
      </c>
      <c r="BL103" s="48">
        <v>0</v>
      </c>
      <c r="BM103" s="48">
        <v>0</v>
      </c>
      <c r="BN103" s="48">
        <v>0</v>
      </c>
      <c r="BO103" s="48">
        <v>0</v>
      </c>
      <c r="BP103" s="48">
        <v>0</v>
      </c>
      <c r="BQ103" s="48">
        <v>0</v>
      </c>
      <c r="BR103" s="48">
        <v>0</v>
      </c>
      <c r="BS103" s="48">
        <v>0</v>
      </c>
      <c r="BT103" s="48">
        <v>1250</v>
      </c>
      <c r="BU103" s="48">
        <v>0</v>
      </c>
      <c r="BV103" s="48">
        <v>0</v>
      </c>
      <c r="BW103" s="48">
        <v>0</v>
      </c>
      <c r="BX103" s="48">
        <v>0</v>
      </c>
      <c r="BY103" s="48">
        <v>0</v>
      </c>
      <c r="BZ103" s="48">
        <v>0</v>
      </c>
      <c r="CA103" s="48">
        <v>0</v>
      </c>
      <c r="CB103" s="48">
        <v>0</v>
      </c>
      <c r="CC103" s="48">
        <v>0</v>
      </c>
      <c r="CD103" s="48">
        <v>0</v>
      </c>
      <c r="CE103" s="48">
        <v>0</v>
      </c>
      <c r="CF103" s="48">
        <v>0</v>
      </c>
      <c r="CG103" s="48">
        <v>0</v>
      </c>
      <c r="CH103" s="47">
        <v>1250</v>
      </c>
      <c r="CJ103" s="48">
        <v>0</v>
      </c>
      <c r="CK103" s="48">
        <v>0</v>
      </c>
      <c r="CL103" s="48">
        <v>77.63</v>
      </c>
      <c r="CM103" s="48">
        <v>77.63</v>
      </c>
      <c r="CO103" s="48">
        <v>0</v>
      </c>
      <c r="CP103" s="48">
        <v>0</v>
      </c>
      <c r="CQ103" s="48">
        <v>0</v>
      </c>
      <c r="CS103" s="48">
        <v>77.63</v>
      </c>
      <c r="CT103" s="48">
        <f t="shared" si="17"/>
        <v>1172.3699999999999</v>
      </c>
      <c r="CU103" s="54">
        <f t="shared" si="18"/>
        <v>6.2103999999999999E-2</v>
      </c>
      <c r="CV103" s="54"/>
    </row>
    <row r="104" spans="1:100" s="48" customFormat="1" outlineLevel="1" x14ac:dyDescent="0.2">
      <c r="A104" s="48" t="s">
        <v>111</v>
      </c>
      <c r="B104" s="50" t="s">
        <v>293</v>
      </c>
      <c r="C104" s="48" t="s">
        <v>294</v>
      </c>
      <c r="D104" s="48">
        <v>0</v>
      </c>
      <c r="E104" s="48">
        <v>0</v>
      </c>
      <c r="F104" s="48">
        <v>16149.95</v>
      </c>
      <c r="G104" s="48">
        <v>0</v>
      </c>
      <c r="H104" s="48">
        <v>16149.95</v>
      </c>
      <c r="J104" s="48">
        <v>0</v>
      </c>
      <c r="K104" s="48">
        <v>0</v>
      </c>
      <c r="L104" s="48">
        <v>0</v>
      </c>
      <c r="N104" s="48">
        <v>16149.95</v>
      </c>
      <c r="P104" s="47">
        <v>0</v>
      </c>
      <c r="Q104" s="47">
        <v>0</v>
      </c>
      <c r="S104" s="47"/>
      <c r="T104" s="48">
        <v>0</v>
      </c>
      <c r="U104" s="48">
        <v>0</v>
      </c>
      <c r="V104" s="48">
        <v>0</v>
      </c>
      <c r="W104" s="48">
        <v>0</v>
      </c>
      <c r="X104" s="48">
        <v>0</v>
      </c>
      <c r="Y104" s="48">
        <v>0</v>
      </c>
      <c r="Z104" s="48">
        <v>0</v>
      </c>
      <c r="AA104" s="48">
        <v>0</v>
      </c>
      <c r="AB104" s="48">
        <v>0</v>
      </c>
      <c r="AC104" s="48">
        <v>0</v>
      </c>
      <c r="AD104" s="48">
        <v>0</v>
      </c>
      <c r="AE104" s="48">
        <v>0</v>
      </c>
      <c r="AF104" s="48">
        <v>0</v>
      </c>
      <c r="AG104" s="48">
        <v>0</v>
      </c>
      <c r="AH104" s="48">
        <v>0</v>
      </c>
      <c r="AI104" s="48">
        <v>0</v>
      </c>
      <c r="AJ104" s="48">
        <v>0</v>
      </c>
      <c r="AK104" s="48">
        <v>0</v>
      </c>
      <c r="AL104" s="48">
        <v>0</v>
      </c>
      <c r="AM104" s="48">
        <v>0</v>
      </c>
      <c r="AN104" s="48">
        <v>0</v>
      </c>
      <c r="AO104" s="48">
        <v>0</v>
      </c>
      <c r="AP104" s="48">
        <v>0</v>
      </c>
      <c r="AQ104" s="48">
        <v>0</v>
      </c>
      <c r="AR104" s="48">
        <v>0</v>
      </c>
      <c r="AS104" s="48">
        <v>0</v>
      </c>
      <c r="AT104" s="48">
        <v>0</v>
      </c>
      <c r="AU104" s="48">
        <v>0</v>
      </c>
      <c r="AV104" s="48">
        <v>0</v>
      </c>
      <c r="AW104" s="48">
        <v>0</v>
      </c>
      <c r="AX104" s="48">
        <v>0</v>
      </c>
      <c r="AY104" s="48">
        <v>0</v>
      </c>
      <c r="AZ104" s="48">
        <v>0</v>
      </c>
      <c r="BA104" s="48">
        <v>0</v>
      </c>
      <c r="BB104" s="48">
        <v>0</v>
      </c>
      <c r="BC104" s="48">
        <v>0</v>
      </c>
      <c r="BD104" s="48">
        <v>0</v>
      </c>
      <c r="BE104" s="48">
        <v>0</v>
      </c>
      <c r="BF104" s="48">
        <v>0</v>
      </c>
      <c r="BG104" s="48">
        <v>0</v>
      </c>
      <c r="BH104" s="48">
        <v>0</v>
      </c>
      <c r="BI104" s="48">
        <v>0</v>
      </c>
      <c r="BJ104" s="48">
        <v>0</v>
      </c>
      <c r="BK104" s="48">
        <v>0</v>
      </c>
      <c r="BL104" s="48">
        <v>0</v>
      </c>
      <c r="BM104" s="48">
        <v>0</v>
      </c>
      <c r="BN104" s="48">
        <v>0</v>
      </c>
      <c r="BO104" s="48">
        <v>0</v>
      </c>
      <c r="BP104" s="48">
        <v>0</v>
      </c>
      <c r="BQ104" s="48">
        <v>0</v>
      </c>
      <c r="BR104" s="48">
        <v>0</v>
      </c>
      <c r="BS104" s="48">
        <v>0</v>
      </c>
      <c r="BT104" s="48">
        <v>0</v>
      </c>
      <c r="BU104" s="48">
        <v>21000</v>
      </c>
      <c r="BV104" s="48">
        <v>0</v>
      </c>
      <c r="BW104" s="48">
        <v>0</v>
      </c>
      <c r="BX104" s="48">
        <v>0</v>
      </c>
      <c r="BY104" s="48">
        <v>0</v>
      </c>
      <c r="BZ104" s="48">
        <v>0</v>
      </c>
      <c r="CA104" s="48">
        <v>0</v>
      </c>
      <c r="CB104" s="48">
        <v>0</v>
      </c>
      <c r="CC104" s="48">
        <v>0</v>
      </c>
      <c r="CD104" s="48">
        <v>0</v>
      </c>
      <c r="CE104" s="48">
        <v>0</v>
      </c>
      <c r="CF104" s="48">
        <v>0</v>
      </c>
      <c r="CG104" s="48">
        <v>0</v>
      </c>
      <c r="CH104" s="47">
        <v>21000</v>
      </c>
      <c r="CJ104" s="48">
        <v>0</v>
      </c>
      <c r="CK104" s="48">
        <v>0</v>
      </c>
      <c r="CL104" s="48">
        <v>3704.7000000000003</v>
      </c>
      <c r="CM104" s="48">
        <v>3704.7000000000003</v>
      </c>
      <c r="CO104" s="48">
        <v>0</v>
      </c>
      <c r="CP104" s="48">
        <v>0</v>
      </c>
      <c r="CQ104" s="48">
        <v>0</v>
      </c>
      <c r="CS104" s="48">
        <v>3704.7000000000003</v>
      </c>
      <c r="CT104" s="48">
        <f t="shared" si="17"/>
        <v>17295.3</v>
      </c>
      <c r="CU104" s="54">
        <f t="shared" si="18"/>
        <v>0.17641428571428572</v>
      </c>
      <c r="CV104" s="54"/>
    </row>
    <row r="105" spans="1:100" s="48" customFormat="1" outlineLevel="1" x14ac:dyDescent="0.2">
      <c r="A105" s="48" t="s">
        <v>112</v>
      </c>
      <c r="B105" s="50" t="s">
        <v>295</v>
      </c>
      <c r="C105" s="48" t="s">
        <v>296</v>
      </c>
      <c r="D105" s="48">
        <v>235.69</v>
      </c>
      <c r="E105" s="48">
        <v>1498.8</v>
      </c>
      <c r="F105" s="48">
        <v>166037.80000000002</v>
      </c>
      <c r="G105" s="48">
        <v>474.91</v>
      </c>
      <c r="H105" s="48">
        <v>168247.2</v>
      </c>
      <c r="J105" s="48">
        <v>0</v>
      </c>
      <c r="K105" s="48">
        <v>0</v>
      </c>
      <c r="L105" s="48">
        <v>0</v>
      </c>
      <c r="N105" s="48">
        <v>168247.2</v>
      </c>
      <c r="P105" s="47">
        <v>0</v>
      </c>
      <c r="Q105" s="47">
        <v>0</v>
      </c>
      <c r="S105" s="47"/>
      <c r="T105" s="48">
        <v>0</v>
      </c>
      <c r="U105" s="48">
        <v>0</v>
      </c>
      <c r="V105" s="48">
        <v>0</v>
      </c>
      <c r="W105" s="48">
        <v>0</v>
      </c>
      <c r="X105" s="48">
        <v>0</v>
      </c>
      <c r="Y105" s="48">
        <v>0</v>
      </c>
      <c r="Z105" s="48">
        <v>0</v>
      </c>
      <c r="AA105" s="48">
        <v>0</v>
      </c>
      <c r="AB105" s="48">
        <v>0</v>
      </c>
      <c r="AC105" s="48">
        <v>0</v>
      </c>
      <c r="AD105" s="48">
        <v>0</v>
      </c>
      <c r="AE105" s="48">
        <v>0</v>
      </c>
      <c r="AF105" s="48">
        <v>0</v>
      </c>
      <c r="AG105" s="48">
        <v>0</v>
      </c>
      <c r="AH105" s="48">
        <v>0</v>
      </c>
      <c r="AI105" s="48">
        <v>0</v>
      </c>
      <c r="AJ105" s="48">
        <v>0</v>
      </c>
      <c r="AK105" s="48">
        <v>0</v>
      </c>
      <c r="AL105" s="48">
        <v>0</v>
      </c>
      <c r="AM105" s="48">
        <v>0</v>
      </c>
      <c r="AN105" s="48">
        <v>0</v>
      </c>
      <c r="AO105" s="48">
        <v>0</v>
      </c>
      <c r="AP105" s="48">
        <v>0</v>
      </c>
      <c r="AQ105" s="48">
        <v>0</v>
      </c>
      <c r="AR105" s="48">
        <v>0</v>
      </c>
      <c r="AS105" s="48">
        <v>0</v>
      </c>
      <c r="AT105" s="48">
        <v>0</v>
      </c>
      <c r="AU105" s="48">
        <v>0</v>
      </c>
      <c r="AV105" s="48">
        <v>0</v>
      </c>
      <c r="AW105" s="48">
        <v>0</v>
      </c>
      <c r="AX105" s="48">
        <v>0</v>
      </c>
      <c r="AY105" s="48">
        <v>0</v>
      </c>
      <c r="AZ105" s="48">
        <v>0</v>
      </c>
      <c r="BA105" s="48">
        <v>0</v>
      </c>
      <c r="BB105" s="48">
        <v>0</v>
      </c>
      <c r="BC105" s="48">
        <v>0</v>
      </c>
      <c r="BD105" s="48">
        <v>0</v>
      </c>
      <c r="BE105" s="48">
        <v>0</v>
      </c>
      <c r="BF105" s="48">
        <v>0</v>
      </c>
      <c r="BG105" s="48">
        <v>0</v>
      </c>
      <c r="BH105" s="48">
        <v>0</v>
      </c>
      <c r="BI105" s="48">
        <v>0</v>
      </c>
      <c r="BJ105" s="48">
        <v>0</v>
      </c>
      <c r="BK105" s="48">
        <v>0</v>
      </c>
      <c r="BL105" s="48">
        <v>0</v>
      </c>
      <c r="BM105" s="48">
        <v>0</v>
      </c>
      <c r="BN105" s="48">
        <v>0</v>
      </c>
      <c r="BO105" s="48">
        <v>0</v>
      </c>
      <c r="BP105" s="48">
        <v>0</v>
      </c>
      <c r="BQ105" s="48">
        <v>0</v>
      </c>
      <c r="BR105" s="48">
        <v>0</v>
      </c>
      <c r="BS105" s="48">
        <v>0</v>
      </c>
      <c r="BT105" s="48">
        <v>0</v>
      </c>
      <c r="BU105" s="48">
        <v>0</v>
      </c>
      <c r="BV105" s="48">
        <v>100000</v>
      </c>
      <c r="BW105" s="48">
        <v>0</v>
      </c>
      <c r="BX105" s="48">
        <v>0</v>
      </c>
      <c r="BY105" s="48">
        <v>0</v>
      </c>
      <c r="BZ105" s="48">
        <v>0</v>
      </c>
      <c r="CA105" s="48">
        <v>0</v>
      </c>
      <c r="CB105" s="48">
        <v>0</v>
      </c>
      <c r="CC105" s="48">
        <v>0</v>
      </c>
      <c r="CD105" s="48">
        <v>0</v>
      </c>
      <c r="CE105" s="48">
        <v>0</v>
      </c>
      <c r="CF105" s="48">
        <v>0</v>
      </c>
      <c r="CG105" s="48">
        <v>0</v>
      </c>
      <c r="CH105" s="47">
        <v>100000</v>
      </c>
      <c r="CJ105" s="48">
        <v>0</v>
      </c>
      <c r="CK105" s="48">
        <v>0</v>
      </c>
      <c r="CL105" s="48">
        <v>22499.62</v>
      </c>
      <c r="CM105" s="48">
        <v>22499.62</v>
      </c>
      <c r="CO105" s="48">
        <v>0</v>
      </c>
      <c r="CP105" s="48">
        <v>0</v>
      </c>
      <c r="CQ105" s="48">
        <v>0</v>
      </c>
      <c r="CS105" s="48">
        <v>22499.62</v>
      </c>
      <c r="CT105" s="48">
        <f t="shared" si="17"/>
        <v>77500.38</v>
      </c>
      <c r="CU105" s="54">
        <f t="shared" si="18"/>
        <v>0.22499619999999998</v>
      </c>
      <c r="CV105" s="54"/>
    </row>
    <row r="106" spans="1:100" s="48" customFormat="1" outlineLevel="1" x14ac:dyDescent="0.2">
      <c r="A106" s="48" t="s">
        <v>113</v>
      </c>
      <c r="B106" s="50" t="s">
        <v>297</v>
      </c>
      <c r="C106" s="48" t="s">
        <v>298</v>
      </c>
      <c r="D106" s="48">
        <v>0</v>
      </c>
      <c r="E106" s="48">
        <v>1871.53</v>
      </c>
      <c r="F106" s="48">
        <v>182068.98</v>
      </c>
      <c r="G106" s="48">
        <v>724.09</v>
      </c>
      <c r="H106" s="48">
        <v>184664.6</v>
      </c>
      <c r="J106" s="48">
        <v>0</v>
      </c>
      <c r="K106" s="48">
        <v>0</v>
      </c>
      <c r="L106" s="48">
        <v>0</v>
      </c>
      <c r="N106" s="48">
        <v>184664.6</v>
      </c>
      <c r="P106" s="47">
        <v>0</v>
      </c>
      <c r="Q106" s="47">
        <v>0</v>
      </c>
      <c r="S106" s="47"/>
      <c r="T106" s="48">
        <v>0</v>
      </c>
      <c r="U106" s="48">
        <v>0</v>
      </c>
      <c r="V106" s="48">
        <v>0</v>
      </c>
      <c r="W106" s="48">
        <v>0</v>
      </c>
      <c r="X106" s="48">
        <v>0</v>
      </c>
      <c r="Y106" s="48">
        <v>0</v>
      </c>
      <c r="Z106" s="48">
        <v>0</v>
      </c>
      <c r="AA106" s="48">
        <v>0</v>
      </c>
      <c r="AB106" s="48">
        <v>0</v>
      </c>
      <c r="AC106" s="48">
        <v>0</v>
      </c>
      <c r="AD106" s="48">
        <v>0</v>
      </c>
      <c r="AE106" s="48">
        <v>0</v>
      </c>
      <c r="AF106" s="48">
        <v>0</v>
      </c>
      <c r="AG106" s="48">
        <v>0</v>
      </c>
      <c r="AH106" s="48">
        <v>0</v>
      </c>
      <c r="AI106" s="48">
        <v>0</v>
      </c>
      <c r="AJ106" s="48">
        <v>0</v>
      </c>
      <c r="AK106" s="48">
        <v>0</v>
      </c>
      <c r="AL106" s="48">
        <v>0</v>
      </c>
      <c r="AM106" s="48">
        <v>0</v>
      </c>
      <c r="AN106" s="48">
        <v>0</v>
      </c>
      <c r="AO106" s="48">
        <v>0</v>
      </c>
      <c r="AP106" s="48">
        <v>0</v>
      </c>
      <c r="AQ106" s="48">
        <v>0</v>
      </c>
      <c r="AR106" s="48">
        <v>0</v>
      </c>
      <c r="AS106" s="48">
        <v>0</v>
      </c>
      <c r="AT106" s="48">
        <v>0</v>
      </c>
      <c r="AU106" s="48">
        <v>0</v>
      </c>
      <c r="AV106" s="48">
        <v>0</v>
      </c>
      <c r="AW106" s="48">
        <v>0</v>
      </c>
      <c r="AX106" s="48">
        <v>0</v>
      </c>
      <c r="AY106" s="48">
        <v>0</v>
      </c>
      <c r="AZ106" s="48">
        <v>0</v>
      </c>
      <c r="BA106" s="48">
        <v>0</v>
      </c>
      <c r="BB106" s="48">
        <v>0</v>
      </c>
      <c r="BC106" s="48">
        <v>0</v>
      </c>
      <c r="BD106" s="48">
        <v>0</v>
      </c>
      <c r="BE106" s="48">
        <v>0</v>
      </c>
      <c r="BF106" s="48">
        <v>0</v>
      </c>
      <c r="BG106" s="48">
        <v>0</v>
      </c>
      <c r="BH106" s="48">
        <v>0</v>
      </c>
      <c r="BI106" s="48">
        <v>0</v>
      </c>
      <c r="BJ106" s="48">
        <v>0</v>
      </c>
      <c r="BK106" s="48">
        <v>0</v>
      </c>
      <c r="BL106" s="48">
        <v>0</v>
      </c>
      <c r="BM106" s="48">
        <v>0</v>
      </c>
      <c r="BN106" s="48">
        <v>0</v>
      </c>
      <c r="BO106" s="48">
        <v>0</v>
      </c>
      <c r="BP106" s="48">
        <v>0</v>
      </c>
      <c r="BQ106" s="48">
        <v>0</v>
      </c>
      <c r="BR106" s="48">
        <v>0</v>
      </c>
      <c r="BS106" s="48">
        <v>0</v>
      </c>
      <c r="BT106" s="48">
        <v>0</v>
      </c>
      <c r="BU106" s="48">
        <v>0</v>
      </c>
      <c r="BV106" s="48">
        <v>0</v>
      </c>
      <c r="BW106" s="48">
        <v>33250</v>
      </c>
      <c r="BX106" s="48">
        <v>0</v>
      </c>
      <c r="BY106" s="48">
        <v>0</v>
      </c>
      <c r="BZ106" s="48">
        <v>0</v>
      </c>
      <c r="CA106" s="48">
        <v>0</v>
      </c>
      <c r="CB106" s="48">
        <v>0</v>
      </c>
      <c r="CC106" s="48">
        <v>0</v>
      </c>
      <c r="CD106" s="48">
        <v>0</v>
      </c>
      <c r="CE106" s="48">
        <v>0</v>
      </c>
      <c r="CF106" s="48">
        <v>0</v>
      </c>
      <c r="CG106" s="48">
        <v>0</v>
      </c>
      <c r="CH106" s="47">
        <v>33250</v>
      </c>
      <c r="CJ106" s="48">
        <v>0</v>
      </c>
      <c r="CK106" s="48">
        <v>161.99</v>
      </c>
      <c r="CL106" s="48">
        <v>11251.460000000001</v>
      </c>
      <c r="CM106" s="48">
        <v>11413.45</v>
      </c>
      <c r="CO106" s="48">
        <v>0</v>
      </c>
      <c r="CP106" s="48">
        <v>0</v>
      </c>
      <c r="CQ106" s="48">
        <v>0</v>
      </c>
      <c r="CS106" s="48">
        <v>11413.45</v>
      </c>
      <c r="CT106" s="48">
        <f t="shared" si="17"/>
        <v>21836.55</v>
      </c>
      <c r="CU106" s="54">
        <f t="shared" si="18"/>
        <v>0.34326165413533838</v>
      </c>
      <c r="CV106" s="54"/>
    </row>
    <row r="107" spans="1:100" s="48" customFormat="1" outlineLevel="1" x14ac:dyDescent="0.2">
      <c r="A107" s="48" t="s">
        <v>114</v>
      </c>
      <c r="B107" s="50" t="s">
        <v>299</v>
      </c>
      <c r="C107" s="48" t="s">
        <v>300</v>
      </c>
      <c r="D107" s="48">
        <v>0</v>
      </c>
      <c r="E107" s="48">
        <v>42.910000000000004</v>
      </c>
      <c r="F107" s="48">
        <v>20321.54</v>
      </c>
      <c r="G107" s="48">
        <v>0</v>
      </c>
      <c r="H107" s="48">
        <v>20364.45</v>
      </c>
      <c r="J107" s="48">
        <v>0</v>
      </c>
      <c r="K107" s="48">
        <v>0</v>
      </c>
      <c r="L107" s="48">
        <v>0</v>
      </c>
      <c r="N107" s="48">
        <v>20364.45</v>
      </c>
      <c r="P107" s="47">
        <v>0</v>
      </c>
      <c r="Q107" s="47">
        <v>0</v>
      </c>
      <c r="S107" s="47"/>
      <c r="T107" s="48">
        <v>0</v>
      </c>
      <c r="U107" s="48">
        <v>0</v>
      </c>
      <c r="V107" s="48">
        <v>0</v>
      </c>
      <c r="W107" s="48">
        <v>0</v>
      </c>
      <c r="X107" s="48">
        <v>0</v>
      </c>
      <c r="Y107" s="48">
        <v>0</v>
      </c>
      <c r="Z107" s="48">
        <v>0</v>
      </c>
      <c r="AA107" s="48">
        <v>0</v>
      </c>
      <c r="AB107" s="48">
        <v>0</v>
      </c>
      <c r="AC107" s="48">
        <v>0</v>
      </c>
      <c r="AD107" s="48">
        <v>0</v>
      </c>
      <c r="AE107" s="48">
        <v>0</v>
      </c>
      <c r="AF107" s="48">
        <v>0</v>
      </c>
      <c r="AG107" s="48">
        <v>0</v>
      </c>
      <c r="AH107" s="48">
        <v>0</v>
      </c>
      <c r="AI107" s="48">
        <v>0</v>
      </c>
      <c r="AJ107" s="48">
        <v>0</v>
      </c>
      <c r="AK107" s="48">
        <v>0</v>
      </c>
      <c r="AL107" s="48">
        <v>0</v>
      </c>
      <c r="AM107" s="48">
        <v>0</v>
      </c>
      <c r="AN107" s="48">
        <v>0</v>
      </c>
      <c r="AO107" s="48">
        <v>0</v>
      </c>
      <c r="AP107" s="48">
        <v>0</v>
      </c>
      <c r="AQ107" s="48">
        <v>0</v>
      </c>
      <c r="AR107" s="48">
        <v>0</v>
      </c>
      <c r="AS107" s="48">
        <v>0</v>
      </c>
      <c r="AT107" s="48">
        <v>0</v>
      </c>
      <c r="AU107" s="48">
        <v>0</v>
      </c>
      <c r="AV107" s="48">
        <v>0</v>
      </c>
      <c r="AW107" s="48">
        <v>0</v>
      </c>
      <c r="AX107" s="48">
        <v>0</v>
      </c>
      <c r="AY107" s="48">
        <v>0</v>
      </c>
      <c r="AZ107" s="48">
        <v>0</v>
      </c>
      <c r="BA107" s="48">
        <v>0</v>
      </c>
      <c r="BB107" s="48">
        <v>0</v>
      </c>
      <c r="BC107" s="48">
        <v>0</v>
      </c>
      <c r="BD107" s="48">
        <v>0</v>
      </c>
      <c r="BE107" s="48">
        <v>0</v>
      </c>
      <c r="BF107" s="48">
        <v>0</v>
      </c>
      <c r="BG107" s="48">
        <v>0</v>
      </c>
      <c r="BH107" s="48">
        <v>0</v>
      </c>
      <c r="BI107" s="48">
        <v>0</v>
      </c>
      <c r="BJ107" s="48">
        <v>0</v>
      </c>
      <c r="BK107" s="48">
        <v>0</v>
      </c>
      <c r="BL107" s="48">
        <v>0</v>
      </c>
      <c r="BM107" s="48">
        <v>0</v>
      </c>
      <c r="BN107" s="48">
        <v>0</v>
      </c>
      <c r="BO107" s="48">
        <v>0</v>
      </c>
      <c r="BP107" s="48">
        <v>0</v>
      </c>
      <c r="BQ107" s="48">
        <v>0</v>
      </c>
      <c r="BR107" s="48">
        <v>0</v>
      </c>
      <c r="BS107" s="48">
        <v>0</v>
      </c>
      <c r="BT107" s="48">
        <v>0</v>
      </c>
      <c r="BU107" s="48">
        <v>0</v>
      </c>
      <c r="BV107" s="48">
        <v>0</v>
      </c>
      <c r="BW107" s="48">
        <v>0</v>
      </c>
      <c r="BX107" s="48">
        <v>26600</v>
      </c>
      <c r="BY107" s="48">
        <v>0</v>
      </c>
      <c r="BZ107" s="48">
        <v>0</v>
      </c>
      <c r="CA107" s="48">
        <v>0</v>
      </c>
      <c r="CB107" s="48">
        <v>0</v>
      </c>
      <c r="CC107" s="48">
        <v>0</v>
      </c>
      <c r="CD107" s="48">
        <v>0</v>
      </c>
      <c r="CE107" s="48">
        <v>0</v>
      </c>
      <c r="CF107" s="48">
        <v>0</v>
      </c>
      <c r="CG107" s="48">
        <v>0</v>
      </c>
      <c r="CH107" s="47">
        <v>26600</v>
      </c>
      <c r="CJ107" s="48">
        <v>0</v>
      </c>
      <c r="CK107" s="48">
        <v>0</v>
      </c>
      <c r="CL107" s="48">
        <v>11188.08</v>
      </c>
      <c r="CM107" s="48">
        <v>11188.08</v>
      </c>
      <c r="CO107" s="48">
        <v>0</v>
      </c>
      <c r="CP107" s="48">
        <v>0</v>
      </c>
      <c r="CQ107" s="48">
        <v>0</v>
      </c>
      <c r="CS107" s="48">
        <v>11188.08</v>
      </c>
      <c r="CT107" s="48">
        <f t="shared" si="17"/>
        <v>15411.92</v>
      </c>
      <c r="CU107" s="54">
        <f t="shared" si="18"/>
        <v>0.42060451127819548</v>
      </c>
      <c r="CV107" s="54"/>
    </row>
    <row r="108" spans="1:100" s="48" customFormat="1" outlineLevel="1" x14ac:dyDescent="0.2">
      <c r="A108" s="48" t="s">
        <v>115</v>
      </c>
      <c r="B108" s="50" t="s">
        <v>301</v>
      </c>
      <c r="C108" s="48" t="s">
        <v>302</v>
      </c>
      <c r="D108" s="48">
        <v>0</v>
      </c>
      <c r="E108" s="48">
        <v>0</v>
      </c>
      <c r="F108" s="48">
        <v>17762.48</v>
      </c>
      <c r="G108" s="48">
        <v>0</v>
      </c>
      <c r="H108" s="48">
        <v>17762.48</v>
      </c>
      <c r="J108" s="48">
        <v>0</v>
      </c>
      <c r="K108" s="48">
        <v>0</v>
      </c>
      <c r="L108" s="48">
        <v>0</v>
      </c>
      <c r="N108" s="48">
        <v>17762.48</v>
      </c>
      <c r="P108" s="47">
        <v>0</v>
      </c>
      <c r="Q108" s="47">
        <v>0</v>
      </c>
      <c r="S108" s="47"/>
      <c r="T108" s="48">
        <v>0</v>
      </c>
      <c r="U108" s="48">
        <v>0</v>
      </c>
      <c r="V108" s="48">
        <v>0</v>
      </c>
      <c r="W108" s="48">
        <v>0</v>
      </c>
      <c r="X108" s="48">
        <v>0</v>
      </c>
      <c r="Y108" s="48">
        <v>0</v>
      </c>
      <c r="Z108" s="48">
        <v>0</v>
      </c>
      <c r="AA108" s="48">
        <v>0</v>
      </c>
      <c r="AB108" s="48">
        <v>0</v>
      </c>
      <c r="AC108" s="48">
        <v>0</v>
      </c>
      <c r="AD108" s="48">
        <v>0</v>
      </c>
      <c r="AE108" s="48">
        <v>0</v>
      </c>
      <c r="AF108" s="48">
        <v>0</v>
      </c>
      <c r="AG108" s="48">
        <v>0</v>
      </c>
      <c r="AH108" s="48">
        <v>0</v>
      </c>
      <c r="AI108" s="48">
        <v>0</v>
      </c>
      <c r="AJ108" s="48">
        <v>0</v>
      </c>
      <c r="AK108" s="48">
        <v>0</v>
      </c>
      <c r="AL108" s="48">
        <v>0</v>
      </c>
      <c r="AM108" s="48">
        <v>0</v>
      </c>
      <c r="AN108" s="48">
        <v>0</v>
      </c>
      <c r="AO108" s="48">
        <v>0</v>
      </c>
      <c r="AP108" s="48">
        <v>0</v>
      </c>
      <c r="AQ108" s="48">
        <v>0</v>
      </c>
      <c r="AR108" s="48">
        <v>0</v>
      </c>
      <c r="AS108" s="48">
        <v>0</v>
      </c>
      <c r="AT108" s="48">
        <v>0</v>
      </c>
      <c r="AU108" s="48">
        <v>0</v>
      </c>
      <c r="AV108" s="48">
        <v>0</v>
      </c>
      <c r="AW108" s="48">
        <v>0</v>
      </c>
      <c r="AX108" s="48">
        <v>0</v>
      </c>
      <c r="AY108" s="48">
        <v>0</v>
      </c>
      <c r="AZ108" s="48">
        <v>0</v>
      </c>
      <c r="BA108" s="48">
        <v>0</v>
      </c>
      <c r="BB108" s="48">
        <v>0</v>
      </c>
      <c r="BC108" s="48">
        <v>0</v>
      </c>
      <c r="BD108" s="48">
        <v>0</v>
      </c>
      <c r="BE108" s="48">
        <v>0</v>
      </c>
      <c r="BF108" s="48">
        <v>0</v>
      </c>
      <c r="BG108" s="48">
        <v>0</v>
      </c>
      <c r="BH108" s="48">
        <v>0</v>
      </c>
      <c r="BI108" s="48">
        <v>0</v>
      </c>
      <c r="BJ108" s="48">
        <v>0</v>
      </c>
      <c r="BK108" s="48">
        <v>0</v>
      </c>
      <c r="BL108" s="48">
        <v>0</v>
      </c>
      <c r="BM108" s="48">
        <v>0</v>
      </c>
      <c r="BN108" s="48">
        <v>0</v>
      </c>
      <c r="BO108" s="48">
        <v>0</v>
      </c>
      <c r="BP108" s="48">
        <v>0</v>
      </c>
      <c r="BQ108" s="48">
        <v>0</v>
      </c>
      <c r="BR108" s="48">
        <v>0</v>
      </c>
      <c r="BS108" s="48">
        <v>0</v>
      </c>
      <c r="BT108" s="48">
        <v>0</v>
      </c>
      <c r="BU108" s="48">
        <v>0</v>
      </c>
      <c r="BV108" s="48">
        <v>0</v>
      </c>
      <c r="BW108" s="48">
        <v>0</v>
      </c>
      <c r="BX108" s="48">
        <v>0</v>
      </c>
      <c r="BY108" s="48">
        <v>19000</v>
      </c>
      <c r="BZ108" s="48">
        <v>0</v>
      </c>
      <c r="CA108" s="48">
        <v>0</v>
      </c>
      <c r="CB108" s="48">
        <v>0</v>
      </c>
      <c r="CC108" s="48">
        <v>0</v>
      </c>
      <c r="CD108" s="48">
        <v>0</v>
      </c>
      <c r="CE108" s="48">
        <v>0</v>
      </c>
      <c r="CF108" s="48">
        <v>0</v>
      </c>
      <c r="CG108" s="48">
        <v>0</v>
      </c>
      <c r="CH108" s="47">
        <v>19000</v>
      </c>
      <c r="CJ108" s="48">
        <v>0</v>
      </c>
      <c r="CK108" s="48">
        <v>0</v>
      </c>
      <c r="CL108" s="48">
        <v>4107.6000000000004</v>
      </c>
      <c r="CM108" s="48">
        <v>4107.6000000000004</v>
      </c>
      <c r="CO108" s="48">
        <v>0</v>
      </c>
      <c r="CP108" s="48">
        <v>0</v>
      </c>
      <c r="CQ108" s="48">
        <v>0</v>
      </c>
      <c r="CS108" s="48">
        <v>4107.6000000000004</v>
      </c>
      <c r="CT108" s="48">
        <f t="shared" si="17"/>
        <v>14892.4</v>
      </c>
      <c r="CU108" s="54">
        <f t="shared" si="18"/>
        <v>0.21618947368421054</v>
      </c>
      <c r="CV108" s="54"/>
    </row>
    <row r="109" spans="1:100" s="48" customFormat="1" outlineLevel="1" x14ac:dyDescent="0.2">
      <c r="A109" s="48" t="s">
        <v>116</v>
      </c>
      <c r="B109" s="50" t="s">
        <v>303</v>
      </c>
      <c r="C109" s="48" t="s">
        <v>304</v>
      </c>
      <c r="D109" s="48">
        <v>0</v>
      </c>
      <c r="E109" s="48">
        <v>0</v>
      </c>
      <c r="F109" s="48">
        <v>521.49</v>
      </c>
      <c r="G109" s="48">
        <v>0</v>
      </c>
      <c r="H109" s="48">
        <v>521.49</v>
      </c>
      <c r="J109" s="48">
        <v>0</v>
      </c>
      <c r="K109" s="48">
        <v>0</v>
      </c>
      <c r="L109" s="48">
        <v>0</v>
      </c>
      <c r="N109" s="48">
        <v>521.49</v>
      </c>
      <c r="P109" s="47">
        <v>0</v>
      </c>
      <c r="Q109" s="47">
        <v>0</v>
      </c>
      <c r="S109" s="47"/>
      <c r="T109" s="48">
        <v>0</v>
      </c>
      <c r="U109" s="48">
        <v>0</v>
      </c>
      <c r="V109" s="48">
        <v>0</v>
      </c>
      <c r="W109" s="48">
        <v>0</v>
      </c>
      <c r="X109" s="48">
        <v>0</v>
      </c>
      <c r="Y109" s="48">
        <v>0</v>
      </c>
      <c r="Z109" s="48">
        <v>0</v>
      </c>
      <c r="AA109" s="48">
        <v>0</v>
      </c>
      <c r="AB109" s="48">
        <v>0</v>
      </c>
      <c r="AC109" s="48">
        <v>0</v>
      </c>
      <c r="AD109" s="48">
        <v>0</v>
      </c>
      <c r="AE109" s="48">
        <v>0</v>
      </c>
      <c r="AF109" s="48">
        <v>0</v>
      </c>
      <c r="AG109" s="48">
        <v>0</v>
      </c>
      <c r="AH109" s="48">
        <v>0</v>
      </c>
      <c r="AI109" s="48">
        <v>0</v>
      </c>
      <c r="AJ109" s="48">
        <v>0</v>
      </c>
      <c r="AK109" s="48">
        <v>0</v>
      </c>
      <c r="AL109" s="48">
        <v>0</v>
      </c>
      <c r="AM109" s="48">
        <v>0</v>
      </c>
      <c r="AN109" s="48">
        <v>0</v>
      </c>
      <c r="AO109" s="48">
        <v>0</v>
      </c>
      <c r="AP109" s="48">
        <v>0</v>
      </c>
      <c r="AQ109" s="48">
        <v>0</v>
      </c>
      <c r="AR109" s="48">
        <v>0</v>
      </c>
      <c r="AS109" s="48">
        <v>0</v>
      </c>
      <c r="AT109" s="48">
        <v>0</v>
      </c>
      <c r="AU109" s="48">
        <v>0</v>
      </c>
      <c r="AV109" s="48">
        <v>0</v>
      </c>
      <c r="AW109" s="48">
        <v>0</v>
      </c>
      <c r="AX109" s="48">
        <v>0</v>
      </c>
      <c r="AY109" s="48">
        <v>0</v>
      </c>
      <c r="AZ109" s="48">
        <v>0</v>
      </c>
      <c r="BA109" s="48">
        <v>0</v>
      </c>
      <c r="BB109" s="48">
        <v>0</v>
      </c>
      <c r="BC109" s="48">
        <v>0</v>
      </c>
      <c r="BD109" s="48">
        <v>0</v>
      </c>
      <c r="BE109" s="48">
        <v>0</v>
      </c>
      <c r="BF109" s="48">
        <v>0</v>
      </c>
      <c r="BG109" s="48">
        <v>0</v>
      </c>
      <c r="BH109" s="48">
        <v>0</v>
      </c>
      <c r="BI109" s="48">
        <v>0</v>
      </c>
      <c r="BJ109" s="48">
        <v>0</v>
      </c>
      <c r="BK109" s="48">
        <v>0</v>
      </c>
      <c r="BL109" s="48">
        <v>0</v>
      </c>
      <c r="BM109" s="48">
        <v>0</v>
      </c>
      <c r="BN109" s="48">
        <v>0</v>
      </c>
      <c r="BO109" s="48">
        <v>0</v>
      </c>
      <c r="BP109" s="48">
        <v>0</v>
      </c>
      <c r="BQ109" s="48">
        <v>0</v>
      </c>
      <c r="BR109" s="48">
        <v>0</v>
      </c>
      <c r="BS109" s="48">
        <v>0</v>
      </c>
      <c r="BT109" s="48">
        <v>0</v>
      </c>
      <c r="BU109" s="48">
        <v>0</v>
      </c>
      <c r="BV109" s="48">
        <v>0</v>
      </c>
      <c r="BW109" s="48">
        <v>0</v>
      </c>
      <c r="BX109" s="48">
        <v>0</v>
      </c>
      <c r="BY109" s="48">
        <v>0</v>
      </c>
      <c r="BZ109" s="48">
        <v>3435</v>
      </c>
      <c r="CA109" s="48">
        <v>0</v>
      </c>
      <c r="CB109" s="48">
        <v>0</v>
      </c>
      <c r="CC109" s="48">
        <v>0</v>
      </c>
      <c r="CD109" s="48">
        <v>0</v>
      </c>
      <c r="CE109" s="48">
        <v>0</v>
      </c>
      <c r="CF109" s="48">
        <v>0</v>
      </c>
      <c r="CG109" s="48">
        <v>0</v>
      </c>
      <c r="CH109" s="47">
        <v>3435</v>
      </c>
      <c r="CJ109" s="48">
        <v>0</v>
      </c>
      <c r="CK109" s="48">
        <v>0</v>
      </c>
      <c r="CL109" s="48">
        <v>574.70000000000005</v>
      </c>
      <c r="CM109" s="48">
        <v>574.70000000000005</v>
      </c>
      <c r="CO109" s="48">
        <v>0</v>
      </c>
      <c r="CP109" s="48">
        <v>0</v>
      </c>
      <c r="CQ109" s="48">
        <v>0</v>
      </c>
      <c r="CS109" s="48">
        <v>574.70000000000005</v>
      </c>
      <c r="CT109" s="48">
        <f t="shared" si="17"/>
        <v>2860.3</v>
      </c>
      <c r="CU109" s="54">
        <f t="shared" si="18"/>
        <v>0.16730713245997089</v>
      </c>
      <c r="CV109" s="54"/>
    </row>
    <row r="110" spans="1:100" s="48" customFormat="1" outlineLevel="1" x14ac:dyDescent="0.2">
      <c r="A110" s="48" t="s">
        <v>117</v>
      </c>
      <c r="B110" s="50" t="s">
        <v>305</v>
      </c>
      <c r="C110" s="48" t="s">
        <v>306</v>
      </c>
      <c r="D110" s="48">
        <v>0</v>
      </c>
      <c r="E110" s="48">
        <v>28.38</v>
      </c>
      <c r="F110" s="48">
        <v>29.98</v>
      </c>
      <c r="G110" s="48">
        <v>0</v>
      </c>
      <c r="H110" s="48">
        <v>58.36</v>
      </c>
      <c r="J110" s="48">
        <v>0</v>
      </c>
      <c r="K110" s="48">
        <v>0</v>
      </c>
      <c r="L110" s="48">
        <v>0</v>
      </c>
      <c r="N110" s="48">
        <v>58.36</v>
      </c>
      <c r="P110" s="47">
        <v>0</v>
      </c>
      <c r="Q110" s="47">
        <v>0</v>
      </c>
      <c r="S110" s="47"/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  <c r="AA110" s="48">
        <v>0</v>
      </c>
      <c r="AB110" s="48">
        <v>0</v>
      </c>
      <c r="AC110" s="48">
        <v>0</v>
      </c>
      <c r="AD110" s="48">
        <v>0</v>
      </c>
      <c r="AE110" s="48">
        <v>0</v>
      </c>
      <c r="AF110" s="48">
        <v>0</v>
      </c>
      <c r="AG110" s="48">
        <v>0</v>
      </c>
      <c r="AH110" s="48">
        <v>0</v>
      </c>
      <c r="AI110" s="48">
        <v>0</v>
      </c>
      <c r="AJ110" s="48">
        <v>0</v>
      </c>
      <c r="AK110" s="48">
        <v>0</v>
      </c>
      <c r="AL110" s="48">
        <v>0</v>
      </c>
      <c r="AM110" s="48">
        <v>0</v>
      </c>
      <c r="AN110" s="48">
        <v>0</v>
      </c>
      <c r="AO110" s="48">
        <v>0</v>
      </c>
      <c r="AP110" s="48">
        <v>0</v>
      </c>
      <c r="AQ110" s="48">
        <v>0</v>
      </c>
      <c r="AR110" s="48">
        <v>0</v>
      </c>
      <c r="AS110" s="48">
        <v>0</v>
      </c>
      <c r="AT110" s="48">
        <v>0</v>
      </c>
      <c r="AU110" s="48">
        <v>0</v>
      </c>
      <c r="AV110" s="48">
        <v>0</v>
      </c>
      <c r="AW110" s="48">
        <v>0</v>
      </c>
      <c r="AX110" s="48">
        <v>0</v>
      </c>
      <c r="AY110" s="48">
        <v>0</v>
      </c>
      <c r="AZ110" s="48">
        <v>0</v>
      </c>
      <c r="BA110" s="48">
        <v>0</v>
      </c>
      <c r="BB110" s="48">
        <v>0</v>
      </c>
      <c r="BC110" s="48">
        <v>0</v>
      </c>
      <c r="BD110" s="48">
        <v>0</v>
      </c>
      <c r="BE110" s="48">
        <v>0</v>
      </c>
      <c r="BF110" s="48">
        <v>0</v>
      </c>
      <c r="BG110" s="48">
        <v>0</v>
      </c>
      <c r="BH110" s="48">
        <v>0</v>
      </c>
      <c r="BI110" s="48">
        <v>0</v>
      </c>
      <c r="BJ110" s="48">
        <v>0</v>
      </c>
      <c r="BK110" s="48">
        <v>0</v>
      </c>
      <c r="BL110" s="48">
        <v>0</v>
      </c>
      <c r="BM110" s="48">
        <v>0</v>
      </c>
      <c r="BN110" s="48">
        <v>0</v>
      </c>
      <c r="BO110" s="48">
        <v>0</v>
      </c>
      <c r="BP110" s="48">
        <v>0</v>
      </c>
      <c r="BQ110" s="48">
        <v>0</v>
      </c>
      <c r="BR110" s="48">
        <v>0</v>
      </c>
      <c r="BS110" s="48">
        <v>0</v>
      </c>
      <c r="BT110" s="48">
        <v>0</v>
      </c>
      <c r="BU110" s="48">
        <v>0</v>
      </c>
      <c r="BV110" s="48">
        <v>0</v>
      </c>
      <c r="BW110" s="48">
        <v>0</v>
      </c>
      <c r="BX110" s="48">
        <v>0</v>
      </c>
      <c r="BY110" s="48">
        <v>0</v>
      </c>
      <c r="BZ110" s="48">
        <v>0</v>
      </c>
      <c r="CA110" s="48">
        <v>500</v>
      </c>
      <c r="CB110" s="48">
        <v>0</v>
      </c>
      <c r="CC110" s="48">
        <v>0</v>
      </c>
      <c r="CD110" s="48">
        <v>0</v>
      </c>
      <c r="CE110" s="48">
        <v>0</v>
      </c>
      <c r="CF110" s="48">
        <v>0</v>
      </c>
      <c r="CG110" s="48">
        <v>0</v>
      </c>
      <c r="CH110" s="47">
        <v>500</v>
      </c>
      <c r="CJ110" s="48">
        <v>0</v>
      </c>
      <c r="CK110" s="48">
        <v>0</v>
      </c>
      <c r="CL110" s="48">
        <v>0</v>
      </c>
      <c r="CM110" s="48">
        <v>0</v>
      </c>
      <c r="CO110" s="48">
        <v>0</v>
      </c>
      <c r="CP110" s="48">
        <v>0</v>
      </c>
      <c r="CQ110" s="48">
        <v>0</v>
      </c>
      <c r="CS110" s="48">
        <v>0</v>
      </c>
      <c r="CT110" s="48">
        <f t="shared" si="17"/>
        <v>500</v>
      </c>
      <c r="CU110" s="54">
        <f t="shared" si="18"/>
        <v>0</v>
      </c>
      <c r="CV110" s="54"/>
    </row>
    <row r="111" spans="1:100" s="48" customFormat="1" outlineLevel="1" x14ac:dyDescent="0.2">
      <c r="A111" s="48" t="s">
        <v>118</v>
      </c>
      <c r="B111" s="50" t="s">
        <v>307</v>
      </c>
      <c r="C111" s="48" t="s">
        <v>308</v>
      </c>
      <c r="D111" s="48">
        <v>232.07</v>
      </c>
      <c r="E111" s="48">
        <v>1643.1000000000001</v>
      </c>
      <c r="F111" s="48">
        <v>16903.95</v>
      </c>
      <c r="G111" s="48">
        <v>0</v>
      </c>
      <c r="H111" s="48">
        <v>18779.120000000003</v>
      </c>
      <c r="J111" s="48">
        <v>0</v>
      </c>
      <c r="K111" s="48">
        <v>0</v>
      </c>
      <c r="L111" s="48">
        <v>0</v>
      </c>
      <c r="N111" s="48">
        <v>18779.12</v>
      </c>
      <c r="P111" s="47">
        <v>0</v>
      </c>
      <c r="Q111" s="47">
        <v>0</v>
      </c>
      <c r="S111" s="47"/>
      <c r="T111" s="48">
        <v>0</v>
      </c>
      <c r="U111" s="48">
        <v>0</v>
      </c>
      <c r="V111" s="48">
        <v>0</v>
      </c>
      <c r="W111" s="48">
        <v>0</v>
      </c>
      <c r="X111" s="48">
        <v>0</v>
      </c>
      <c r="Y111" s="48">
        <v>0</v>
      </c>
      <c r="Z111" s="48">
        <v>0</v>
      </c>
      <c r="AA111" s="48">
        <v>0</v>
      </c>
      <c r="AB111" s="48">
        <v>0</v>
      </c>
      <c r="AC111" s="48">
        <v>0</v>
      </c>
      <c r="AD111" s="48">
        <v>0</v>
      </c>
      <c r="AE111" s="48">
        <v>0</v>
      </c>
      <c r="AF111" s="48">
        <v>0</v>
      </c>
      <c r="AG111" s="48">
        <v>0</v>
      </c>
      <c r="AH111" s="48">
        <v>0</v>
      </c>
      <c r="AI111" s="48">
        <v>0</v>
      </c>
      <c r="AJ111" s="48">
        <v>0</v>
      </c>
      <c r="AK111" s="48">
        <v>0</v>
      </c>
      <c r="AL111" s="48">
        <v>0</v>
      </c>
      <c r="AM111" s="48">
        <v>0</v>
      </c>
      <c r="AN111" s="48">
        <v>0</v>
      </c>
      <c r="AO111" s="48">
        <v>0</v>
      </c>
      <c r="AP111" s="48">
        <v>0</v>
      </c>
      <c r="AQ111" s="48">
        <v>0</v>
      </c>
      <c r="AR111" s="48">
        <v>0</v>
      </c>
      <c r="AS111" s="48">
        <v>0</v>
      </c>
      <c r="AT111" s="48">
        <v>0</v>
      </c>
      <c r="AU111" s="48">
        <v>0</v>
      </c>
      <c r="AV111" s="48">
        <v>0</v>
      </c>
      <c r="AW111" s="48">
        <v>0</v>
      </c>
      <c r="AX111" s="48">
        <v>0</v>
      </c>
      <c r="AY111" s="48">
        <v>0</v>
      </c>
      <c r="AZ111" s="48">
        <v>0</v>
      </c>
      <c r="BA111" s="48">
        <v>0</v>
      </c>
      <c r="BB111" s="48">
        <v>0</v>
      </c>
      <c r="BC111" s="48">
        <v>0</v>
      </c>
      <c r="BD111" s="48">
        <v>0</v>
      </c>
      <c r="BE111" s="48">
        <v>0</v>
      </c>
      <c r="BF111" s="48">
        <v>0</v>
      </c>
      <c r="BG111" s="48">
        <v>0</v>
      </c>
      <c r="BH111" s="48">
        <v>0</v>
      </c>
      <c r="BI111" s="48">
        <v>0</v>
      </c>
      <c r="BJ111" s="48">
        <v>0</v>
      </c>
      <c r="BK111" s="48">
        <v>0</v>
      </c>
      <c r="BL111" s="48">
        <v>0</v>
      </c>
      <c r="BM111" s="48">
        <v>0</v>
      </c>
      <c r="BN111" s="48">
        <v>0</v>
      </c>
      <c r="BO111" s="48">
        <v>0</v>
      </c>
      <c r="BP111" s="48">
        <v>0</v>
      </c>
      <c r="BQ111" s="48">
        <v>0</v>
      </c>
      <c r="BR111" s="48">
        <v>0</v>
      </c>
      <c r="BS111" s="48">
        <v>0</v>
      </c>
      <c r="BT111" s="48">
        <v>0</v>
      </c>
      <c r="BU111" s="48">
        <v>0</v>
      </c>
      <c r="BV111" s="48">
        <v>0</v>
      </c>
      <c r="BW111" s="48">
        <v>0</v>
      </c>
      <c r="BX111" s="48">
        <v>0</v>
      </c>
      <c r="BY111" s="48">
        <v>0</v>
      </c>
      <c r="BZ111" s="48">
        <v>0</v>
      </c>
      <c r="CA111" s="48">
        <v>0</v>
      </c>
      <c r="CB111" s="48">
        <v>20500</v>
      </c>
      <c r="CC111" s="48">
        <v>0</v>
      </c>
      <c r="CD111" s="48">
        <v>0</v>
      </c>
      <c r="CE111" s="48">
        <v>0</v>
      </c>
      <c r="CF111" s="48">
        <v>0</v>
      </c>
      <c r="CG111" s="48">
        <v>0</v>
      </c>
      <c r="CH111" s="47">
        <v>20500</v>
      </c>
      <c r="CJ111" s="48">
        <v>173.84</v>
      </c>
      <c r="CK111" s="48">
        <v>0</v>
      </c>
      <c r="CL111" s="48">
        <v>5756.14</v>
      </c>
      <c r="CM111" s="48">
        <v>5929.9800000000005</v>
      </c>
      <c r="CO111" s="48">
        <v>0</v>
      </c>
      <c r="CP111" s="48">
        <v>0</v>
      </c>
      <c r="CQ111" s="48">
        <v>0</v>
      </c>
      <c r="CS111" s="48">
        <v>5929.9800000000005</v>
      </c>
      <c r="CT111" s="48">
        <f t="shared" si="17"/>
        <v>14570.02</v>
      </c>
      <c r="CU111" s="54">
        <f t="shared" si="18"/>
        <v>0.28926731707317077</v>
      </c>
      <c r="CV111" s="54"/>
    </row>
    <row r="112" spans="1:100" s="48" customFormat="1" outlineLevel="1" x14ac:dyDescent="0.2">
      <c r="A112" s="48" t="s">
        <v>119</v>
      </c>
      <c r="B112" s="50" t="s">
        <v>309</v>
      </c>
      <c r="C112" s="48" t="s">
        <v>310</v>
      </c>
      <c r="D112" s="48">
        <v>0</v>
      </c>
      <c r="E112" s="48">
        <v>0</v>
      </c>
      <c r="F112" s="48">
        <v>4925.8500000000004</v>
      </c>
      <c r="G112" s="48">
        <v>0</v>
      </c>
      <c r="H112" s="48">
        <v>4925.8500000000004</v>
      </c>
      <c r="J112" s="48">
        <v>0</v>
      </c>
      <c r="K112" s="48">
        <v>0</v>
      </c>
      <c r="L112" s="48">
        <v>0</v>
      </c>
      <c r="N112" s="48">
        <v>4925.8500000000004</v>
      </c>
      <c r="P112" s="47">
        <v>0</v>
      </c>
      <c r="Q112" s="47">
        <v>0</v>
      </c>
      <c r="S112" s="47"/>
      <c r="T112" s="48">
        <v>0</v>
      </c>
      <c r="U112" s="48">
        <v>0</v>
      </c>
      <c r="V112" s="48">
        <v>0</v>
      </c>
      <c r="W112" s="48">
        <v>0</v>
      </c>
      <c r="X112" s="48">
        <v>0</v>
      </c>
      <c r="Y112" s="48">
        <v>0</v>
      </c>
      <c r="Z112" s="48">
        <v>0</v>
      </c>
      <c r="AA112" s="48">
        <v>0</v>
      </c>
      <c r="AB112" s="48">
        <v>0</v>
      </c>
      <c r="AC112" s="48">
        <v>0</v>
      </c>
      <c r="AD112" s="48">
        <v>0</v>
      </c>
      <c r="AE112" s="48">
        <v>0</v>
      </c>
      <c r="AF112" s="48">
        <v>0</v>
      </c>
      <c r="AG112" s="48">
        <v>0</v>
      </c>
      <c r="AH112" s="48">
        <v>0</v>
      </c>
      <c r="AI112" s="48">
        <v>0</v>
      </c>
      <c r="AJ112" s="48">
        <v>0</v>
      </c>
      <c r="AK112" s="48">
        <v>0</v>
      </c>
      <c r="AL112" s="48">
        <v>0</v>
      </c>
      <c r="AM112" s="48">
        <v>0</v>
      </c>
      <c r="AN112" s="48">
        <v>0</v>
      </c>
      <c r="AO112" s="48">
        <v>0</v>
      </c>
      <c r="AP112" s="48">
        <v>0</v>
      </c>
      <c r="AQ112" s="48">
        <v>0</v>
      </c>
      <c r="AR112" s="48">
        <v>0</v>
      </c>
      <c r="AS112" s="48">
        <v>0</v>
      </c>
      <c r="AT112" s="48">
        <v>0</v>
      </c>
      <c r="AU112" s="48">
        <v>0</v>
      </c>
      <c r="AV112" s="48">
        <v>0</v>
      </c>
      <c r="AW112" s="48">
        <v>0</v>
      </c>
      <c r="AX112" s="48">
        <v>0</v>
      </c>
      <c r="AY112" s="48">
        <v>0</v>
      </c>
      <c r="AZ112" s="48">
        <v>0</v>
      </c>
      <c r="BA112" s="48">
        <v>0</v>
      </c>
      <c r="BB112" s="48">
        <v>0</v>
      </c>
      <c r="BC112" s="48">
        <v>0</v>
      </c>
      <c r="BD112" s="48">
        <v>0</v>
      </c>
      <c r="BE112" s="48">
        <v>0</v>
      </c>
      <c r="BF112" s="48">
        <v>0</v>
      </c>
      <c r="BG112" s="48">
        <v>0</v>
      </c>
      <c r="BH112" s="48">
        <v>0</v>
      </c>
      <c r="BI112" s="48">
        <v>0</v>
      </c>
      <c r="BJ112" s="48">
        <v>0</v>
      </c>
      <c r="BK112" s="48">
        <v>0</v>
      </c>
      <c r="BL112" s="48">
        <v>0</v>
      </c>
      <c r="BM112" s="48">
        <v>0</v>
      </c>
      <c r="BN112" s="48">
        <v>0</v>
      </c>
      <c r="BO112" s="48">
        <v>0</v>
      </c>
      <c r="BP112" s="48">
        <v>0</v>
      </c>
      <c r="BQ112" s="48">
        <v>0</v>
      </c>
      <c r="BR112" s="48">
        <v>0</v>
      </c>
      <c r="BS112" s="48">
        <v>0</v>
      </c>
      <c r="BT112" s="48">
        <v>0</v>
      </c>
      <c r="BU112" s="48">
        <v>0</v>
      </c>
      <c r="BV112" s="48">
        <v>0</v>
      </c>
      <c r="BW112" s="48">
        <v>0</v>
      </c>
      <c r="BX112" s="48">
        <v>0</v>
      </c>
      <c r="BY112" s="48">
        <v>0</v>
      </c>
      <c r="BZ112" s="48">
        <v>0</v>
      </c>
      <c r="CA112" s="48">
        <v>0</v>
      </c>
      <c r="CB112" s="48">
        <v>0</v>
      </c>
      <c r="CC112" s="48">
        <v>3200</v>
      </c>
      <c r="CD112" s="48">
        <v>0</v>
      </c>
      <c r="CE112" s="48">
        <v>0</v>
      </c>
      <c r="CF112" s="48">
        <v>0</v>
      </c>
      <c r="CG112" s="48">
        <v>0</v>
      </c>
      <c r="CH112" s="47">
        <v>3200</v>
      </c>
      <c r="CJ112" s="48">
        <v>0</v>
      </c>
      <c r="CK112" s="48">
        <v>0</v>
      </c>
      <c r="CL112" s="48">
        <v>1448.76</v>
      </c>
      <c r="CM112" s="48">
        <v>1448.76</v>
      </c>
      <c r="CO112" s="48">
        <v>0</v>
      </c>
      <c r="CP112" s="48">
        <v>0</v>
      </c>
      <c r="CQ112" s="48">
        <v>0</v>
      </c>
      <c r="CS112" s="48">
        <v>1448.76</v>
      </c>
      <c r="CT112" s="48">
        <f t="shared" si="17"/>
        <v>1751.24</v>
      </c>
      <c r="CU112" s="54">
        <f t="shared" si="18"/>
        <v>0.45273750000000001</v>
      </c>
      <c r="CV112" s="54"/>
    </row>
    <row r="113" spans="1:100" s="48" customFormat="1" outlineLevel="1" x14ac:dyDescent="0.2">
      <c r="A113" s="48" t="s">
        <v>120</v>
      </c>
      <c r="B113" s="50" t="s">
        <v>311</v>
      </c>
      <c r="C113" s="48" t="s">
        <v>312</v>
      </c>
      <c r="D113" s="48">
        <v>0</v>
      </c>
      <c r="E113" s="48">
        <v>0</v>
      </c>
      <c r="F113" s="48">
        <v>0</v>
      </c>
      <c r="G113" s="48">
        <v>0</v>
      </c>
      <c r="H113" s="48">
        <v>0</v>
      </c>
      <c r="J113" s="48">
        <v>0</v>
      </c>
      <c r="K113" s="48">
        <v>0</v>
      </c>
      <c r="L113" s="48">
        <v>0</v>
      </c>
      <c r="N113" s="48">
        <v>0</v>
      </c>
      <c r="P113" s="47">
        <v>0</v>
      </c>
      <c r="Q113" s="47">
        <v>0</v>
      </c>
      <c r="S113" s="47"/>
      <c r="T113" s="48">
        <v>0</v>
      </c>
      <c r="U113" s="48">
        <v>0</v>
      </c>
      <c r="V113" s="48">
        <v>0</v>
      </c>
      <c r="W113" s="48">
        <v>0</v>
      </c>
      <c r="X113" s="48">
        <v>0</v>
      </c>
      <c r="Y113" s="48">
        <v>0</v>
      </c>
      <c r="Z113" s="48">
        <v>0</v>
      </c>
      <c r="AA113" s="48">
        <v>0</v>
      </c>
      <c r="AB113" s="48">
        <v>0</v>
      </c>
      <c r="AC113" s="48">
        <v>0</v>
      </c>
      <c r="AD113" s="48">
        <v>0</v>
      </c>
      <c r="AE113" s="48">
        <v>0</v>
      </c>
      <c r="AF113" s="48">
        <v>0</v>
      </c>
      <c r="AG113" s="48">
        <v>0</v>
      </c>
      <c r="AH113" s="48">
        <v>0</v>
      </c>
      <c r="AI113" s="48">
        <v>0</v>
      </c>
      <c r="AJ113" s="48">
        <v>0</v>
      </c>
      <c r="AK113" s="48">
        <v>0</v>
      </c>
      <c r="AL113" s="48">
        <v>0</v>
      </c>
      <c r="AM113" s="48">
        <v>0</v>
      </c>
      <c r="AN113" s="48">
        <v>0</v>
      </c>
      <c r="AO113" s="48">
        <v>0</v>
      </c>
      <c r="AP113" s="48">
        <v>0</v>
      </c>
      <c r="AQ113" s="48">
        <v>0</v>
      </c>
      <c r="AR113" s="48">
        <v>0</v>
      </c>
      <c r="AS113" s="48">
        <v>0</v>
      </c>
      <c r="AT113" s="48">
        <v>0</v>
      </c>
      <c r="AU113" s="48">
        <v>0</v>
      </c>
      <c r="AV113" s="48">
        <v>0</v>
      </c>
      <c r="AW113" s="48">
        <v>0</v>
      </c>
      <c r="AX113" s="48">
        <v>0</v>
      </c>
      <c r="AY113" s="48">
        <v>0</v>
      </c>
      <c r="AZ113" s="48">
        <v>0</v>
      </c>
      <c r="BA113" s="48">
        <v>0</v>
      </c>
      <c r="BB113" s="48">
        <v>0</v>
      </c>
      <c r="BC113" s="48">
        <v>0</v>
      </c>
      <c r="BD113" s="48">
        <v>0</v>
      </c>
      <c r="BE113" s="48">
        <v>0</v>
      </c>
      <c r="BF113" s="48">
        <v>0</v>
      </c>
      <c r="BG113" s="48">
        <v>0</v>
      </c>
      <c r="BH113" s="48">
        <v>0</v>
      </c>
      <c r="BI113" s="48">
        <v>0</v>
      </c>
      <c r="BJ113" s="48">
        <v>0</v>
      </c>
      <c r="BK113" s="48">
        <v>0</v>
      </c>
      <c r="BL113" s="48">
        <v>0</v>
      </c>
      <c r="BM113" s="48">
        <v>0</v>
      </c>
      <c r="BN113" s="48">
        <v>0</v>
      </c>
      <c r="BO113" s="48">
        <v>0</v>
      </c>
      <c r="BP113" s="48">
        <v>0</v>
      </c>
      <c r="BQ113" s="48">
        <v>0</v>
      </c>
      <c r="BR113" s="48">
        <v>0</v>
      </c>
      <c r="BS113" s="48">
        <v>0</v>
      </c>
      <c r="BT113" s="48">
        <v>0</v>
      </c>
      <c r="BU113" s="48">
        <v>0</v>
      </c>
      <c r="BV113" s="48">
        <v>0</v>
      </c>
      <c r="BW113" s="48">
        <v>0</v>
      </c>
      <c r="BX113" s="48">
        <v>0</v>
      </c>
      <c r="BY113" s="48">
        <v>0</v>
      </c>
      <c r="BZ113" s="48">
        <v>0</v>
      </c>
      <c r="CA113" s="48">
        <v>0</v>
      </c>
      <c r="CB113" s="48">
        <v>0</v>
      </c>
      <c r="CC113" s="48">
        <v>0</v>
      </c>
      <c r="CD113" s="48">
        <v>500</v>
      </c>
      <c r="CE113" s="48">
        <v>0</v>
      </c>
      <c r="CF113" s="48">
        <v>0</v>
      </c>
      <c r="CG113" s="48">
        <v>0</v>
      </c>
      <c r="CH113" s="47">
        <v>500</v>
      </c>
      <c r="CJ113" s="48">
        <v>0</v>
      </c>
      <c r="CK113" s="48">
        <v>0</v>
      </c>
      <c r="CL113" s="48">
        <v>0</v>
      </c>
      <c r="CM113" s="48">
        <v>0</v>
      </c>
      <c r="CO113" s="48">
        <v>0</v>
      </c>
      <c r="CP113" s="48">
        <v>0</v>
      </c>
      <c r="CQ113" s="48">
        <v>0</v>
      </c>
      <c r="CS113" s="48">
        <v>0</v>
      </c>
      <c r="CT113" s="48">
        <f t="shared" si="17"/>
        <v>500</v>
      </c>
      <c r="CU113" s="54">
        <f t="shared" si="18"/>
        <v>0</v>
      </c>
      <c r="CV113" s="54"/>
    </row>
    <row r="114" spans="1:100" s="48" customFormat="1" outlineLevel="1" x14ac:dyDescent="0.2">
      <c r="A114" s="48" t="s">
        <v>121</v>
      </c>
      <c r="B114" s="50" t="s">
        <v>313</v>
      </c>
      <c r="C114" s="48" t="s">
        <v>314</v>
      </c>
      <c r="D114" s="48">
        <v>0</v>
      </c>
      <c r="E114" s="48">
        <v>0</v>
      </c>
      <c r="F114" s="48">
        <v>213.63</v>
      </c>
      <c r="G114" s="48">
        <v>0</v>
      </c>
      <c r="H114" s="48">
        <v>213.63</v>
      </c>
      <c r="J114" s="48">
        <v>0</v>
      </c>
      <c r="K114" s="48">
        <v>0</v>
      </c>
      <c r="L114" s="48">
        <v>0</v>
      </c>
      <c r="N114" s="48">
        <v>213.63</v>
      </c>
      <c r="P114" s="47">
        <v>0</v>
      </c>
      <c r="Q114" s="47">
        <v>0</v>
      </c>
      <c r="S114" s="47"/>
      <c r="T114" s="48">
        <v>0</v>
      </c>
      <c r="U114" s="48">
        <v>0</v>
      </c>
      <c r="V114" s="48">
        <v>0</v>
      </c>
      <c r="W114" s="48">
        <v>0</v>
      </c>
      <c r="X114" s="48">
        <v>0</v>
      </c>
      <c r="Y114" s="48">
        <v>0</v>
      </c>
      <c r="Z114" s="48">
        <v>0</v>
      </c>
      <c r="AA114" s="48">
        <v>0</v>
      </c>
      <c r="AB114" s="48">
        <v>0</v>
      </c>
      <c r="AC114" s="48">
        <v>0</v>
      </c>
      <c r="AD114" s="48">
        <v>0</v>
      </c>
      <c r="AE114" s="48">
        <v>0</v>
      </c>
      <c r="AF114" s="48">
        <v>0</v>
      </c>
      <c r="AG114" s="48">
        <v>0</v>
      </c>
      <c r="AH114" s="48">
        <v>0</v>
      </c>
      <c r="AI114" s="48">
        <v>0</v>
      </c>
      <c r="AJ114" s="48">
        <v>0</v>
      </c>
      <c r="AK114" s="48">
        <v>0</v>
      </c>
      <c r="AL114" s="48">
        <v>0</v>
      </c>
      <c r="AM114" s="48">
        <v>0</v>
      </c>
      <c r="AN114" s="48">
        <v>0</v>
      </c>
      <c r="AO114" s="48">
        <v>0</v>
      </c>
      <c r="AP114" s="48">
        <v>0</v>
      </c>
      <c r="AQ114" s="48">
        <v>0</v>
      </c>
      <c r="AR114" s="48">
        <v>0</v>
      </c>
      <c r="AS114" s="48">
        <v>0</v>
      </c>
      <c r="AT114" s="48">
        <v>0</v>
      </c>
      <c r="AU114" s="48">
        <v>0</v>
      </c>
      <c r="AV114" s="48">
        <v>0</v>
      </c>
      <c r="AW114" s="48">
        <v>0</v>
      </c>
      <c r="AX114" s="48">
        <v>0</v>
      </c>
      <c r="AY114" s="48">
        <v>0</v>
      </c>
      <c r="AZ114" s="48">
        <v>0</v>
      </c>
      <c r="BA114" s="48">
        <v>0</v>
      </c>
      <c r="BB114" s="48">
        <v>0</v>
      </c>
      <c r="BC114" s="48">
        <v>0</v>
      </c>
      <c r="BD114" s="48">
        <v>0</v>
      </c>
      <c r="BE114" s="48">
        <v>0</v>
      </c>
      <c r="BF114" s="48">
        <v>0</v>
      </c>
      <c r="BG114" s="48">
        <v>0</v>
      </c>
      <c r="BH114" s="48">
        <v>0</v>
      </c>
      <c r="BI114" s="48">
        <v>0</v>
      </c>
      <c r="BJ114" s="48">
        <v>0</v>
      </c>
      <c r="BK114" s="48">
        <v>0</v>
      </c>
      <c r="BL114" s="48">
        <v>0</v>
      </c>
      <c r="BM114" s="48">
        <v>0</v>
      </c>
      <c r="BN114" s="48">
        <v>0</v>
      </c>
      <c r="BO114" s="48">
        <v>0</v>
      </c>
      <c r="BP114" s="48">
        <v>0</v>
      </c>
      <c r="BQ114" s="48">
        <v>0</v>
      </c>
      <c r="BR114" s="48">
        <v>0</v>
      </c>
      <c r="BS114" s="48">
        <v>0</v>
      </c>
      <c r="BT114" s="48">
        <v>0</v>
      </c>
      <c r="BU114" s="48">
        <v>0</v>
      </c>
      <c r="BV114" s="48">
        <v>0</v>
      </c>
      <c r="BW114" s="48">
        <v>0</v>
      </c>
      <c r="BX114" s="48">
        <v>0</v>
      </c>
      <c r="BY114" s="48">
        <v>0</v>
      </c>
      <c r="BZ114" s="48">
        <v>0</v>
      </c>
      <c r="CA114" s="48">
        <v>0</v>
      </c>
      <c r="CB114" s="48">
        <v>0</v>
      </c>
      <c r="CC114" s="48">
        <v>0</v>
      </c>
      <c r="CD114" s="48">
        <v>0</v>
      </c>
      <c r="CE114" s="48">
        <v>510</v>
      </c>
      <c r="CF114" s="48">
        <v>0</v>
      </c>
      <c r="CG114" s="48">
        <v>0</v>
      </c>
      <c r="CH114" s="47">
        <v>510</v>
      </c>
      <c r="CJ114" s="48">
        <v>0</v>
      </c>
      <c r="CK114" s="48">
        <v>0</v>
      </c>
      <c r="CL114" s="48">
        <v>53.51</v>
      </c>
      <c r="CM114" s="48">
        <v>53.51</v>
      </c>
      <c r="CO114" s="48">
        <v>0</v>
      </c>
      <c r="CP114" s="48">
        <v>0</v>
      </c>
      <c r="CQ114" s="48">
        <v>0</v>
      </c>
      <c r="CS114" s="48">
        <v>53.51</v>
      </c>
      <c r="CT114" s="48">
        <f t="shared" si="17"/>
        <v>456.49</v>
      </c>
      <c r="CU114" s="54">
        <f t="shared" si="18"/>
        <v>0.10492156862745097</v>
      </c>
      <c r="CV114" s="54"/>
    </row>
    <row r="115" spans="1:100" s="48" customFormat="1" x14ac:dyDescent="0.2">
      <c r="A115" s="49" t="s">
        <v>24</v>
      </c>
      <c r="B115" s="50"/>
      <c r="C115" s="2" t="s">
        <v>14</v>
      </c>
      <c r="D115" s="49">
        <v>18631.96</v>
      </c>
      <c r="E115" s="49">
        <v>5084.72</v>
      </c>
      <c r="F115" s="49">
        <v>449614</v>
      </c>
      <c r="G115" s="49">
        <v>1199</v>
      </c>
      <c r="H115" s="49">
        <v>474529.68</v>
      </c>
      <c r="I115" s="51"/>
      <c r="J115" s="49">
        <v>0</v>
      </c>
      <c r="K115" s="49">
        <v>0</v>
      </c>
      <c r="L115" s="49">
        <v>0</v>
      </c>
      <c r="M115" s="51"/>
      <c r="N115" s="49">
        <v>474529.68000000005</v>
      </c>
      <c r="O115" s="49"/>
      <c r="P115" s="49">
        <v>0</v>
      </c>
      <c r="Q115" s="49">
        <v>0</v>
      </c>
      <c r="R115" s="49"/>
      <c r="S115" s="51"/>
      <c r="T115" s="49">
        <v>0</v>
      </c>
      <c r="U115" s="49">
        <v>0</v>
      </c>
      <c r="V115" s="49">
        <v>0</v>
      </c>
      <c r="W115" s="49">
        <v>0</v>
      </c>
      <c r="X115" s="49">
        <v>0</v>
      </c>
      <c r="Y115" s="49">
        <v>0</v>
      </c>
      <c r="Z115" s="49">
        <v>0</v>
      </c>
      <c r="AA115" s="49">
        <v>0</v>
      </c>
      <c r="AB115" s="49">
        <v>0</v>
      </c>
      <c r="AC115" s="49">
        <v>0</v>
      </c>
      <c r="AD115" s="49">
        <v>0</v>
      </c>
      <c r="AE115" s="49">
        <v>0</v>
      </c>
      <c r="AF115" s="49">
        <v>0</v>
      </c>
      <c r="AG115" s="49">
        <v>0</v>
      </c>
      <c r="AH115" s="49">
        <v>0</v>
      </c>
      <c r="AI115" s="49">
        <v>0</v>
      </c>
      <c r="AJ115" s="49">
        <v>0</v>
      </c>
      <c r="AK115" s="49">
        <v>0</v>
      </c>
      <c r="AL115" s="49">
        <v>0</v>
      </c>
      <c r="AM115" s="49">
        <v>0</v>
      </c>
      <c r="AN115" s="49">
        <v>0</v>
      </c>
      <c r="AO115" s="49">
        <v>0</v>
      </c>
      <c r="AP115" s="49">
        <v>0</v>
      </c>
      <c r="AQ115" s="49">
        <v>0</v>
      </c>
      <c r="AR115" s="49">
        <v>0</v>
      </c>
      <c r="AS115" s="49">
        <v>0</v>
      </c>
      <c r="AT115" s="49">
        <v>0</v>
      </c>
      <c r="AU115" s="49">
        <v>0</v>
      </c>
      <c r="AV115" s="49">
        <v>0</v>
      </c>
      <c r="AW115" s="49">
        <v>0</v>
      </c>
      <c r="AX115" s="49">
        <v>0</v>
      </c>
      <c r="AY115" s="49">
        <v>0</v>
      </c>
      <c r="AZ115" s="49">
        <v>0</v>
      </c>
      <c r="BA115" s="49">
        <v>0</v>
      </c>
      <c r="BB115" s="49">
        <v>0</v>
      </c>
      <c r="BC115" s="49">
        <v>0</v>
      </c>
      <c r="BD115" s="49">
        <v>0</v>
      </c>
      <c r="BE115" s="49">
        <v>0</v>
      </c>
      <c r="BF115" s="49">
        <v>0</v>
      </c>
      <c r="BG115" s="49">
        <v>0</v>
      </c>
      <c r="BH115" s="49">
        <v>0</v>
      </c>
      <c r="BI115" s="49">
        <v>0</v>
      </c>
      <c r="BJ115" s="49">
        <v>0</v>
      </c>
      <c r="BK115" s="49">
        <v>0</v>
      </c>
      <c r="BL115" s="49">
        <v>0</v>
      </c>
      <c r="BM115" s="49">
        <v>0</v>
      </c>
      <c r="BN115" s="49">
        <v>0</v>
      </c>
      <c r="BO115" s="49">
        <v>1561</v>
      </c>
      <c r="BP115" s="49">
        <v>17000</v>
      </c>
      <c r="BQ115" s="49">
        <v>18800</v>
      </c>
      <c r="BR115" s="49">
        <v>3500</v>
      </c>
      <c r="BS115" s="49">
        <v>9000</v>
      </c>
      <c r="BT115" s="49">
        <v>1250</v>
      </c>
      <c r="BU115" s="49">
        <v>21000</v>
      </c>
      <c r="BV115" s="49">
        <v>100000</v>
      </c>
      <c r="BW115" s="49">
        <v>33250</v>
      </c>
      <c r="BX115" s="49">
        <v>26600</v>
      </c>
      <c r="BY115" s="49">
        <v>19000</v>
      </c>
      <c r="BZ115" s="49">
        <v>3435</v>
      </c>
      <c r="CA115" s="49">
        <v>500</v>
      </c>
      <c r="CB115" s="49">
        <v>20500</v>
      </c>
      <c r="CC115" s="49">
        <v>3200</v>
      </c>
      <c r="CD115" s="49">
        <v>500</v>
      </c>
      <c r="CE115" s="49">
        <v>510</v>
      </c>
      <c r="CF115" s="49">
        <v>0</v>
      </c>
      <c r="CG115" s="49">
        <v>0</v>
      </c>
      <c r="CH115" s="49">
        <v>279606</v>
      </c>
      <c r="CI115" s="51"/>
      <c r="CJ115" s="49">
        <v>6151.72</v>
      </c>
      <c r="CK115" s="49">
        <v>161.99</v>
      </c>
      <c r="CL115" s="49">
        <v>70553.549999999988</v>
      </c>
      <c r="CM115" s="49">
        <v>76867.25999999998</v>
      </c>
      <c r="CN115" s="2"/>
      <c r="CO115" s="49">
        <v>0</v>
      </c>
      <c r="CP115" s="49">
        <v>0</v>
      </c>
      <c r="CQ115" s="49">
        <v>0</v>
      </c>
      <c r="CS115" s="49">
        <v>76867.25999999998</v>
      </c>
      <c r="CT115" s="49">
        <f>CH115-CS115</f>
        <v>202738.74000000002</v>
      </c>
      <c r="CU115" s="52">
        <f>IF(CH115=0,"n/a",CS115/(CH115))</f>
        <v>0.27491277011222925</v>
      </c>
      <c r="CV115" s="53"/>
    </row>
    <row r="116" spans="1:100" s="48" customFormat="1" x14ac:dyDescent="0.2">
      <c r="B116" s="50"/>
      <c r="H116" s="51"/>
      <c r="I116" s="51"/>
      <c r="L116" s="51"/>
      <c r="M116" s="51"/>
      <c r="N116" s="51"/>
      <c r="O116" s="51"/>
      <c r="P116" s="51"/>
      <c r="Q116" s="51"/>
      <c r="R116" s="51"/>
      <c r="S116" s="51"/>
      <c r="CH116" s="51"/>
      <c r="CI116" s="51"/>
      <c r="CM116" s="51"/>
      <c r="CQ116" s="51"/>
      <c r="CU116" s="54"/>
      <c r="CV116" s="54"/>
    </row>
    <row r="117" spans="1:100" s="48" customFormat="1" outlineLevel="1" x14ac:dyDescent="0.2">
      <c r="A117" s="48" t="s">
        <v>122</v>
      </c>
      <c r="B117" s="50" t="s">
        <v>315</v>
      </c>
      <c r="C117" s="48" t="s">
        <v>316</v>
      </c>
      <c r="D117" s="48">
        <v>0</v>
      </c>
      <c r="E117" s="48">
        <v>0</v>
      </c>
      <c r="F117" s="48">
        <v>252055.5</v>
      </c>
      <c r="G117" s="48">
        <v>0</v>
      </c>
      <c r="H117" s="48">
        <v>252055.5</v>
      </c>
      <c r="J117" s="48">
        <v>0</v>
      </c>
      <c r="K117" s="48">
        <v>0</v>
      </c>
      <c r="L117" s="48">
        <v>0</v>
      </c>
      <c r="N117" s="48">
        <v>252055.5</v>
      </c>
      <c r="P117" s="47">
        <v>0</v>
      </c>
      <c r="Q117" s="47">
        <v>0</v>
      </c>
      <c r="S117" s="47"/>
      <c r="T117" s="48">
        <v>0</v>
      </c>
      <c r="U117" s="48">
        <v>0</v>
      </c>
      <c r="V117" s="48">
        <v>0</v>
      </c>
      <c r="W117" s="48">
        <v>0</v>
      </c>
      <c r="X117" s="48">
        <v>0</v>
      </c>
      <c r="Y117" s="48">
        <v>0</v>
      </c>
      <c r="Z117" s="48">
        <v>0</v>
      </c>
      <c r="AA117" s="48">
        <v>0</v>
      </c>
      <c r="AB117" s="48">
        <v>0</v>
      </c>
      <c r="AC117" s="48">
        <v>0</v>
      </c>
      <c r="AD117" s="48">
        <v>0</v>
      </c>
      <c r="AE117" s="48">
        <v>0</v>
      </c>
      <c r="AF117" s="48">
        <v>0</v>
      </c>
      <c r="AG117" s="48">
        <v>0</v>
      </c>
      <c r="AH117" s="48">
        <v>0</v>
      </c>
      <c r="AI117" s="48">
        <v>0</v>
      </c>
      <c r="AJ117" s="48">
        <v>0</v>
      </c>
      <c r="AK117" s="48">
        <v>0</v>
      </c>
      <c r="AL117" s="48">
        <v>0</v>
      </c>
      <c r="AM117" s="48">
        <v>0</v>
      </c>
      <c r="AN117" s="48">
        <v>0</v>
      </c>
      <c r="AO117" s="48">
        <v>0</v>
      </c>
      <c r="AP117" s="48">
        <v>0</v>
      </c>
      <c r="AQ117" s="48">
        <v>0</v>
      </c>
      <c r="AR117" s="48">
        <v>0</v>
      </c>
      <c r="AS117" s="48">
        <v>0</v>
      </c>
      <c r="AT117" s="48">
        <v>0</v>
      </c>
      <c r="AU117" s="48">
        <v>0</v>
      </c>
      <c r="AV117" s="48">
        <v>0</v>
      </c>
      <c r="AW117" s="48">
        <v>0</v>
      </c>
      <c r="AX117" s="48">
        <v>0</v>
      </c>
      <c r="AY117" s="48">
        <v>0</v>
      </c>
      <c r="AZ117" s="48">
        <v>0</v>
      </c>
      <c r="BA117" s="48">
        <v>0</v>
      </c>
      <c r="BB117" s="48">
        <v>0</v>
      </c>
      <c r="BC117" s="48">
        <v>0</v>
      </c>
      <c r="BD117" s="48">
        <v>0</v>
      </c>
      <c r="BE117" s="48">
        <v>0</v>
      </c>
      <c r="BF117" s="48">
        <v>0</v>
      </c>
      <c r="BG117" s="48">
        <v>0</v>
      </c>
      <c r="BH117" s="48">
        <v>0</v>
      </c>
      <c r="BI117" s="48">
        <v>0</v>
      </c>
      <c r="BJ117" s="48">
        <v>0</v>
      </c>
      <c r="BK117" s="48">
        <v>0</v>
      </c>
      <c r="BL117" s="48">
        <v>0</v>
      </c>
      <c r="BM117" s="48">
        <v>0</v>
      </c>
      <c r="BN117" s="48">
        <v>0</v>
      </c>
      <c r="BO117" s="48">
        <v>0</v>
      </c>
      <c r="BP117" s="48">
        <v>0</v>
      </c>
      <c r="BQ117" s="48">
        <v>0</v>
      </c>
      <c r="BR117" s="48">
        <v>0</v>
      </c>
      <c r="BS117" s="48">
        <v>0</v>
      </c>
      <c r="BT117" s="48">
        <v>0</v>
      </c>
      <c r="BU117" s="48">
        <v>0</v>
      </c>
      <c r="BV117" s="48">
        <v>0</v>
      </c>
      <c r="BW117" s="48">
        <v>0</v>
      </c>
      <c r="BX117" s="48">
        <v>0</v>
      </c>
      <c r="BY117" s="48">
        <v>0</v>
      </c>
      <c r="BZ117" s="48">
        <v>0</v>
      </c>
      <c r="CA117" s="48">
        <v>0</v>
      </c>
      <c r="CB117" s="48">
        <v>0</v>
      </c>
      <c r="CC117" s="48">
        <v>0</v>
      </c>
      <c r="CD117" s="48">
        <v>0</v>
      </c>
      <c r="CE117" s="48">
        <v>0</v>
      </c>
      <c r="CF117" s="48">
        <v>55000</v>
      </c>
      <c r="CG117" s="48">
        <v>0</v>
      </c>
      <c r="CH117" s="47">
        <v>193500</v>
      </c>
      <c r="CJ117" s="48">
        <v>0</v>
      </c>
      <c r="CK117" s="48">
        <v>0</v>
      </c>
      <c r="CL117" s="48">
        <v>144107.70000000001</v>
      </c>
      <c r="CM117" s="48">
        <v>144107.70000000001</v>
      </c>
      <c r="CO117" s="48">
        <v>0</v>
      </c>
      <c r="CP117" s="48">
        <v>0</v>
      </c>
      <c r="CQ117" s="48">
        <v>0</v>
      </c>
      <c r="CS117" s="48">
        <v>144107.70000000001</v>
      </c>
      <c r="CT117" s="48">
        <f>CH117-CS117</f>
        <v>49392.299999999988</v>
      </c>
      <c r="CU117" s="54">
        <f>IF(CH117=0,"n/a",CS117/(CH117))</f>
        <v>0.74474263565891474</v>
      </c>
      <c r="CV117" s="54"/>
    </row>
    <row r="118" spans="1:100" s="48" customFormat="1" x14ac:dyDescent="0.2">
      <c r="A118" s="49" t="s">
        <v>25</v>
      </c>
      <c r="B118" s="50"/>
      <c r="C118" s="2" t="s">
        <v>15</v>
      </c>
      <c r="D118" s="49">
        <v>0</v>
      </c>
      <c r="E118" s="49">
        <v>0</v>
      </c>
      <c r="F118" s="49">
        <v>252055.5</v>
      </c>
      <c r="G118" s="49">
        <v>0</v>
      </c>
      <c r="H118" s="49">
        <v>252055.5</v>
      </c>
      <c r="I118" s="51"/>
      <c r="J118" s="49">
        <v>0</v>
      </c>
      <c r="K118" s="49">
        <v>0</v>
      </c>
      <c r="L118" s="49">
        <v>0</v>
      </c>
      <c r="M118" s="51"/>
      <c r="N118" s="49">
        <v>252055.5</v>
      </c>
      <c r="O118" s="49"/>
      <c r="P118" s="49">
        <v>0</v>
      </c>
      <c r="Q118" s="49">
        <v>0</v>
      </c>
      <c r="R118" s="49"/>
      <c r="S118" s="51"/>
      <c r="T118" s="49">
        <v>0</v>
      </c>
      <c r="U118" s="49">
        <v>0</v>
      </c>
      <c r="V118" s="49">
        <v>0</v>
      </c>
      <c r="W118" s="49">
        <v>0</v>
      </c>
      <c r="X118" s="49">
        <v>0</v>
      </c>
      <c r="Y118" s="49">
        <v>0</v>
      </c>
      <c r="Z118" s="49">
        <v>0</v>
      </c>
      <c r="AA118" s="49">
        <v>0</v>
      </c>
      <c r="AB118" s="49">
        <v>0</v>
      </c>
      <c r="AC118" s="49">
        <v>0</v>
      </c>
      <c r="AD118" s="49">
        <v>0</v>
      </c>
      <c r="AE118" s="49">
        <v>0</v>
      </c>
      <c r="AF118" s="49">
        <v>0</v>
      </c>
      <c r="AG118" s="49">
        <v>0</v>
      </c>
      <c r="AH118" s="49">
        <v>0</v>
      </c>
      <c r="AI118" s="49">
        <v>0</v>
      </c>
      <c r="AJ118" s="49">
        <v>0</v>
      </c>
      <c r="AK118" s="49">
        <v>0</v>
      </c>
      <c r="AL118" s="49">
        <v>0</v>
      </c>
      <c r="AM118" s="49">
        <v>0</v>
      </c>
      <c r="AN118" s="49">
        <v>0</v>
      </c>
      <c r="AO118" s="49">
        <v>0</v>
      </c>
      <c r="AP118" s="49">
        <v>0</v>
      </c>
      <c r="AQ118" s="49">
        <v>0</v>
      </c>
      <c r="AR118" s="49">
        <v>0</v>
      </c>
      <c r="AS118" s="49">
        <v>0</v>
      </c>
      <c r="AT118" s="49">
        <v>0</v>
      </c>
      <c r="AU118" s="49">
        <v>0</v>
      </c>
      <c r="AV118" s="49">
        <v>0</v>
      </c>
      <c r="AW118" s="49">
        <v>0</v>
      </c>
      <c r="AX118" s="49">
        <v>0</v>
      </c>
      <c r="AY118" s="49">
        <v>0</v>
      </c>
      <c r="AZ118" s="49">
        <v>0</v>
      </c>
      <c r="BA118" s="49">
        <v>0</v>
      </c>
      <c r="BB118" s="49">
        <v>0</v>
      </c>
      <c r="BC118" s="49">
        <v>0</v>
      </c>
      <c r="BD118" s="49">
        <v>0</v>
      </c>
      <c r="BE118" s="49">
        <v>0</v>
      </c>
      <c r="BF118" s="49">
        <v>0</v>
      </c>
      <c r="BG118" s="49">
        <v>0</v>
      </c>
      <c r="BH118" s="49">
        <v>0</v>
      </c>
      <c r="BI118" s="49">
        <v>0</v>
      </c>
      <c r="BJ118" s="49">
        <v>0</v>
      </c>
      <c r="BK118" s="49">
        <v>0</v>
      </c>
      <c r="BL118" s="49">
        <v>0</v>
      </c>
      <c r="BM118" s="49">
        <v>0</v>
      </c>
      <c r="BN118" s="49">
        <v>0</v>
      </c>
      <c r="BO118" s="49">
        <v>0</v>
      </c>
      <c r="BP118" s="49">
        <v>0</v>
      </c>
      <c r="BQ118" s="49">
        <v>0</v>
      </c>
      <c r="BR118" s="49">
        <v>0</v>
      </c>
      <c r="BS118" s="49">
        <v>0</v>
      </c>
      <c r="BT118" s="49">
        <v>0</v>
      </c>
      <c r="BU118" s="49">
        <v>0</v>
      </c>
      <c r="BV118" s="49">
        <v>0</v>
      </c>
      <c r="BW118" s="49">
        <v>0</v>
      </c>
      <c r="BX118" s="49">
        <v>0</v>
      </c>
      <c r="BY118" s="49">
        <v>0</v>
      </c>
      <c r="BZ118" s="49">
        <v>0</v>
      </c>
      <c r="CA118" s="49">
        <v>0</v>
      </c>
      <c r="CB118" s="49">
        <v>0</v>
      </c>
      <c r="CC118" s="49">
        <v>0</v>
      </c>
      <c r="CD118" s="49">
        <v>0</v>
      </c>
      <c r="CE118" s="49">
        <v>0</v>
      </c>
      <c r="CF118" s="49">
        <v>55000</v>
      </c>
      <c r="CG118" s="49">
        <v>0</v>
      </c>
      <c r="CH118" s="49">
        <v>193500</v>
      </c>
      <c r="CI118" s="51"/>
      <c r="CJ118" s="49">
        <v>0</v>
      </c>
      <c r="CK118" s="49">
        <v>0</v>
      </c>
      <c r="CL118" s="49">
        <v>144107.70000000001</v>
      </c>
      <c r="CM118" s="49">
        <v>144107.70000000001</v>
      </c>
      <c r="CN118" s="2"/>
      <c r="CO118" s="49">
        <v>0</v>
      </c>
      <c r="CP118" s="49">
        <v>0</v>
      </c>
      <c r="CQ118" s="49">
        <v>0</v>
      </c>
      <c r="CS118" s="49">
        <v>144107.70000000001</v>
      </c>
      <c r="CT118" s="49">
        <f>CH118-CS118</f>
        <v>49392.299999999988</v>
      </c>
      <c r="CU118" s="52">
        <f>IF(CH118=0,"n/a",CS118/(CH118))</f>
        <v>0.74474263565891474</v>
      </c>
      <c r="CV118" s="53"/>
    </row>
    <row r="119" spans="1:100" s="48" customFormat="1" x14ac:dyDescent="0.2">
      <c r="B119" s="50"/>
      <c r="H119" s="57"/>
      <c r="I119" s="51"/>
      <c r="L119" s="57"/>
      <c r="M119" s="51"/>
      <c r="N119" s="51"/>
      <c r="O119" s="51"/>
      <c r="P119" s="51"/>
      <c r="Q119" s="51"/>
      <c r="R119" s="51"/>
      <c r="S119" s="51"/>
      <c r="CH119" s="51"/>
      <c r="CI119" s="51"/>
      <c r="CM119" s="57"/>
      <c r="CQ119" s="57"/>
      <c r="CU119" s="54"/>
      <c r="CV119" s="54"/>
    </row>
    <row r="120" spans="1:100" s="48" customFormat="1" x14ac:dyDescent="0.2">
      <c r="A120" s="49" t="s">
        <v>2</v>
      </c>
      <c r="B120" s="50"/>
      <c r="C120" s="2" t="s">
        <v>16</v>
      </c>
      <c r="D120" s="49">
        <f t="shared" ref="D120:G120" si="19">D67+D96+D115+D118</f>
        <v>103931.66</v>
      </c>
      <c r="E120" s="49">
        <f t="shared" si="19"/>
        <v>136822.79999999999</v>
      </c>
      <c r="F120" s="49">
        <f t="shared" si="19"/>
        <v>6907324.0700000003</v>
      </c>
      <c r="G120" s="49">
        <f t="shared" si="19"/>
        <v>1199</v>
      </c>
      <c r="H120" s="49">
        <f>H67+H96+H115+H118</f>
        <v>7149277.5300000012</v>
      </c>
      <c r="I120" s="51"/>
      <c r="J120" s="49">
        <f t="shared" ref="J120:K120" si="20">J67+J96+J115+J118</f>
        <v>0</v>
      </c>
      <c r="K120" s="49">
        <f t="shared" si="20"/>
        <v>467915</v>
      </c>
      <c r="L120" s="49">
        <f>L67+L96+L115+L118</f>
        <v>467915</v>
      </c>
      <c r="M120" s="51"/>
      <c r="N120" s="49">
        <f>N67+N96+N115+N118</f>
        <v>7617192.5299999993</v>
      </c>
      <c r="O120" s="49"/>
      <c r="P120" s="49"/>
      <c r="Q120" s="49"/>
      <c r="R120" s="49"/>
      <c r="S120" s="51"/>
      <c r="T120" s="49">
        <f t="shared" ref="T120:AY120" si="21">T67+T96+T115+T118</f>
        <v>118813</v>
      </c>
      <c r="U120" s="49">
        <f t="shared" si="21"/>
        <v>111503</v>
      </c>
      <c r="V120" s="49">
        <f t="shared" si="21"/>
        <v>62500</v>
      </c>
      <c r="W120" s="49">
        <f t="shared" si="21"/>
        <v>2579143</v>
      </c>
      <c r="X120" s="49">
        <f t="shared" si="21"/>
        <v>40000</v>
      </c>
      <c r="Y120" s="49">
        <f t="shared" si="21"/>
        <v>24356</v>
      </c>
      <c r="Z120" s="49">
        <f t="shared" si="21"/>
        <v>56003</v>
      </c>
      <c r="AA120" s="49">
        <f t="shared" si="21"/>
        <v>45002</v>
      </c>
      <c r="AB120" s="49">
        <f t="shared" si="21"/>
        <v>91178</v>
      </c>
      <c r="AC120" s="49">
        <f t="shared" si="21"/>
        <v>38075</v>
      </c>
      <c r="AD120" s="49">
        <f t="shared" si="21"/>
        <v>30256</v>
      </c>
      <c r="AE120" s="49">
        <f t="shared" si="21"/>
        <v>32586</v>
      </c>
      <c r="AF120" s="49">
        <f t="shared" si="21"/>
        <v>53803</v>
      </c>
      <c r="AG120" s="49">
        <f t="shared" si="21"/>
        <v>56527</v>
      </c>
      <c r="AH120" s="49">
        <f t="shared" si="21"/>
        <v>171609</v>
      </c>
      <c r="AI120" s="49">
        <f t="shared" si="21"/>
        <v>600951</v>
      </c>
      <c r="AJ120" s="49">
        <f t="shared" si="21"/>
        <v>22605</v>
      </c>
      <c r="AK120" s="49">
        <f t="shared" si="21"/>
        <v>167718</v>
      </c>
      <c r="AL120" s="49">
        <f t="shared" si="21"/>
        <v>22000</v>
      </c>
      <c r="AM120" s="49">
        <f t="shared" si="21"/>
        <v>15000</v>
      </c>
      <c r="AN120" s="49">
        <f t="shared" si="21"/>
        <v>1750</v>
      </c>
      <c r="AO120" s="49">
        <f t="shared" si="21"/>
        <v>1750</v>
      </c>
      <c r="AP120" s="49">
        <f t="shared" si="21"/>
        <v>1294829</v>
      </c>
      <c r="AQ120" s="49">
        <f t="shared" si="21"/>
        <v>1100</v>
      </c>
      <c r="AR120" s="49">
        <f t="shared" si="21"/>
        <v>18000</v>
      </c>
      <c r="AS120" s="49">
        <f t="shared" si="21"/>
        <v>1500</v>
      </c>
      <c r="AT120" s="49">
        <f t="shared" si="21"/>
        <v>7805</v>
      </c>
      <c r="AU120" s="49">
        <f t="shared" si="21"/>
        <v>10500</v>
      </c>
      <c r="AV120" s="49">
        <f t="shared" si="21"/>
        <v>49000</v>
      </c>
      <c r="AW120" s="49">
        <f t="shared" si="21"/>
        <v>5000</v>
      </c>
      <c r="AX120" s="49">
        <f t="shared" si="21"/>
        <v>1100</v>
      </c>
      <c r="AY120" s="49">
        <f t="shared" si="21"/>
        <v>140000</v>
      </c>
      <c r="AZ120" s="49">
        <f t="shared" ref="AZ120:CG120" si="22">AZ67+AZ96+AZ115+AZ118</f>
        <v>1500</v>
      </c>
      <c r="BA120" s="49">
        <f t="shared" si="22"/>
        <v>11600</v>
      </c>
      <c r="BB120" s="49">
        <f t="shared" si="22"/>
        <v>37500</v>
      </c>
      <c r="BC120" s="49">
        <f t="shared" si="22"/>
        <v>80000</v>
      </c>
      <c r="BD120" s="49">
        <f t="shared" si="22"/>
        <v>500</v>
      </c>
      <c r="BE120" s="49">
        <f t="shared" si="22"/>
        <v>18000</v>
      </c>
      <c r="BF120" s="49">
        <f t="shared" si="22"/>
        <v>53500</v>
      </c>
      <c r="BG120" s="49">
        <f t="shared" si="22"/>
        <v>13770</v>
      </c>
      <c r="BH120" s="49">
        <f t="shared" si="22"/>
        <v>17775</v>
      </c>
      <c r="BI120" s="49">
        <f t="shared" si="22"/>
        <v>600</v>
      </c>
      <c r="BJ120" s="49">
        <f t="shared" si="22"/>
        <v>16650</v>
      </c>
      <c r="BK120" s="49">
        <f t="shared" si="22"/>
        <v>80500</v>
      </c>
      <c r="BL120" s="49">
        <f t="shared" si="22"/>
        <v>13029</v>
      </c>
      <c r="BM120" s="49">
        <f t="shared" si="22"/>
        <v>436991</v>
      </c>
      <c r="BN120" s="49">
        <f t="shared" si="22"/>
        <v>338153</v>
      </c>
      <c r="BO120" s="49">
        <f t="shared" si="22"/>
        <v>1561</v>
      </c>
      <c r="BP120" s="49">
        <f t="shared" si="22"/>
        <v>17000</v>
      </c>
      <c r="BQ120" s="49">
        <f t="shared" si="22"/>
        <v>18800</v>
      </c>
      <c r="BR120" s="49">
        <f t="shared" si="22"/>
        <v>3500</v>
      </c>
      <c r="BS120" s="49">
        <f t="shared" si="22"/>
        <v>9000</v>
      </c>
      <c r="BT120" s="49">
        <f t="shared" si="22"/>
        <v>1250</v>
      </c>
      <c r="BU120" s="49">
        <f t="shared" si="22"/>
        <v>21000</v>
      </c>
      <c r="BV120" s="49">
        <f t="shared" si="22"/>
        <v>100000</v>
      </c>
      <c r="BW120" s="49">
        <f t="shared" si="22"/>
        <v>33250</v>
      </c>
      <c r="BX120" s="49">
        <f t="shared" si="22"/>
        <v>26600</v>
      </c>
      <c r="BY120" s="49">
        <f t="shared" si="22"/>
        <v>19000</v>
      </c>
      <c r="BZ120" s="49">
        <f t="shared" si="22"/>
        <v>3435</v>
      </c>
      <c r="CA120" s="49">
        <f t="shared" si="22"/>
        <v>500</v>
      </c>
      <c r="CB120" s="49">
        <f t="shared" si="22"/>
        <v>20500</v>
      </c>
      <c r="CC120" s="49">
        <f t="shared" si="22"/>
        <v>3200</v>
      </c>
      <c r="CD120" s="49">
        <f t="shared" si="22"/>
        <v>500</v>
      </c>
      <c r="CE120" s="49">
        <f t="shared" si="22"/>
        <v>510</v>
      </c>
      <c r="CF120" s="49">
        <f t="shared" si="22"/>
        <v>55000</v>
      </c>
      <c r="CG120" s="49">
        <f t="shared" si="22"/>
        <v>754241</v>
      </c>
      <c r="CH120" s="49">
        <f>CH67+CH96+CH115+CH118</f>
        <v>8219377</v>
      </c>
      <c r="CI120" s="51"/>
      <c r="CJ120" s="49">
        <f t="shared" ref="CJ120:CL120" si="23">CJ67+CJ96+CJ115+CJ118</f>
        <v>36892.43</v>
      </c>
      <c r="CK120" s="49">
        <f t="shared" si="23"/>
        <v>48537.19</v>
      </c>
      <c r="CL120" s="49">
        <f t="shared" si="23"/>
        <v>2569352.7400000002</v>
      </c>
      <c r="CM120" s="49">
        <f>CM67+CM96+CM115+CM118</f>
        <v>2654782.36</v>
      </c>
      <c r="CN120" s="2"/>
      <c r="CO120" s="49">
        <f t="shared" ref="CO120:CP120" si="24">CO67+CO96+CO115+CO118</f>
        <v>0</v>
      </c>
      <c r="CP120" s="49">
        <f t="shared" si="24"/>
        <v>150317.5</v>
      </c>
      <c r="CQ120" s="49">
        <f>CQ67+CQ96+CQ115+CQ118</f>
        <v>150317.5</v>
      </c>
      <c r="CS120" s="49">
        <f>CS67+CS96+CS115+CS118</f>
        <v>2805099.8599999994</v>
      </c>
      <c r="CT120" s="49"/>
      <c r="CU120" s="52"/>
      <c r="CV120" s="53"/>
    </row>
    <row r="121" spans="1:100" s="48" customFormat="1" x14ac:dyDescent="0.2">
      <c r="B121" s="50"/>
      <c r="H121" s="55"/>
      <c r="I121" s="51"/>
      <c r="L121" s="55"/>
      <c r="M121" s="51"/>
      <c r="N121" s="51"/>
      <c r="O121" s="51"/>
      <c r="P121" s="51"/>
      <c r="Q121" s="51"/>
      <c r="R121" s="51"/>
      <c r="S121" s="51"/>
      <c r="CH121" s="51"/>
      <c r="CI121" s="51"/>
      <c r="CM121" s="55"/>
      <c r="CQ121" s="55"/>
      <c r="CU121" s="54"/>
      <c r="CV121" s="54"/>
    </row>
    <row r="122" spans="1:100" s="48" customFormat="1" ht="13.5" thickBot="1" x14ac:dyDescent="0.25">
      <c r="A122" s="58" t="s">
        <v>2</v>
      </c>
      <c r="B122" s="50"/>
      <c r="C122" s="2" t="s">
        <v>45</v>
      </c>
      <c r="D122" s="58">
        <f t="shared" ref="D122:G122" si="25">D36-D120</f>
        <v>-10321.940000000002</v>
      </c>
      <c r="E122" s="58">
        <f t="shared" si="25"/>
        <v>6737.0000000000291</v>
      </c>
      <c r="F122" s="58">
        <f t="shared" si="25"/>
        <v>-8166.519999999553</v>
      </c>
      <c r="G122" s="58">
        <f t="shared" si="25"/>
        <v>0</v>
      </c>
      <c r="H122" s="49">
        <f>H36-H120</f>
        <v>2875279.1799999997</v>
      </c>
      <c r="I122" s="51"/>
      <c r="J122" s="58">
        <f t="shared" ref="J122:K122" si="26">J36-J120</f>
        <v>0</v>
      </c>
      <c r="K122" s="58">
        <f t="shared" si="26"/>
        <v>9305.8499999999767</v>
      </c>
      <c r="L122" s="49">
        <f>L36-L120</f>
        <v>9305.8499999999767</v>
      </c>
      <c r="M122" s="51"/>
      <c r="N122" s="49">
        <f>N36-N120</f>
        <v>2884585.0300000012</v>
      </c>
      <c r="O122" s="59"/>
      <c r="P122" s="58"/>
      <c r="Q122" s="58"/>
      <c r="R122" s="49"/>
      <c r="S122" s="51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  <c r="BJ122" s="58"/>
      <c r="BK122" s="58"/>
      <c r="BL122" s="58"/>
      <c r="BM122" s="58"/>
      <c r="BN122" s="58"/>
      <c r="BO122" s="58"/>
      <c r="BP122" s="58"/>
      <c r="BQ122" s="58"/>
      <c r="BR122" s="58"/>
      <c r="BS122" s="58"/>
      <c r="BT122" s="58"/>
      <c r="BU122" s="58"/>
      <c r="BV122" s="58"/>
      <c r="BW122" s="58"/>
      <c r="BX122" s="58"/>
      <c r="BY122" s="58"/>
      <c r="BZ122" s="58"/>
      <c r="CA122" s="58"/>
      <c r="CB122" s="58"/>
      <c r="CC122" s="58"/>
      <c r="CD122" s="58"/>
      <c r="CE122" s="58"/>
      <c r="CF122" s="58"/>
      <c r="CG122" s="58"/>
      <c r="CH122" s="49"/>
      <c r="CI122" s="51"/>
      <c r="CJ122" s="58">
        <f t="shared" ref="CJ122:CL122" si="27">CJ36-CJ120</f>
        <v>62779.670000000006</v>
      </c>
      <c r="CK122" s="58">
        <f t="shared" si="27"/>
        <v>145377.82</v>
      </c>
      <c r="CL122" s="58">
        <f t="shared" si="27"/>
        <v>3031092.379999999</v>
      </c>
      <c r="CM122" s="49">
        <f>CM36-CM120</f>
        <v>3239249.8699999996</v>
      </c>
      <c r="CN122" s="2"/>
      <c r="CO122" s="58">
        <f t="shared" ref="CO122:CP122" si="28">CO36-CO120</f>
        <v>16695.97</v>
      </c>
      <c r="CP122" s="58">
        <f t="shared" si="28"/>
        <v>755898.52</v>
      </c>
      <c r="CQ122" s="49">
        <f>CQ36-CQ120</f>
        <v>772594.49</v>
      </c>
      <c r="CS122" s="49">
        <f>CS36-CS120</f>
        <v>4011844.3600000013</v>
      </c>
      <c r="CT122" s="49"/>
      <c r="CU122" s="52"/>
      <c r="CV122" s="53"/>
    </row>
    <row r="123" spans="1:100" s="48" customFormat="1" ht="13.5" thickTop="1" x14ac:dyDescent="0.2">
      <c r="B123" s="50"/>
      <c r="CU123" s="54"/>
      <c r="CV123" s="54"/>
    </row>
    <row r="124" spans="1:100" s="48" customFormat="1" x14ac:dyDescent="0.2">
      <c r="A124" s="48" t="s">
        <v>47</v>
      </c>
      <c r="B124" s="50"/>
      <c r="C124" s="2" t="s">
        <v>7</v>
      </c>
      <c r="D124" s="48">
        <v>0</v>
      </c>
      <c r="E124" s="48">
        <v>0</v>
      </c>
      <c r="F124" s="48">
        <v>0</v>
      </c>
      <c r="G124" s="48">
        <v>0</v>
      </c>
      <c r="H124" s="48">
        <v>0</v>
      </c>
      <c r="J124" s="48">
        <v>0</v>
      </c>
      <c r="K124" s="48">
        <v>0</v>
      </c>
      <c r="L124" s="48">
        <v>0</v>
      </c>
      <c r="N124" s="48">
        <v>0</v>
      </c>
      <c r="P124" s="48">
        <v>0</v>
      </c>
      <c r="Q124" s="48">
        <v>0</v>
      </c>
      <c r="T124" s="48">
        <v>0</v>
      </c>
      <c r="U124" s="48">
        <v>0</v>
      </c>
      <c r="V124" s="48">
        <v>0</v>
      </c>
      <c r="W124" s="48">
        <v>0</v>
      </c>
      <c r="X124" s="48">
        <v>0</v>
      </c>
      <c r="Y124" s="48">
        <v>0</v>
      </c>
      <c r="Z124" s="48">
        <v>0</v>
      </c>
      <c r="AA124" s="48">
        <v>0</v>
      </c>
      <c r="AB124" s="48">
        <v>0</v>
      </c>
      <c r="AC124" s="48">
        <v>0</v>
      </c>
      <c r="AD124" s="48">
        <v>0</v>
      </c>
      <c r="AE124" s="48">
        <v>0</v>
      </c>
      <c r="AF124" s="48">
        <v>0</v>
      </c>
      <c r="AG124" s="48">
        <v>0</v>
      </c>
      <c r="AH124" s="48">
        <v>0</v>
      </c>
      <c r="AI124" s="48">
        <v>0</v>
      </c>
      <c r="AJ124" s="48">
        <v>0</v>
      </c>
      <c r="AK124" s="48">
        <v>0</v>
      </c>
      <c r="AL124" s="48">
        <v>0</v>
      </c>
      <c r="AM124" s="48">
        <v>0</v>
      </c>
      <c r="AN124" s="48">
        <v>0</v>
      </c>
      <c r="AO124" s="48">
        <v>0</v>
      </c>
      <c r="AP124" s="48">
        <v>0</v>
      </c>
      <c r="AQ124" s="48">
        <v>0</v>
      </c>
      <c r="AR124" s="48">
        <v>0</v>
      </c>
      <c r="AS124" s="48">
        <v>0</v>
      </c>
      <c r="AT124" s="48">
        <v>0</v>
      </c>
      <c r="AU124" s="48">
        <v>0</v>
      </c>
      <c r="AV124" s="48">
        <v>0</v>
      </c>
      <c r="AW124" s="48">
        <v>0</v>
      </c>
      <c r="AX124" s="48">
        <v>0</v>
      </c>
      <c r="AY124" s="48">
        <v>0</v>
      </c>
      <c r="AZ124" s="48">
        <v>0</v>
      </c>
      <c r="BA124" s="48">
        <v>0</v>
      </c>
      <c r="BB124" s="48">
        <v>0</v>
      </c>
      <c r="BC124" s="48">
        <v>0</v>
      </c>
      <c r="BD124" s="48">
        <v>0</v>
      </c>
      <c r="BE124" s="48">
        <v>0</v>
      </c>
      <c r="BF124" s="48">
        <v>0</v>
      </c>
      <c r="BG124" s="48">
        <v>0</v>
      </c>
      <c r="BH124" s="48">
        <v>0</v>
      </c>
      <c r="BI124" s="48">
        <v>0</v>
      </c>
      <c r="BJ124" s="48">
        <v>0</v>
      </c>
      <c r="BK124" s="48">
        <v>0</v>
      </c>
      <c r="BL124" s="48">
        <v>0</v>
      </c>
      <c r="BM124" s="48">
        <v>0</v>
      </c>
      <c r="BN124" s="48">
        <v>0</v>
      </c>
      <c r="BO124" s="48">
        <v>0</v>
      </c>
      <c r="BP124" s="48">
        <v>0</v>
      </c>
      <c r="BQ124" s="48">
        <v>0</v>
      </c>
      <c r="BR124" s="48">
        <v>0</v>
      </c>
      <c r="BS124" s="48">
        <v>0</v>
      </c>
      <c r="BT124" s="48">
        <v>0</v>
      </c>
      <c r="BU124" s="48">
        <v>0</v>
      </c>
      <c r="BV124" s="48">
        <v>0</v>
      </c>
      <c r="BW124" s="48">
        <v>0</v>
      </c>
      <c r="BX124" s="48">
        <v>0</v>
      </c>
      <c r="BY124" s="48">
        <v>0</v>
      </c>
      <c r="BZ124" s="48">
        <v>0</v>
      </c>
      <c r="CA124" s="48">
        <v>0</v>
      </c>
      <c r="CB124" s="48">
        <v>0</v>
      </c>
      <c r="CC124" s="48">
        <v>0</v>
      </c>
      <c r="CD124" s="48">
        <v>0</v>
      </c>
      <c r="CE124" s="48">
        <v>0</v>
      </c>
      <c r="CF124" s="48">
        <v>0</v>
      </c>
      <c r="CG124" s="48">
        <v>0</v>
      </c>
      <c r="CH124" s="48">
        <v>0</v>
      </c>
      <c r="CJ124" s="48">
        <v>0</v>
      </c>
      <c r="CK124" s="48">
        <v>0</v>
      </c>
      <c r="CL124" s="48">
        <v>0</v>
      </c>
      <c r="CM124" s="48">
        <v>0</v>
      </c>
      <c r="CN124" s="2"/>
      <c r="CO124" s="48">
        <v>0</v>
      </c>
      <c r="CP124" s="48">
        <v>0</v>
      </c>
      <c r="CQ124" s="48">
        <v>0</v>
      </c>
      <c r="CS124" s="48">
        <v>0</v>
      </c>
      <c r="CU124" s="54"/>
      <c r="CV124" s="54"/>
    </row>
    <row r="125" spans="1:100" s="48" customFormat="1" x14ac:dyDescent="0.2">
      <c r="B125" s="50"/>
      <c r="CU125" s="54"/>
      <c r="CV125" s="54"/>
    </row>
    <row r="126" spans="1:100" s="48" customFormat="1" x14ac:dyDescent="0.2">
      <c r="A126" s="48" t="s">
        <v>48</v>
      </c>
      <c r="B126" s="50"/>
      <c r="C126" s="2" t="s">
        <v>8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J126" s="48">
        <v>0</v>
      </c>
      <c r="K126" s="48">
        <v>0</v>
      </c>
      <c r="L126" s="48">
        <v>0</v>
      </c>
      <c r="N126" s="48">
        <v>0</v>
      </c>
      <c r="P126" s="48">
        <v>0</v>
      </c>
      <c r="Q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  <c r="AA126" s="48">
        <v>0</v>
      </c>
      <c r="AB126" s="48">
        <v>0</v>
      </c>
      <c r="AC126" s="48">
        <v>0</v>
      </c>
      <c r="AD126" s="48">
        <v>0</v>
      </c>
      <c r="AE126" s="48">
        <v>0</v>
      </c>
      <c r="AF126" s="48">
        <v>0</v>
      </c>
      <c r="AG126" s="48">
        <v>0</v>
      </c>
      <c r="AH126" s="48">
        <v>0</v>
      </c>
      <c r="AI126" s="48">
        <v>0</v>
      </c>
      <c r="AJ126" s="48">
        <v>0</v>
      </c>
      <c r="AK126" s="48">
        <v>0</v>
      </c>
      <c r="AL126" s="48">
        <v>0</v>
      </c>
      <c r="AM126" s="48">
        <v>0</v>
      </c>
      <c r="AN126" s="48">
        <v>0</v>
      </c>
      <c r="AO126" s="48">
        <v>0</v>
      </c>
      <c r="AP126" s="48">
        <v>0</v>
      </c>
      <c r="AQ126" s="48">
        <v>0</v>
      </c>
      <c r="AR126" s="48">
        <v>0</v>
      </c>
      <c r="AS126" s="48">
        <v>0</v>
      </c>
      <c r="AT126" s="48">
        <v>0</v>
      </c>
      <c r="AU126" s="48">
        <v>0</v>
      </c>
      <c r="AV126" s="48">
        <v>0</v>
      </c>
      <c r="AW126" s="48">
        <v>0</v>
      </c>
      <c r="AX126" s="48">
        <v>0</v>
      </c>
      <c r="AY126" s="48">
        <v>0</v>
      </c>
      <c r="AZ126" s="48">
        <v>0</v>
      </c>
      <c r="BA126" s="48">
        <v>0</v>
      </c>
      <c r="BB126" s="48">
        <v>0</v>
      </c>
      <c r="BC126" s="48">
        <v>0</v>
      </c>
      <c r="BD126" s="48">
        <v>0</v>
      </c>
      <c r="BE126" s="48">
        <v>0</v>
      </c>
      <c r="BF126" s="48">
        <v>0</v>
      </c>
      <c r="BG126" s="48">
        <v>0</v>
      </c>
      <c r="BH126" s="48">
        <v>0</v>
      </c>
      <c r="BI126" s="48">
        <v>0</v>
      </c>
      <c r="BJ126" s="48">
        <v>0</v>
      </c>
      <c r="BK126" s="48">
        <v>0</v>
      </c>
      <c r="BL126" s="48">
        <v>0</v>
      </c>
      <c r="BM126" s="48">
        <v>0</v>
      </c>
      <c r="BN126" s="48">
        <v>0</v>
      </c>
      <c r="BO126" s="48">
        <v>0</v>
      </c>
      <c r="BP126" s="48">
        <v>0</v>
      </c>
      <c r="BQ126" s="48">
        <v>0</v>
      </c>
      <c r="BR126" s="48">
        <v>0</v>
      </c>
      <c r="BS126" s="48">
        <v>0</v>
      </c>
      <c r="BT126" s="48">
        <v>0</v>
      </c>
      <c r="BU126" s="48">
        <v>0</v>
      </c>
      <c r="BV126" s="48">
        <v>0</v>
      </c>
      <c r="BW126" s="48">
        <v>0</v>
      </c>
      <c r="BX126" s="48">
        <v>0</v>
      </c>
      <c r="BY126" s="48">
        <v>0</v>
      </c>
      <c r="BZ126" s="48">
        <v>0</v>
      </c>
      <c r="CA126" s="48">
        <v>0</v>
      </c>
      <c r="CB126" s="48">
        <v>0</v>
      </c>
      <c r="CC126" s="48">
        <v>0</v>
      </c>
      <c r="CD126" s="48">
        <v>0</v>
      </c>
      <c r="CE126" s="48">
        <v>0</v>
      </c>
      <c r="CF126" s="48">
        <v>0</v>
      </c>
      <c r="CG126" s="48">
        <v>0</v>
      </c>
      <c r="CH126" s="48">
        <v>0</v>
      </c>
      <c r="CJ126" s="48">
        <v>0</v>
      </c>
      <c r="CK126" s="48">
        <v>0</v>
      </c>
      <c r="CL126" s="48">
        <v>0</v>
      </c>
      <c r="CM126" s="48">
        <v>0</v>
      </c>
      <c r="CN126" s="2"/>
      <c r="CO126" s="48">
        <v>0</v>
      </c>
      <c r="CP126" s="48">
        <v>0</v>
      </c>
      <c r="CQ126" s="48">
        <v>0</v>
      </c>
      <c r="CS126" s="48">
        <v>0</v>
      </c>
      <c r="CU126" s="54"/>
      <c r="CV126" s="54"/>
    </row>
    <row r="128" spans="1:100" x14ac:dyDescent="0.2">
      <c r="B128" s="37"/>
      <c r="C128" s="38" t="s">
        <v>50</v>
      </c>
      <c r="H128" s="39"/>
      <c r="I128" s="39"/>
      <c r="L128" s="39"/>
      <c r="M128" s="39"/>
      <c r="N128" s="39"/>
      <c r="O128" s="39"/>
      <c r="P128" s="39"/>
      <c r="Q128" s="39"/>
      <c r="R128" s="39"/>
      <c r="S128" s="39"/>
      <c r="CH128" s="39"/>
      <c r="CI128" s="39"/>
      <c r="CM128" s="39">
        <f>(R34-R31-R17)*3%</f>
        <v>203582.19</v>
      </c>
      <c r="CN128" s="39"/>
      <c r="CQ128" s="39"/>
      <c r="CR128" s="39"/>
      <c r="CS128" s="39"/>
      <c r="CT128" s="39"/>
      <c r="CU128" s="40"/>
    </row>
    <row r="130" spans="3:97" ht="13.5" thickBot="1" x14ac:dyDescent="0.25">
      <c r="C130" s="1" t="s">
        <v>46</v>
      </c>
      <c r="H130" s="35">
        <f>H122-H124-H126-H128</f>
        <v>2875279.1799999997</v>
      </c>
      <c r="L130" s="35">
        <f>L122-L124-L126-L128</f>
        <v>9305.8499999999767</v>
      </c>
      <c r="N130" s="35">
        <f>N122-N124-N126-N128</f>
        <v>2884585.0300000012</v>
      </c>
      <c r="R130"/>
      <c r="S130"/>
      <c r="CH130"/>
      <c r="CM130" s="35">
        <f>CM122-CM124-CM126-CM128</f>
        <v>3035667.6799999997</v>
      </c>
      <c r="CQ130" s="35">
        <f>CQ122-CQ124-CQ126-CQ128</f>
        <v>772594.49</v>
      </c>
      <c r="CS130" s="35">
        <f>CS122-CS124-CS126-CS128</f>
        <v>4011844.3600000013</v>
      </c>
    </row>
    <row r="131" spans="3:97" ht="13.5" thickTop="1" x14ac:dyDescent="0.2"/>
  </sheetData>
  <phoneticPr fontId="0" type="noConversion"/>
  <printOptions horizontalCentered="1" gridLines="1"/>
  <pageMargins left="0.5" right="0.5" top="0.5" bottom="0.5" header="0.5" footer="0.25"/>
  <pageSetup paperSize="5" scale="60" fitToHeight="2" orientation="landscape" r:id="rId1"/>
  <headerFooter alignWithMargins="0">
    <oddFooter>&amp;L&amp;8&amp;D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PED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Poulter Cindie</cp:lastModifiedBy>
  <cp:lastPrinted>2019-11-06T21:23:54Z</cp:lastPrinted>
  <dcterms:created xsi:type="dcterms:W3CDTF">1997-12-11T19:58:58Z</dcterms:created>
  <dcterms:modified xsi:type="dcterms:W3CDTF">2019-11-08T17:53:06Z</dcterms:modified>
</cp:coreProperties>
</file>