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BUDGET\23-24 BUDGET\"/>
    </mc:Choice>
  </mc:AlternateContent>
  <xr:revisionPtr revIDLastSave="0" documentId="13_ncr:1_{2D13D951-A3DC-4D89-9610-24E22DBBE6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fficial Budget" sheetId="6" r:id="rId1"/>
    <sheet name="Monthly Recon" sheetId="7" r:id="rId2"/>
    <sheet name="Sheet1" sheetId="8" r:id="rId3"/>
  </sheets>
  <definedNames>
    <definedName name="_xlnm.Print_Area" localSheetId="1">'Monthly Recon'!$B$2:$R$53</definedName>
    <definedName name="_xlnm.Print_Area" localSheetId="0">'Official Budget'!$B$2:$L$51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3" i="6" l="1"/>
  <c r="H43" i="6"/>
  <c r="L19" i="6"/>
  <c r="L26" i="6"/>
  <c r="L27" i="6"/>
  <c r="L28" i="6"/>
  <c r="L29" i="6"/>
  <c r="L30" i="6"/>
  <c r="L31" i="6"/>
  <c r="L32" i="6"/>
  <c r="L33" i="6"/>
  <c r="L34" i="6"/>
  <c r="L35" i="6"/>
  <c r="L37" i="6"/>
  <c r="L38" i="6"/>
  <c r="L39" i="6"/>
  <c r="J40" i="6"/>
  <c r="H40" i="6"/>
  <c r="F40" i="6"/>
  <c r="F16" i="6"/>
  <c r="H16" i="6"/>
  <c r="J16" i="6"/>
  <c r="L16" i="6"/>
  <c r="L15" i="6"/>
  <c r="L14" i="6"/>
  <c r="L13" i="6"/>
  <c r="L12" i="6"/>
  <c r="L11" i="6"/>
  <c r="H19" i="7"/>
  <c r="H20" i="7"/>
  <c r="H21" i="7"/>
  <c r="H22" i="7"/>
  <c r="H23" i="7"/>
  <c r="H24" i="7"/>
  <c r="H25" i="7"/>
  <c r="H26" i="7"/>
  <c r="H27" i="7"/>
  <c r="H29" i="7"/>
  <c r="H30" i="7"/>
  <c r="H31" i="7"/>
  <c r="H32" i="7"/>
  <c r="H33" i="7"/>
  <c r="H34" i="7"/>
  <c r="H38" i="7"/>
  <c r="H39" i="7"/>
  <c r="H41" i="7"/>
  <c r="L40" i="6" l="1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10" i="8"/>
  <c r="F27" i="8"/>
  <c r="F29" i="8" s="1"/>
  <c r="E27" i="8"/>
  <c r="D27" i="8"/>
  <c r="G27" i="8" l="1"/>
  <c r="G42" i="7"/>
  <c r="H40" i="7"/>
  <c r="H37" i="7"/>
  <c r="H36" i="7"/>
  <c r="H35" i="7"/>
  <c r="H28" i="7"/>
  <c r="P50" i="7"/>
  <c r="N50" i="7"/>
  <c r="F50" i="7"/>
  <c r="R49" i="7"/>
  <c r="R48" i="7"/>
  <c r="P42" i="7"/>
  <c r="N42" i="7"/>
  <c r="F42" i="7"/>
  <c r="P16" i="7"/>
  <c r="P45" i="7" s="1"/>
  <c r="P52" i="7" s="1"/>
  <c r="N16" i="7"/>
  <c r="N45" i="7" s="1"/>
  <c r="N52" i="7" s="1"/>
  <c r="R15" i="7"/>
  <c r="R14" i="7"/>
  <c r="F13" i="7"/>
  <c r="F16" i="7" s="1"/>
  <c r="R12" i="7"/>
  <c r="R11" i="7"/>
  <c r="I20" i="7" l="1"/>
  <c r="R20" i="7" s="1"/>
  <c r="I40" i="7"/>
  <c r="I42" i="7"/>
  <c r="I19" i="7"/>
  <c r="I24" i="7"/>
  <c r="R24" i="7" s="1"/>
  <c r="I26" i="7"/>
  <c r="R26" i="7" s="1"/>
  <c r="I29" i="7"/>
  <c r="R29" i="7" s="1"/>
  <c r="I31" i="7"/>
  <c r="R31" i="7" s="1"/>
  <c r="I33" i="7"/>
  <c r="R33" i="7" s="1"/>
  <c r="I36" i="7"/>
  <c r="R36" i="7" s="1"/>
  <c r="I21" i="7"/>
  <c r="R21" i="7" s="1"/>
  <c r="I41" i="7"/>
  <c r="R41" i="7" s="1"/>
  <c r="I25" i="7"/>
  <c r="R25" i="7" s="1"/>
  <c r="I27" i="7"/>
  <c r="R27" i="7" s="1"/>
  <c r="I30" i="7"/>
  <c r="R30" i="7" s="1"/>
  <c r="I37" i="7"/>
  <c r="R37" i="7" s="1"/>
  <c r="I38" i="7"/>
  <c r="R38" i="7" s="1"/>
  <c r="I22" i="7"/>
  <c r="R22" i="7" s="1"/>
  <c r="I28" i="7"/>
  <c r="I34" i="7"/>
  <c r="R34" i="7" s="1"/>
  <c r="I39" i="7"/>
  <c r="R39" i="7" s="1"/>
  <c r="I23" i="7"/>
  <c r="R23" i="7" s="1"/>
  <c r="I35" i="7"/>
  <c r="R35" i="7" s="1"/>
  <c r="I32" i="7"/>
  <c r="R32" i="7" s="1"/>
  <c r="R50" i="7"/>
  <c r="R40" i="7"/>
  <c r="R28" i="7"/>
  <c r="F45" i="7"/>
  <c r="F52" i="7" s="1"/>
  <c r="R13" i="7"/>
  <c r="R16" i="7" s="1"/>
  <c r="H42" i="7"/>
  <c r="R19" i="7"/>
  <c r="J48" i="6"/>
  <c r="H48" i="6"/>
  <c r="F48" i="6"/>
  <c r="L47" i="6"/>
  <c r="L46" i="6"/>
  <c r="L36" i="6"/>
  <c r="L25" i="6"/>
  <c r="L24" i="6"/>
  <c r="L23" i="6"/>
  <c r="L22" i="6"/>
  <c r="L21" i="6"/>
  <c r="L20" i="6"/>
  <c r="R42" i="7" l="1"/>
  <c r="L48" i="6"/>
  <c r="R45" i="7"/>
  <c r="R52" i="7" s="1"/>
  <c r="J43" i="6"/>
  <c r="J50" i="6" s="1"/>
  <c r="F43" i="6"/>
  <c r="F50" i="6" s="1"/>
  <c r="H50" i="6"/>
  <c r="L50" i="6" l="1"/>
</calcChain>
</file>

<file path=xl/sharedStrings.xml><?xml version="1.0" encoding="utf-8"?>
<sst xmlns="http://schemas.openxmlformats.org/spreadsheetml/2006/main" count="179" uniqueCount="54">
  <si>
    <t>-</t>
  </si>
  <si>
    <t>FUND</t>
  </si>
  <si>
    <t>Community Services</t>
  </si>
  <si>
    <t>Data Processing Services</t>
  </si>
  <si>
    <t>Security and Monitoring Services</t>
  </si>
  <si>
    <t>Plant Maintenance and Operation</t>
  </si>
  <si>
    <t>General Administration</t>
  </si>
  <si>
    <t>Cocurricular / Extracurricular Activities</t>
  </si>
  <si>
    <t>Food Services</t>
  </si>
  <si>
    <t>Student (Pupil) Transportation</t>
  </si>
  <si>
    <t>Health Services</t>
  </si>
  <si>
    <t>Social Services</t>
  </si>
  <si>
    <t>Guidance and Counseling</t>
  </si>
  <si>
    <t>Campus Administration</t>
  </si>
  <si>
    <t>Instructional Administration</t>
  </si>
  <si>
    <t>Staff Development</t>
  </si>
  <si>
    <t>Instructional Resources and Media Services</t>
  </si>
  <si>
    <t>Instructional Services</t>
  </si>
  <si>
    <t>Federal Revenue</t>
  </si>
  <si>
    <t>State Revenue</t>
  </si>
  <si>
    <t>Other Local Revenue</t>
  </si>
  <si>
    <t>Ad Valorem Taxes</t>
  </si>
  <si>
    <t>MIDLAND INDEPENDENT SCHOOL DISTRICT</t>
  </si>
  <si>
    <t>Shared Service Arrangements</t>
  </si>
  <si>
    <t>Other Intergovernmental Charges</t>
  </si>
  <si>
    <t>Contracted Instructional Services</t>
  </si>
  <si>
    <t>Debt Service - Bond Principal</t>
  </si>
  <si>
    <t>Debt Service - Interest on Bonds</t>
  </si>
  <si>
    <t>Total Expenditures</t>
  </si>
  <si>
    <t>Total Revenues</t>
  </si>
  <si>
    <t>REVENUES</t>
  </si>
  <si>
    <t>EXPENDITURES</t>
  </si>
  <si>
    <t>GENERAL</t>
  </si>
  <si>
    <t>FOOD SERVICE</t>
  </si>
  <si>
    <t>DEBT SERVICE</t>
  </si>
  <si>
    <t>TOTAL</t>
  </si>
  <si>
    <t>OTHER FINANCING SOURCES (USES)</t>
  </si>
  <si>
    <t>Other Sources</t>
  </si>
  <si>
    <t>Net Other Financing Sources (Uses)</t>
  </si>
  <si>
    <t>Net Change in Fund Balances</t>
  </si>
  <si>
    <t>Excess (Deficiency) of Revenues</t>
  </si>
  <si>
    <t xml:space="preserve"> Over (Under) Expenditures</t>
  </si>
  <si>
    <t>Debt Service - Issuance Costs/Fees</t>
  </si>
  <si>
    <t>100-199</t>
  </si>
  <si>
    <t>Other Uses (Purchase of Land)</t>
  </si>
  <si>
    <t>OFFICIAL BUDGET</t>
  </si>
  <si>
    <t>Facilities Acquisition and Construction</t>
  </si>
  <si>
    <t>TRS On-Behalf</t>
  </si>
  <si>
    <t>2021-2022</t>
  </si>
  <si>
    <t>Original Budget</t>
  </si>
  <si>
    <t>September 2021</t>
  </si>
  <si>
    <t>% of Budget</t>
  </si>
  <si>
    <t xml:space="preserve">Debt Service - Bond Principal </t>
  </si>
  <si>
    <t xml:space="preserve">                                                        2023-2024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</si>
</sst>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0_);_(* \(#,##0.00\);_(* &quot;-&quot;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3" fillId="0" borderId="0" xfId="1" applyFont="1" applyAlignment="1"/>
    <xf numFmtId="0" fontId="2" fillId="0" borderId="1" xfId="1" applyFont="1" applyBorder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quotePrefix="1" applyFont="1" applyAlignment="1">
      <alignment horizontal="centerContinuous"/>
    </xf>
    <xf numFmtId="164" fontId="2" fillId="0" borderId="0" xfId="2" applyNumberFormat="1" applyFont="1" applyFill="1" applyBorder="1" applyAlignment="1"/>
    <xf numFmtId="164" fontId="2" fillId="0" borderId="2" xfId="2" applyNumberFormat="1" applyFont="1" applyBorder="1" applyAlignment="1"/>
    <xf numFmtId="41" fontId="2" fillId="0" borderId="0" xfId="2" applyNumberFormat="1" applyFont="1"/>
    <xf numFmtId="41" fontId="2" fillId="0" borderId="1" xfId="2" applyNumberFormat="1" applyFont="1" applyBorder="1"/>
    <xf numFmtId="41" fontId="2" fillId="0" borderId="0" xfId="2" applyNumberFormat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0" borderId="0" xfId="2" applyNumberFormat="1" applyFont="1" applyBorder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41" fontId="2" fillId="0" borderId="0" xfId="2" applyNumberFormat="1" applyFont="1" applyAlignment="1"/>
    <xf numFmtId="41" fontId="2" fillId="0" borderId="0" xfId="2" applyNumberFormat="1" applyFont="1" applyBorder="1" applyAlignment="1"/>
    <xf numFmtId="0" fontId="3" fillId="0" borderId="0" xfId="1" applyFont="1" applyBorder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/>
    <xf numFmtId="164" fontId="2" fillId="0" borderId="0" xfId="2" applyNumberFormat="1" applyFont="1" applyFill="1"/>
    <xf numFmtId="164" fontId="2" fillId="0" borderId="0" xfId="2" applyNumberFormat="1" applyFont="1" applyFill="1" applyBorder="1"/>
    <xf numFmtId="41" fontId="2" fillId="0" borderId="0" xfId="2" applyNumberFormat="1" applyFont="1" applyFill="1"/>
    <xf numFmtId="41" fontId="2" fillId="0" borderId="0" xfId="2" applyNumberFormat="1" applyFont="1" applyFill="1" applyBorder="1"/>
    <xf numFmtId="0" fontId="3" fillId="0" borderId="0" xfId="1" applyFont="1" applyFill="1" applyAlignment="1"/>
    <xf numFmtId="41" fontId="2" fillId="0" borderId="1" xfId="2" applyNumberFormat="1" applyFont="1" applyFill="1" applyBorder="1"/>
    <xf numFmtId="0" fontId="2" fillId="0" borderId="0" xfId="1" applyFont="1" applyFill="1" applyAlignment="1">
      <alignment horizontal="center"/>
    </xf>
    <xf numFmtId="0" fontId="2" fillId="0" borderId="0" xfId="1" applyFill="1"/>
    <xf numFmtId="4" fontId="2" fillId="0" borderId="0" xfId="1" applyNumberFormat="1" applyFont="1" applyAlignment="1">
      <alignment horizontal="centerContinuous"/>
    </xf>
    <xf numFmtId="4" fontId="2" fillId="0" borderId="0" xfId="1" applyNumberFormat="1" applyFont="1" applyAlignment="1"/>
    <xf numFmtId="4" fontId="3" fillId="0" borderId="0" xfId="1" applyNumberFormat="1" applyFont="1" applyAlignment="1">
      <alignment horizontal="center"/>
    </xf>
    <xf numFmtId="4" fontId="2" fillId="0" borderId="0" xfId="1" applyNumberFormat="1" applyFont="1" applyBorder="1"/>
    <xf numFmtId="4" fontId="2" fillId="0" borderId="0" xfId="2" applyNumberFormat="1" applyFont="1" applyFill="1"/>
    <xf numFmtId="4" fontId="2" fillId="0" borderId="0" xfId="2" applyNumberFormat="1" applyFont="1" applyFill="1" applyBorder="1"/>
    <xf numFmtId="4" fontId="2" fillId="0" borderId="1" xfId="2" applyNumberFormat="1" applyFont="1" applyFill="1" applyBorder="1"/>
    <xf numFmtId="4" fontId="2" fillId="0" borderId="0" xfId="2" applyNumberFormat="1" applyFont="1" applyBorder="1"/>
    <xf numFmtId="4" fontId="2" fillId="0" borderId="0" xfId="2" applyNumberFormat="1" applyFont="1" applyAlignment="1"/>
    <xf numFmtId="4" fontId="2" fillId="0" borderId="0" xfId="2" applyNumberFormat="1" applyFont="1" applyBorder="1" applyAlignment="1"/>
    <xf numFmtId="43" fontId="0" fillId="0" borderId="0" xfId="3" applyFont="1"/>
    <xf numFmtId="43" fontId="4" fillId="0" borderId="0" xfId="3" applyFont="1"/>
    <xf numFmtId="0" fontId="4" fillId="0" borderId="0" xfId="0" applyFont="1"/>
    <xf numFmtId="17" fontId="4" fillId="0" borderId="0" xfId="0" quotePrefix="1" applyNumberFormat="1" applyFont="1"/>
    <xf numFmtId="43" fontId="4" fillId="0" borderId="0" xfId="3" quotePrefix="1" applyFont="1"/>
    <xf numFmtId="9" fontId="2" fillId="0" borderId="0" xfId="4" applyFont="1" applyFill="1"/>
    <xf numFmtId="165" fontId="2" fillId="0" borderId="0" xfId="1" applyNumberFormat="1" applyFont="1" applyFill="1" applyAlignment="1"/>
    <xf numFmtId="43" fontId="2" fillId="0" borderId="0" xfId="1" applyNumberFormat="1" applyFont="1" applyFill="1" applyAlignment="1"/>
    <xf numFmtId="0" fontId="3" fillId="0" borderId="0" xfId="1" applyFont="1" applyAlignment="1">
      <alignment horizontal="center" vertical="center" wrapText="1"/>
    </xf>
  </cellXfs>
  <cellStyles count="5">
    <cellStyle name="Comma" xfId="3" builtinId="3"/>
    <cellStyle name="Currency" xfId="2" builtinId="4"/>
    <cellStyle name="Normal" xfId="0" builtinId="0"/>
    <cellStyle name="Normal 2" xfId="1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53"/>
  <sheetViews>
    <sheetView showGridLines="0" tabSelected="1" topLeftCell="A22" zoomScale="120" zoomScaleNormal="120" zoomScaleSheetLayoutView="100" workbookViewId="0">
      <selection activeCell="L43" sqref="L43"/>
    </sheetView>
  </sheetViews>
  <sheetFormatPr defaultColWidth="11.42578125" defaultRowHeight="15" x14ac:dyDescent="0.2"/>
  <cols>
    <col min="1" max="1" width="11.42578125" style="1"/>
    <col min="2" max="2" width="4.7109375" style="1" customWidth="1"/>
    <col min="3" max="3" width="2.7109375" style="1" customWidth="1"/>
    <col min="4" max="4" width="46.85546875" style="1" customWidth="1"/>
    <col min="5" max="5" width="2.7109375" style="1" customWidth="1"/>
    <col min="6" max="6" width="19.7109375" style="1" customWidth="1"/>
    <col min="7" max="7" width="2.7109375" style="14" customWidth="1"/>
    <col min="8" max="8" width="19.7109375" style="1" customWidth="1"/>
    <col min="9" max="9" width="2.7109375" style="14" customWidth="1"/>
    <col min="10" max="10" width="19.7109375" style="1" customWidth="1"/>
    <col min="11" max="11" width="2.7109375" style="14" customWidth="1"/>
    <col min="12" max="12" width="19.7109375" style="1" customWidth="1"/>
    <col min="13" max="13" width="11.42578125" style="1"/>
    <col min="14" max="14" width="15.5703125" style="1" bestFit="1" customWidth="1"/>
    <col min="15" max="16384" width="11.42578125" style="1"/>
  </cols>
  <sheetData>
    <row r="2" spans="2:12" ht="15.75" x14ac:dyDescent="0.25">
      <c r="B2" s="7" t="s">
        <v>22</v>
      </c>
      <c r="C2" s="5"/>
      <c r="D2" s="5"/>
      <c r="E2" s="5"/>
      <c r="F2" s="5"/>
      <c r="G2" s="13"/>
      <c r="H2" s="5"/>
      <c r="I2" s="13"/>
      <c r="J2" s="5"/>
      <c r="K2" s="13"/>
      <c r="L2" s="6"/>
    </row>
    <row r="3" spans="2:12" ht="15.75" x14ac:dyDescent="0.25">
      <c r="B3" s="6" t="s">
        <v>45</v>
      </c>
      <c r="C3" s="5"/>
      <c r="D3" s="5"/>
      <c r="E3" s="5"/>
      <c r="F3" s="5"/>
      <c r="G3" s="13"/>
      <c r="H3" s="5"/>
      <c r="I3" s="13"/>
      <c r="J3" s="5"/>
      <c r="K3" s="13"/>
      <c r="L3" s="5"/>
    </row>
    <row r="4" spans="2:12" ht="15.75" x14ac:dyDescent="0.25">
      <c r="B4" s="6"/>
      <c r="C4" s="5"/>
      <c r="D4" s="52" t="s">
        <v>53</v>
      </c>
      <c r="E4" s="52"/>
      <c r="F4" s="52"/>
      <c r="G4" s="52"/>
      <c r="H4" s="52"/>
      <c r="I4" s="13"/>
      <c r="J4" s="5"/>
      <c r="K4" s="13"/>
      <c r="L4" s="5"/>
    </row>
    <row r="5" spans="2:12" x14ac:dyDescent="0.2">
      <c r="B5" s="2"/>
    </row>
    <row r="6" spans="2:12" x14ac:dyDescent="0.2">
      <c r="B6" s="2"/>
    </row>
    <row r="7" spans="2:12" ht="15.75" x14ac:dyDescent="0.25">
      <c r="B7" s="2"/>
      <c r="F7" s="18" t="s">
        <v>43</v>
      </c>
      <c r="G7" s="23"/>
      <c r="H7" s="18">
        <v>240</v>
      </c>
      <c r="I7" s="23"/>
      <c r="J7" s="18">
        <v>599</v>
      </c>
    </row>
    <row r="8" spans="2:12" ht="15.75" x14ac:dyDescent="0.25">
      <c r="B8" s="2"/>
      <c r="F8" s="18" t="s">
        <v>32</v>
      </c>
      <c r="G8" s="15"/>
      <c r="H8" s="18" t="s">
        <v>33</v>
      </c>
      <c r="I8" s="15"/>
      <c r="J8" s="18" t="s">
        <v>34</v>
      </c>
      <c r="K8" s="15"/>
    </row>
    <row r="9" spans="2:12" ht="15.75" x14ac:dyDescent="0.25">
      <c r="B9" s="2"/>
      <c r="F9" s="18" t="s">
        <v>1</v>
      </c>
      <c r="G9" s="15"/>
      <c r="H9" s="18" t="s">
        <v>1</v>
      </c>
      <c r="I9" s="15"/>
      <c r="J9" s="18" t="s">
        <v>1</v>
      </c>
      <c r="K9" s="15"/>
      <c r="L9" s="18" t="s">
        <v>35</v>
      </c>
    </row>
    <row r="10" spans="2:12" ht="15.75" x14ac:dyDescent="0.25">
      <c r="B10" s="3" t="s">
        <v>30</v>
      </c>
      <c r="F10" s="4"/>
      <c r="G10" s="16"/>
      <c r="H10" s="4"/>
      <c r="I10" s="16"/>
      <c r="J10" s="4"/>
      <c r="K10" s="16"/>
      <c r="L10" s="4"/>
    </row>
    <row r="11" spans="2:12" x14ac:dyDescent="0.2">
      <c r="B11" s="25" t="s">
        <v>21</v>
      </c>
      <c r="C11" s="24"/>
      <c r="D11" s="24"/>
      <c r="E11" s="24"/>
      <c r="F11" s="26">
        <v>373065822</v>
      </c>
      <c r="G11" s="27"/>
      <c r="H11" s="26">
        <v>0</v>
      </c>
      <c r="I11" s="27"/>
      <c r="J11" s="8">
        <v>32796372</v>
      </c>
      <c r="K11" s="8"/>
      <c r="L11" s="26">
        <f>SUM(F11:J11)</f>
        <v>405862194</v>
      </c>
    </row>
    <row r="12" spans="2:12" x14ac:dyDescent="0.2">
      <c r="B12" s="25" t="s">
        <v>20</v>
      </c>
      <c r="C12" s="24"/>
      <c r="D12" s="24"/>
      <c r="E12" s="24"/>
      <c r="F12" s="28">
        <v>15000000</v>
      </c>
      <c r="G12" s="29"/>
      <c r="H12" s="28">
        <v>1780742</v>
      </c>
      <c r="I12" s="29"/>
      <c r="J12" s="28">
        <v>200000</v>
      </c>
      <c r="K12" s="29"/>
      <c r="L12" s="28">
        <f>SUM(F12:J12)</f>
        <v>16980742</v>
      </c>
    </row>
    <row r="13" spans="2:12" x14ac:dyDescent="0.2">
      <c r="B13" s="25" t="s">
        <v>19</v>
      </c>
      <c r="C13" s="24"/>
      <c r="D13" s="24"/>
      <c r="E13" s="24"/>
      <c r="F13" s="28">
        <v>72784091</v>
      </c>
      <c r="G13" s="29"/>
      <c r="H13" s="28">
        <v>58905</v>
      </c>
      <c r="I13" s="29"/>
      <c r="J13" s="28">
        <v>0</v>
      </c>
      <c r="K13" s="29"/>
      <c r="L13" s="28">
        <f>SUM(F13:J13)</f>
        <v>72842996</v>
      </c>
    </row>
    <row r="14" spans="2:12" x14ac:dyDescent="0.2">
      <c r="B14" s="25" t="s">
        <v>18</v>
      </c>
      <c r="C14" s="24"/>
      <c r="D14" s="24"/>
      <c r="E14" s="24"/>
      <c r="F14" s="28">
        <v>2100000</v>
      </c>
      <c r="G14" s="29"/>
      <c r="H14" s="28">
        <v>11088836</v>
      </c>
      <c r="I14" s="29"/>
      <c r="J14" s="28">
        <v>0</v>
      </c>
      <c r="K14" s="29"/>
      <c r="L14" s="28">
        <f>SUM(F14:J14)</f>
        <v>13188836</v>
      </c>
    </row>
    <row r="15" spans="2:12" x14ac:dyDescent="0.2">
      <c r="B15" s="25" t="s">
        <v>47</v>
      </c>
      <c r="C15" s="24"/>
      <c r="D15" s="24"/>
      <c r="E15" s="24"/>
      <c r="F15" s="28">
        <v>10842736</v>
      </c>
      <c r="G15" s="29"/>
      <c r="H15" s="28"/>
      <c r="I15" s="29"/>
      <c r="J15" s="28">
        <v>0</v>
      </c>
      <c r="K15" s="29"/>
      <c r="L15" s="28">
        <f>SUM(F15:J15)</f>
        <v>10842736</v>
      </c>
    </row>
    <row r="16" spans="2:12" ht="15.75" x14ac:dyDescent="0.25">
      <c r="B16" s="25"/>
      <c r="C16" s="30" t="s">
        <v>29</v>
      </c>
      <c r="D16" s="24"/>
      <c r="E16" s="24"/>
      <c r="F16" s="31">
        <f>SUM(F11:F15)</f>
        <v>473792649</v>
      </c>
      <c r="G16" s="29"/>
      <c r="H16" s="31">
        <f>SUM(H11:H15)</f>
        <v>12928483</v>
      </c>
      <c r="I16" s="29"/>
      <c r="J16" s="31">
        <f>SUM(J11:J15)</f>
        <v>32996372</v>
      </c>
      <c r="K16" s="29"/>
      <c r="L16" s="31">
        <f>SUM(L11:L15)</f>
        <v>519717504</v>
      </c>
    </row>
    <row r="17" spans="2:17" x14ac:dyDescent="0.2">
      <c r="B17" s="25"/>
      <c r="C17" s="24"/>
      <c r="D17" s="24"/>
      <c r="E17" s="24"/>
      <c r="F17" s="29"/>
      <c r="G17" s="29"/>
      <c r="H17" s="29"/>
      <c r="I17" s="29"/>
      <c r="J17" s="29"/>
      <c r="K17" s="29"/>
      <c r="L17" s="29"/>
      <c r="M17" s="24"/>
      <c r="N17" s="24"/>
      <c r="O17" s="24"/>
      <c r="P17" s="24"/>
      <c r="Q17" s="24"/>
    </row>
    <row r="18" spans="2:17" ht="15.75" x14ac:dyDescent="0.25">
      <c r="B18" s="30" t="s">
        <v>31</v>
      </c>
      <c r="C18" s="24"/>
      <c r="D18" s="24"/>
      <c r="E18" s="24"/>
      <c r="F18" s="28"/>
      <c r="G18" s="29"/>
      <c r="H18" s="28"/>
      <c r="I18" s="29"/>
      <c r="J18" s="28"/>
      <c r="K18" s="29"/>
      <c r="L18" s="28"/>
      <c r="M18" s="24"/>
      <c r="N18" s="24"/>
      <c r="O18" s="24"/>
      <c r="P18" s="24"/>
      <c r="Q18" s="24"/>
    </row>
    <row r="19" spans="2:17" x14ac:dyDescent="0.2">
      <c r="B19" s="25">
        <v>11</v>
      </c>
      <c r="C19" s="32" t="s">
        <v>0</v>
      </c>
      <c r="D19" s="24" t="s">
        <v>17</v>
      </c>
      <c r="E19" s="24"/>
      <c r="F19" s="28">
        <v>180410106</v>
      </c>
      <c r="G19" s="29"/>
      <c r="H19" s="28">
        <v>0</v>
      </c>
      <c r="I19" s="29"/>
      <c r="J19" s="28">
        <v>0</v>
      </c>
      <c r="K19" s="29"/>
      <c r="L19" s="28">
        <f>SUM(F19:J19)</f>
        <v>180410106</v>
      </c>
      <c r="M19" s="24"/>
      <c r="N19" s="24"/>
      <c r="O19" s="50"/>
      <c r="P19" s="24"/>
      <c r="Q19" s="24"/>
    </row>
    <row r="20" spans="2:17" x14ac:dyDescent="0.2">
      <c r="B20" s="25">
        <v>12</v>
      </c>
      <c r="C20" s="32" t="s">
        <v>0</v>
      </c>
      <c r="D20" s="24" t="s">
        <v>16</v>
      </c>
      <c r="E20" s="24"/>
      <c r="F20" s="28">
        <v>3799417</v>
      </c>
      <c r="G20" s="29"/>
      <c r="H20" s="28">
        <v>0</v>
      </c>
      <c r="I20" s="29"/>
      <c r="J20" s="28">
        <v>0</v>
      </c>
      <c r="K20" s="29"/>
      <c r="L20" s="28">
        <f t="shared" ref="L19:L39" si="0">SUM(F20:J20)</f>
        <v>3799417</v>
      </c>
      <c r="M20" s="24"/>
      <c r="N20" s="24"/>
      <c r="O20" s="24"/>
      <c r="P20" s="24"/>
      <c r="Q20" s="24"/>
    </row>
    <row r="21" spans="2:17" x14ac:dyDescent="0.2">
      <c r="B21" s="25">
        <v>13</v>
      </c>
      <c r="C21" s="32" t="s">
        <v>0</v>
      </c>
      <c r="D21" s="24" t="s">
        <v>15</v>
      </c>
      <c r="E21" s="24"/>
      <c r="F21" s="28">
        <v>5146708</v>
      </c>
      <c r="G21" s="29"/>
      <c r="H21" s="28">
        <v>0</v>
      </c>
      <c r="I21" s="29"/>
      <c r="J21" s="28">
        <v>0</v>
      </c>
      <c r="K21" s="29"/>
      <c r="L21" s="28">
        <f t="shared" si="0"/>
        <v>5146708</v>
      </c>
      <c r="M21" s="24"/>
      <c r="N21" s="24"/>
      <c r="O21" s="24"/>
      <c r="P21" s="24"/>
      <c r="Q21" s="24"/>
    </row>
    <row r="22" spans="2:17" x14ac:dyDescent="0.2">
      <c r="B22" s="25">
        <v>21</v>
      </c>
      <c r="C22" s="32" t="s">
        <v>0</v>
      </c>
      <c r="D22" s="24" t="s">
        <v>14</v>
      </c>
      <c r="E22" s="24"/>
      <c r="F22" s="28">
        <v>8118340</v>
      </c>
      <c r="G22" s="29"/>
      <c r="H22" s="28">
        <v>0</v>
      </c>
      <c r="I22" s="29"/>
      <c r="J22" s="28">
        <v>0</v>
      </c>
      <c r="K22" s="29"/>
      <c r="L22" s="28">
        <f t="shared" si="0"/>
        <v>8118340</v>
      </c>
      <c r="M22" s="24"/>
      <c r="N22" s="24"/>
      <c r="O22" s="24"/>
      <c r="P22" s="24"/>
      <c r="Q22" s="24"/>
    </row>
    <row r="23" spans="2:17" x14ac:dyDescent="0.2">
      <c r="B23" s="25">
        <v>23</v>
      </c>
      <c r="C23" s="32" t="s">
        <v>0</v>
      </c>
      <c r="D23" s="24" t="s">
        <v>13</v>
      </c>
      <c r="E23" s="24"/>
      <c r="F23" s="28">
        <v>16534164</v>
      </c>
      <c r="G23" s="29"/>
      <c r="H23" s="28">
        <v>0</v>
      </c>
      <c r="I23" s="29"/>
      <c r="J23" s="28">
        <v>0</v>
      </c>
      <c r="K23" s="29"/>
      <c r="L23" s="28">
        <f t="shared" si="0"/>
        <v>16534164</v>
      </c>
      <c r="M23" s="24"/>
      <c r="N23" s="24"/>
      <c r="O23" s="51"/>
      <c r="P23" s="24"/>
      <c r="Q23" s="24"/>
    </row>
    <row r="24" spans="2:17" x14ac:dyDescent="0.2">
      <c r="B24" s="25">
        <v>31</v>
      </c>
      <c r="C24" s="32" t="s">
        <v>0</v>
      </c>
      <c r="D24" s="24" t="s">
        <v>12</v>
      </c>
      <c r="E24" s="24"/>
      <c r="F24" s="28">
        <v>12650928</v>
      </c>
      <c r="G24" s="29"/>
      <c r="H24" s="28">
        <v>0</v>
      </c>
      <c r="I24" s="29"/>
      <c r="J24" s="28">
        <v>0</v>
      </c>
      <c r="K24" s="29"/>
      <c r="L24" s="28">
        <f t="shared" si="0"/>
        <v>12650928</v>
      </c>
      <c r="M24" s="24"/>
      <c r="N24" s="24"/>
      <c r="O24" s="24"/>
      <c r="P24" s="24"/>
      <c r="Q24" s="24"/>
    </row>
    <row r="25" spans="2:17" x14ac:dyDescent="0.2">
      <c r="B25" s="25">
        <v>32</v>
      </c>
      <c r="C25" s="32" t="s">
        <v>0</v>
      </c>
      <c r="D25" s="24" t="s">
        <v>11</v>
      </c>
      <c r="E25" s="24"/>
      <c r="F25" s="28">
        <v>638927</v>
      </c>
      <c r="G25" s="29"/>
      <c r="H25" s="28">
        <v>0</v>
      </c>
      <c r="I25" s="29"/>
      <c r="J25" s="28">
        <v>0</v>
      </c>
      <c r="K25" s="29"/>
      <c r="L25" s="28">
        <f t="shared" si="0"/>
        <v>638927</v>
      </c>
      <c r="M25" s="24"/>
      <c r="N25" s="24"/>
      <c r="O25" s="24"/>
      <c r="P25" s="24"/>
      <c r="Q25" s="24"/>
    </row>
    <row r="26" spans="2:17" x14ac:dyDescent="0.2">
      <c r="B26" s="25">
        <v>33</v>
      </c>
      <c r="C26" s="32" t="s">
        <v>0</v>
      </c>
      <c r="D26" s="24" t="s">
        <v>10</v>
      </c>
      <c r="E26" s="24"/>
      <c r="F26" s="28">
        <v>3548435</v>
      </c>
      <c r="G26" s="29"/>
      <c r="H26" s="28">
        <v>0</v>
      </c>
      <c r="I26" s="29"/>
      <c r="J26" s="28">
        <v>0</v>
      </c>
      <c r="K26" s="29"/>
      <c r="L26" s="28">
        <f>SUM(F26:J26)</f>
        <v>3548435</v>
      </c>
      <c r="M26" s="24"/>
      <c r="N26" s="24"/>
      <c r="O26" s="24"/>
      <c r="P26" s="24"/>
      <c r="Q26" s="24"/>
    </row>
    <row r="27" spans="2:17" x14ac:dyDescent="0.2">
      <c r="B27" s="25">
        <v>34</v>
      </c>
      <c r="C27" s="32" t="s">
        <v>0</v>
      </c>
      <c r="D27" s="24" t="s">
        <v>9</v>
      </c>
      <c r="E27" s="24"/>
      <c r="F27" s="28">
        <v>11163680</v>
      </c>
      <c r="G27" s="29"/>
      <c r="H27" s="28">
        <v>0</v>
      </c>
      <c r="I27" s="29"/>
      <c r="J27" s="28">
        <v>0</v>
      </c>
      <c r="K27" s="29"/>
      <c r="L27" s="28">
        <f>SUM(F27:J27)</f>
        <v>11163680</v>
      </c>
      <c r="M27" s="24"/>
      <c r="N27" s="24"/>
      <c r="O27" s="24"/>
      <c r="P27" s="24"/>
      <c r="Q27" s="24"/>
    </row>
    <row r="28" spans="2:17" x14ac:dyDescent="0.2">
      <c r="B28" s="25">
        <v>35</v>
      </c>
      <c r="C28" s="32" t="s">
        <v>0</v>
      </c>
      <c r="D28" s="24" t="s">
        <v>8</v>
      </c>
      <c r="E28" s="24"/>
      <c r="F28" s="28">
        <v>4720</v>
      </c>
      <c r="G28" s="29"/>
      <c r="H28" s="28">
        <v>17224202</v>
      </c>
      <c r="I28" s="29"/>
      <c r="J28" s="28">
        <v>0</v>
      </c>
      <c r="K28" s="29"/>
      <c r="L28" s="28">
        <f>SUM(F28:J28)</f>
        <v>17228922</v>
      </c>
      <c r="M28" s="24"/>
      <c r="N28" s="24"/>
      <c r="O28" s="24"/>
      <c r="P28" s="24"/>
      <c r="Q28" s="24"/>
    </row>
    <row r="29" spans="2:17" x14ac:dyDescent="0.2">
      <c r="B29" s="25">
        <v>36</v>
      </c>
      <c r="C29" s="32" t="s">
        <v>0</v>
      </c>
      <c r="D29" s="24" t="s">
        <v>7</v>
      </c>
      <c r="E29" s="24"/>
      <c r="F29" s="28">
        <v>7405354</v>
      </c>
      <c r="G29" s="29"/>
      <c r="H29" s="28">
        <v>0</v>
      </c>
      <c r="I29" s="29"/>
      <c r="J29" s="28">
        <v>0</v>
      </c>
      <c r="K29" s="29"/>
      <c r="L29" s="28">
        <f>SUM(F29:J29)</f>
        <v>7405354</v>
      </c>
      <c r="M29" s="24"/>
      <c r="N29" s="24"/>
      <c r="O29" s="24"/>
      <c r="P29" s="24"/>
      <c r="Q29" s="24"/>
    </row>
    <row r="30" spans="2:17" x14ac:dyDescent="0.2">
      <c r="B30" s="25">
        <v>41</v>
      </c>
      <c r="C30" s="32" t="s">
        <v>0</v>
      </c>
      <c r="D30" s="24" t="s">
        <v>6</v>
      </c>
      <c r="E30" s="24"/>
      <c r="F30" s="28">
        <v>8857593</v>
      </c>
      <c r="G30" s="29"/>
      <c r="H30" s="28">
        <v>0</v>
      </c>
      <c r="I30" s="29"/>
      <c r="J30" s="28">
        <v>0</v>
      </c>
      <c r="K30" s="29"/>
      <c r="L30" s="28">
        <f>SUM(F30:J30)</f>
        <v>8857593</v>
      </c>
      <c r="M30" s="24"/>
      <c r="N30" s="24"/>
      <c r="O30" s="24"/>
      <c r="P30" s="24"/>
      <c r="Q30" s="24"/>
    </row>
    <row r="31" spans="2:17" x14ac:dyDescent="0.2">
      <c r="B31" s="25">
        <v>51</v>
      </c>
      <c r="C31" s="32" t="s">
        <v>0</v>
      </c>
      <c r="D31" s="24" t="s">
        <v>5</v>
      </c>
      <c r="E31" s="24"/>
      <c r="F31" s="28">
        <v>43463163</v>
      </c>
      <c r="G31" s="29"/>
      <c r="H31" s="28">
        <v>0</v>
      </c>
      <c r="I31" s="29"/>
      <c r="J31" s="28">
        <v>0</v>
      </c>
      <c r="K31" s="29"/>
      <c r="L31" s="28">
        <f>SUM(F31:J31)</f>
        <v>43463163</v>
      </c>
      <c r="M31" s="24"/>
      <c r="N31" s="24"/>
      <c r="O31" s="24"/>
      <c r="P31" s="24"/>
      <c r="Q31" s="24"/>
    </row>
    <row r="32" spans="2:17" x14ac:dyDescent="0.2">
      <c r="B32" s="25">
        <v>52</v>
      </c>
      <c r="C32" s="32" t="s">
        <v>0</v>
      </c>
      <c r="D32" s="24" t="s">
        <v>4</v>
      </c>
      <c r="E32" s="24"/>
      <c r="F32" s="28">
        <v>4242534</v>
      </c>
      <c r="G32" s="29"/>
      <c r="H32" s="28">
        <v>0</v>
      </c>
      <c r="I32" s="29"/>
      <c r="J32" s="28">
        <v>0</v>
      </c>
      <c r="K32" s="29"/>
      <c r="L32" s="28">
        <f>SUM(F32:J32)</f>
        <v>4242534</v>
      </c>
    </row>
    <row r="33" spans="2:12" x14ac:dyDescent="0.2">
      <c r="B33" s="25">
        <v>53</v>
      </c>
      <c r="C33" s="32" t="s">
        <v>0</v>
      </c>
      <c r="D33" s="24" t="s">
        <v>3</v>
      </c>
      <c r="E33" s="24"/>
      <c r="F33" s="28">
        <v>7886421</v>
      </c>
      <c r="G33" s="29"/>
      <c r="H33" s="28">
        <v>0</v>
      </c>
      <c r="I33" s="29"/>
      <c r="J33" s="28">
        <v>0</v>
      </c>
      <c r="K33" s="29"/>
      <c r="L33" s="28">
        <f>SUM(F33:J33)</f>
        <v>7886421</v>
      </c>
    </row>
    <row r="34" spans="2:12" x14ac:dyDescent="0.2">
      <c r="B34" s="25">
        <v>61</v>
      </c>
      <c r="C34" s="32" t="s">
        <v>0</v>
      </c>
      <c r="D34" s="24" t="s">
        <v>2</v>
      </c>
      <c r="E34" s="24"/>
      <c r="F34" s="28">
        <v>1408328</v>
      </c>
      <c r="G34" s="29"/>
      <c r="H34" s="28">
        <v>0</v>
      </c>
      <c r="I34" s="29"/>
      <c r="J34" s="28">
        <v>0</v>
      </c>
      <c r="K34" s="29"/>
      <c r="L34" s="28">
        <f>SUM(F34:J34)</f>
        <v>1408328</v>
      </c>
    </row>
    <row r="35" spans="2:12" s="24" customFormat="1" x14ac:dyDescent="0.2">
      <c r="B35" s="25">
        <v>71</v>
      </c>
      <c r="C35" s="32" t="s">
        <v>0</v>
      </c>
      <c r="D35" s="24" t="s">
        <v>52</v>
      </c>
      <c r="F35" s="28">
        <v>1089410</v>
      </c>
      <c r="G35" s="29"/>
      <c r="H35" s="28">
        <v>0</v>
      </c>
      <c r="I35" s="29"/>
      <c r="J35" s="28">
        <v>32996372</v>
      </c>
      <c r="K35" s="29"/>
      <c r="L35" s="28">
        <f>SUM(F35:J35)</f>
        <v>34085782</v>
      </c>
    </row>
    <row r="36" spans="2:12" x14ac:dyDescent="0.2">
      <c r="B36" s="25">
        <v>81</v>
      </c>
      <c r="C36" s="32" t="s">
        <v>0</v>
      </c>
      <c r="D36" s="24" t="s">
        <v>46</v>
      </c>
      <c r="E36" s="24"/>
      <c r="F36" s="28">
        <v>0</v>
      </c>
      <c r="G36" s="29"/>
      <c r="H36" s="28">
        <v>0</v>
      </c>
      <c r="I36" s="29"/>
      <c r="J36" s="28">
        <v>0</v>
      </c>
      <c r="K36" s="29"/>
      <c r="L36" s="28">
        <f t="shared" si="0"/>
        <v>0</v>
      </c>
    </row>
    <row r="37" spans="2:12" x14ac:dyDescent="0.2">
      <c r="B37" s="25">
        <v>91</v>
      </c>
      <c r="C37" s="32" t="s">
        <v>0</v>
      </c>
      <c r="D37" s="33" t="s">
        <v>25</v>
      </c>
      <c r="E37" s="24"/>
      <c r="F37" s="28">
        <v>154040347</v>
      </c>
      <c r="G37" s="29"/>
      <c r="H37" s="28">
        <v>0</v>
      </c>
      <c r="I37" s="29"/>
      <c r="J37" s="28">
        <v>0</v>
      </c>
      <c r="K37" s="29"/>
      <c r="L37" s="28">
        <f>SUM(F37:J37)</f>
        <v>154040347</v>
      </c>
    </row>
    <row r="38" spans="2:12" x14ac:dyDescent="0.2">
      <c r="B38" s="25">
        <v>93</v>
      </c>
      <c r="C38" s="32" t="s">
        <v>0</v>
      </c>
      <c r="D38" s="33" t="s">
        <v>23</v>
      </c>
      <c r="E38" s="24"/>
      <c r="F38" s="28">
        <v>0</v>
      </c>
      <c r="G38" s="29"/>
      <c r="H38" s="28">
        <v>0</v>
      </c>
      <c r="I38" s="29"/>
      <c r="J38" s="28">
        <v>0</v>
      </c>
      <c r="K38" s="29"/>
      <c r="L38" s="28">
        <f>SUM(F38:J38)</f>
        <v>0</v>
      </c>
    </row>
    <row r="39" spans="2:12" x14ac:dyDescent="0.2">
      <c r="B39" s="25">
        <v>99</v>
      </c>
      <c r="C39" s="32" t="s">
        <v>0</v>
      </c>
      <c r="D39" s="33" t="s">
        <v>24</v>
      </c>
      <c r="E39" s="24"/>
      <c r="F39" s="28">
        <v>3384074</v>
      </c>
      <c r="G39" s="29"/>
      <c r="H39" s="28">
        <v>0</v>
      </c>
      <c r="I39" s="29"/>
      <c r="J39" s="28">
        <v>0</v>
      </c>
      <c r="K39" s="29"/>
      <c r="L39" s="28">
        <f>SUM(F39:J39)</f>
        <v>3384074</v>
      </c>
    </row>
    <row r="40" spans="2:12" ht="15.75" x14ac:dyDescent="0.25">
      <c r="B40" s="25"/>
      <c r="C40" s="30" t="s">
        <v>28</v>
      </c>
      <c r="D40" s="24"/>
      <c r="E40" s="24"/>
      <c r="F40" s="31">
        <f>SUM(F19:F39)</f>
        <v>473792649</v>
      </c>
      <c r="G40" s="29"/>
      <c r="H40" s="31">
        <f>SUM(H19:H39)</f>
        <v>17224202</v>
      </c>
      <c r="I40" s="29"/>
      <c r="J40" s="31">
        <f>SUM(J19:J39)</f>
        <v>32996372</v>
      </c>
      <c r="K40" s="29"/>
      <c r="L40" s="31">
        <f>SUM(L19:L39)</f>
        <v>524013223</v>
      </c>
    </row>
    <row r="41" spans="2:12" ht="17.25" customHeight="1" x14ac:dyDescent="0.2">
      <c r="B41" s="2"/>
      <c r="F41" s="12"/>
      <c r="G41" s="12"/>
      <c r="H41" s="12"/>
      <c r="I41" s="12"/>
      <c r="J41" s="12"/>
      <c r="K41" s="12"/>
      <c r="L41" s="12"/>
    </row>
    <row r="42" spans="2:12" ht="17.25" customHeight="1" x14ac:dyDescent="0.2">
      <c r="C42" s="20" t="s">
        <v>40</v>
      </c>
      <c r="D42" s="19"/>
      <c r="F42" s="12"/>
      <c r="G42" s="12"/>
      <c r="H42" s="12"/>
      <c r="I42" s="12"/>
      <c r="J42" s="12"/>
      <c r="K42" s="12"/>
      <c r="L42" s="12"/>
    </row>
    <row r="43" spans="2:12" ht="15" customHeight="1" x14ac:dyDescent="0.2">
      <c r="B43" s="19"/>
      <c r="D43" s="19" t="s">
        <v>41</v>
      </c>
      <c r="F43" s="11">
        <f>+F16-F40</f>
        <v>0</v>
      </c>
      <c r="G43" s="12"/>
      <c r="H43" s="11">
        <f>+H16-H40</f>
        <v>-4295719</v>
      </c>
      <c r="I43" s="12"/>
      <c r="J43" s="11">
        <f>+J16-J40</f>
        <v>0</v>
      </c>
      <c r="K43" s="12"/>
      <c r="L43" s="11">
        <f>+L16-L40</f>
        <v>-4295719</v>
      </c>
    </row>
    <row r="45" spans="2:12" ht="15.75" hidden="1" x14ac:dyDescent="0.25">
      <c r="B45" s="3" t="s">
        <v>36</v>
      </c>
    </row>
    <row r="46" spans="2:12" hidden="1" x14ac:dyDescent="0.2">
      <c r="C46" s="1" t="s">
        <v>37</v>
      </c>
      <c r="F46" s="21">
        <v>0</v>
      </c>
      <c r="G46" s="22"/>
      <c r="H46" s="21">
        <v>0</v>
      </c>
      <c r="I46" s="22"/>
      <c r="J46" s="21">
        <v>0</v>
      </c>
      <c r="K46" s="22"/>
      <c r="L46" s="10">
        <f>SUM(F46:J46)</f>
        <v>0</v>
      </c>
    </row>
    <row r="47" spans="2:12" hidden="1" x14ac:dyDescent="0.2">
      <c r="C47" s="1" t="s">
        <v>44</v>
      </c>
      <c r="F47" s="21">
        <v>0</v>
      </c>
      <c r="G47" s="22"/>
      <c r="H47" s="21">
        <v>0</v>
      </c>
      <c r="I47" s="22"/>
      <c r="J47" s="21">
        <v>0</v>
      </c>
      <c r="K47" s="22"/>
      <c r="L47" s="10">
        <f>SUM(F47:J47)</f>
        <v>0</v>
      </c>
    </row>
    <row r="48" spans="2:12" ht="15.75" hidden="1" x14ac:dyDescent="0.25">
      <c r="C48" s="3" t="s">
        <v>38</v>
      </c>
      <c r="F48" s="11">
        <f>SUM(F46:F47)</f>
        <v>0</v>
      </c>
      <c r="G48" s="12"/>
      <c r="H48" s="11">
        <f>SUM(H46:H47)</f>
        <v>0</v>
      </c>
      <c r="I48" s="12"/>
      <c r="J48" s="11">
        <f>SUM(J46:J47)</f>
        <v>0</v>
      </c>
      <c r="K48" s="12"/>
      <c r="L48" s="11">
        <f>SUM(L46:L47)</f>
        <v>0</v>
      </c>
    </row>
    <row r="49" spans="2:12" hidden="1" x14ac:dyDescent="0.2"/>
    <row r="50" spans="2:12" ht="16.5" hidden="1" thickBot="1" x14ac:dyDescent="0.3">
      <c r="B50" s="3" t="s">
        <v>39</v>
      </c>
      <c r="F50" s="9">
        <f>F43+F48</f>
        <v>0</v>
      </c>
      <c r="G50" s="17"/>
      <c r="H50" s="9">
        <f>H43+H48</f>
        <v>-4295719</v>
      </c>
      <c r="I50" s="17"/>
      <c r="J50" s="9">
        <f>J43+J48</f>
        <v>0</v>
      </c>
      <c r="K50" s="17"/>
      <c r="L50" s="9">
        <f>L43+L48</f>
        <v>-4295719</v>
      </c>
    </row>
    <row r="51" spans="2:12" hidden="1" x14ac:dyDescent="0.2"/>
    <row r="52" spans="2:12" hidden="1" x14ac:dyDescent="0.2"/>
    <row r="53" spans="2:12" hidden="1" x14ac:dyDescent="0.2"/>
  </sheetData>
  <mergeCells count="1">
    <mergeCell ref="D4:H4"/>
  </mergeCells>
  <printOptions horizontalCentered="1"/>
  <pageMargins left="0.5" right="0.5" top="0.5" bottom="0.5" header="0.5" footer="0.5"/>
  <pageSetup scale="6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55"/>
  <sheetViews>
    <sheetView showGridLines="0" zoomScale="87" zoomScaleNormal="87" zoomScaleSheetLayoutView="100" workbookViewId="0">
      <selection activeCell="F65" sqref="F65"/>
    </sheetView>
  </sheetViews>
  <sheetFormatPr defaultColWidth="11.42578125" defaultRowHeight="15" x14ac:dyDescent="0.2"/>
  <cols>
    <col min="1" max="1" width="11.42578125" style="1"/>
    <col min="2" max="2" width="4.7109375" style="1" customWidth="1"/>
    <col min="3" max="3" width="2.7109375" style="1" customWidth="1"/>
    <col min="4" max="4" width="46.85546875" style="1" customWidth="1"/>
    <col min="5" max="5" width="2.7109375" style="1" customWidth="1"/>
    <col min="6" max="6" width="19.7109375" style="1" customWidth="1"/>
    <col min="7" max="8" width="19.7109375" style="35" customWidth="1"/>
    <col min="9" max="12" width="19.7109375" style="1" customWidth="1"/>
    <col min="13" max="13" width="2.7109375" style="14" customWidth="1"/>
    <col min="14" max="14" width="19.7109375" style="1" customWidth="1"/>
    <col min="15" max="15" width="2.7109375" style="14" customWidth="1"/>
    <col min="16" max="16" width="19.7109375" style="1" customWidth="1"/>
    <col min="17" max="17" width="2.7109375" style="14" customWidth="1"/>
    <col min="18" max="18" width="19.7109375" style="1" customWidth="1"/>
    <col min="19" max="16384" width="11.42578125" style="1"/>
  </cols>
  <sheetData>
    <row r="2" spans="2:18" ht="15.75" x14ac:dyDescent="0.25">
      <c r="B2" s="7" t="s">
        <v>22</v>
      </c>
      <c r="C2" s="5"/>
      <c r="D2" s="5"/>
      <c r="E2" s="5"/>
      <c r="F2" s="5"/>
      <c r="G2" s="34"/>
      <c r="H2" s="34"/>
      <c r="I2" s="5"/>
      <c r="J2" s="5"/>
      <c r="K2" s="5"/>
      <c r="L2" s="5"/>
      <c r="M2" s="13"/>
      <c r="N2" s="5"/>
      <c r="O2" s="13"/>
      <c r="P2" s="5"/>
      <c r="Q2" s="13"/>
      <c r="R2" s="6"/>
    </row>
    <row r="3" spans="2:18" ht="15.75" x14ac:dyDescent="0.25">
      <c r="B3" s="6" t="s">
        <v>45</v>
      </c>
      <c r="C3" s="5"/>
      <c r="D3" s="5"/>
      <c r="E3" s="5"/>
      <c r="F3" s="5"/>
      <c r="G3" s="34"/>
      <c r="H3" s="34"/>
      <c r="I3" s="5"/>
      <c r="J3" s="5"/>
      <c r="K3" s="5"/>
      <c r="L3" s="5"/>
      <c r="M3" s="13"/>
      <c r="N3" s="5"/>
      <c r="O3" s="13"/>
      <c r="P3" s="5"/>
      <c r="Q3" s="13"/>
      <c r="R3" s="5"/>
    </row>
    <row r="4" spans="2:18" ht="15.75" x14ac:dyDescent="0.25">
      <c r="B4" s="6" t="s">
        <v>48</v>
      </c>
      <c r="C4" s="5"/>
      <c r="D4" s="5"/>
      <c r="E4" s="5"/>
      <c r="F4" s="5"/>
      <c r="G4" s="34"/>
      <c r="H4" s="34"/>
      <c r="I4" s="5"/>
      <c r="J4" s="5"/>
      <c r="K4" s="5"/>
      <c r="L4" s="5"/>
      <c r="M4" s="13"/>
      <c r="N4" s="5"/>
      <c r="O4" s="13"/>
      <c r="P4" s="5"/>
      <c r="Q4" s="13"/>
      <c r="R4" s="5"/>
    </row>
    <row r="5" spans="2:18" x14ac:dyDescent="0.2">
      <c r="B5" s="2"/>
    </row>
    <row r="6" spans="2:18" x14ac:dyDescent="0.2">
      <c r="B6" s="2"/>
    </row>
    <row r="7" spans="2:18" ht="15.75" x14ac:dyDescent="0.25">
      <c r="B7" s="2"/>
      <c r="F7" s="18" t="s">
        <v>43</v>
      </c>
      <c r="G7" s="36"/>
      <c r="H7" s="36"/>
      <c r="I7" s="18"/>
      <c r="J7" s="18"/>
      <c r="K7" s="18"/>
      <c r="L7" s="18"/>
      <c r="M7" s="23"/>
      <c r="N7" s="18">
        <v>240</v>
      </c>
      <c r="O7" s="23"/>
      <c r="P7" s="18">
        <v>599</v>
      </c>
    </row>
    <row r="8" spans="2:18" ht="15.75" x14ac:dyDescent="0.25">
      <c r="B8" s="2"/>
      <c r="F8" s="18" t="s">
        <v>32</v>
      </c>
      <c r="G8" s="36"/>
      <c r="H8" s="36"/>
      <c r="I8" s="18"/>
      <c r="J8" s="18"/>
      <c r="K8" s="18"/>
      <c r="L8" s="18"/>
      <c r="M8" s="15"/>
      <c r="N8" s="18" t="s">
        <v>33</v>
      </c>
      <c r="O8" s="15"/>
      <c r="P8" s="18" t="s">
        <v>34</v>
      </c>
      <c r="Q8" s="15"/>
    </row>
    <row r="9" spans="2:18" ht="15.75" x14ac:dyDescent="0.25">
      <c r="B9" s="2"/>
      <c r="F9" s="18" t="s">
        <v>1</v>
      </c>
      <c r="G9" s="36">
        <v>44378</v>
      </c>
      <c r="H9" s="36"/>
      <c r="I9" s="18"/>
      <c r="J9" s="18"/>
      <c r="K9" s="18"/>
      <c r="L9" s="18"/>
      <c r="M9" s="15"/>
      <c r="N9" s="18" t="s">
        <v>1</v>
      </c>
      <c r="O9" s="15"/>
      <c r="P9" s="18" t="s">
        <v>1</v>
      </c>
      <c r="Q9" s="15"/>
      <c r="R9" s="18" t="s">
        <v>35</v>
      </c>
    </row>
    <row r="10" spans="2:18" ht="15.75" x14ac:dyDescent="0.25">
      <c r="B10" s="3" t="s">
        <v>30</v>
      </c>
      <c r="F10" s="4"/>
      <c r="G10" s="37"/>
      <c r="H10" s="37"/>
      <c r="I10" s="16"/>
      <c r="J10" s="16"/>
      <c r="K10" s="16"/>
      <c r="L10" s="16"/>
      <c r="M10" s="16"/>
      <c r="N10" s="4"/>
      <c r="O10" s="16"/>
      <c r="P10" s="4"/>
      <c r="Q10" s="16"/>
      <c r="R10" s="4"/>
    </row>
    <row r="11" spans="2:18" x14ac:dyDescent="0.2">
      <c r="B11" s="25" t="s">
        <v>21</v>
      </c>
      <c r="C11" s="24"/>
      <c r="D11" s="24"/>
      <c r="E11" s="24"/>
      <c r="F11" s="26">
        <v>292728794</v>
      </c>
      <c r="G11" s="38"/>
      <c r="H11" s="38"/>
      <c r="I11" s="26"/>
      <c r="J11" s="26"/>
      <c r="K11" s="26"/>
      <c r="L11" s="26"/>
      <c r="M11" s="27"/>
      <c r="N11" s="26">
        <v>0</v>
      </c>
      <c r="O11" s="27"/>
      <c r="P11" s="8">
        <v>21583629</v>
      </c>
      <c r="Q11" s="8"/>
      <c r="R11" s="26">
        <f>SUM(F11:P11)</f>
        <v>314312423</v>
      </c>
    </row>
    <row r="12" spans="2:18" x14ac:dyDescent="0.2">
      <c r="B12" s="25" t="s">
        <v>20</v>
      </c>
      <c r="C12" s="24"/>
      <c r="D12" s="24"/>
      <c r="E12" s="24"/>
      <c r="F12" s="28">
        <v>4010657</v>
      </c>
      <c r="G12" s="38"/>
      <c r="H12" s="38"/>
      <c r="I12" s="28"/>
      <c r="J12" s="28"/>
      <c r="K12" s="28"/>
      <c r="L12" s="28"/>
      <c r="M12" s="29"/>
      <c r="N12" s="28">
        <v>4167624</v>
      </c>
      <c r="O12" s="29"/>
      <c r="P12" s="28">
        <v>5000</v>
      </c>
      <c r="Q12" s="29"/>
      <c r="R12" s="28">
        <f>SUM(F12:P12)</f>
        <v>8183281</v>
      </c>
    </row>
    <row r="13" spans="2:18" x14ac:dyDescent="0.2">
      <c r="B13" s="25" t="s">
        <v>19</v>
      </c>
      <c r="C13" s="24"/>
      <c r="D13" s="24"/>
      <c r="E13" s="24"/>
      <c r="F13" s="28">
        <f>65096235+7852200</f>
        <v>72948435</v>
      </c>
      <c r="G13" s="38"/>
      <c r="H13" s="38"/>
      <c r="I13" s="28"/>
      <c r="J13" s="28"/>
      <c r="K13" s="28"/>
      <c r="L13" s="28"/>
      <c r="M13" s="29"/>
      <c r="N13" s="28">
        <v>58905</v>
      </c>
      <c r="O13" s="29"/>
      <c r="P13" s="28">
        <v>0</v>
      </c>
      <c r="Q13" s="29"/>
      <c r="R13" s="28">
        <f>SUM(F13:P13)</f>
        <v>73007340</v>
      </c>
    </row>
    <row r="14" spans="2:18" x14ac:dyDescent="0.2">
      <c r="B14" s="25" t="s">
        <v>18</v>
      </c>
      <c r="C14" s="24"/>
      <c r="D14" s="24"/>
      <c r="E14" s="24"/>
      <c r="F14" s="28">
        <v>1685000</v>
      </c>
      <c r="G14" s="38"/>
      <c r="H14" s="38"/>
      <c r="I14" s="28"/>
      <c r="J14" s="28"/>
      <c r="K14" s="28"/>
      <c r="L14" s="28"/>
      <c r="M14" s="29"/>
      <c r="N14" s="28">
        <v>9671218</v>
      </c>
      <c r="O14" s="29"/>
      <c r="P14" s="28">
        <v>0</v>
      </c>
      <c r="Q14" s="29"/>
      <c r="R14" s="28">
        <f>SUM(F14:P14)</f>
        <v>11356218</v>
      </c>
    </row>
    <row r="15" spans="2:18" x14ac:dyDescent="0.2">
      <c r="B15" s="25" t="s">
        <v>47</v>
      </c>
      <c r="C15" s="24"/>
      <c r="D15" s="24"/>
      <c r="E15" s="24"/>
      <c r="F15" s="28">
        <v>9464146</v>
      </c>
      <c r="G15" s="38"/>
      <c r="H15" s="38"/>
      <c r="I15" s="28"/>
      <c r="J15" s="28"/>
      <c r="K15" s="28"/>
      <c r="L15" s="28"/>
      <c r="M15" s="29"/>
      <c r="N15" s="28"/>
      <c r="O15" s="29"/>
      <c r="P15" s="28">
        <v>0</v>
      </c>
      <c r="Q15" s="29"/>
      <c r="R15" s="28">
        <f>SUM(F15:P15)</f>
        <v>9464146</v>
      </c>
    </row>
    <row r="16" spans="2:18" ht="15.75" x14ac:dyDescent="0.25">
      <c r="B16" s="25"/>
      <c r="C16" s="30" t="s">
        <v>29</v>
      </c>
      <c r="D16" s="24"/>
      <c r="E16" s="24"/>
      <c r="F16" s="31">
        <f>SUM(F11:F15)</f>
        <v>380837032</v>
      </c>
      <c r="G16" s="39"/>
      <c r="H16" s="39"/>
      <c r="I16" s="29"/>
      <c r="J16" s="29"/>
      <c r="K16" s="29"/>
      <c r="L16" s="29"/>
      <c r="M16" s="29"/>
      <c r="N16" s="31">
        <f>SUM(N11:N15)</f>
        <v>13897747</v>
      </c>
      <c r="O16" s="29"/>
      <c r="P16" s="31">
        <f>SUM(P11:P15)</f>
        <v>21588629</v>
      </c>
      <c r="Q16" s="29"/>
      <c r="R16" s="31">
        <f>SUM(R11:R15)</f>
        <v>416323408</v>
      </c>
    </row>
    <row r="17" spans="2:18" x14ac:dyDescent="0.2">
      <c r="B17" s="25"/>
      <c r="C17" s="24"/>
      <c r="D17" s="24"/>
      <c r="E17" s="24"/>
      <c r="F17" s="29"/>
      <c r="G17" s="39"/>
      <c r="H17" s="3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2:18" ht="15.75" x14ac:dyDescent="0.25">
      <c r="B18" s="30" t="s">
        <v>31</v>
      </c>
      <c r="C18" s="24"/>
      <c r="D18" s="24"/>
      <c r="E18" s="24"/>
      <c r="F18" s="28"/>
      <c r="G18" s="38"/>
      <c r="H18" s="38"/>
      <c r="I18" s="28" t="s">
        <v>51</v>
      </c>
      <c r="J18" s="28"/>
      <c r="K18" s="28"/>
      <c r="L18" s="28"/>
      <c r="M18" s="29"/>
      <c r="N18" s="28"/>
      <c r="O18" s="29"/>
      <c r="P18" s="28"/>
      <c r="Q18" s="29"/>
      <c r="R18" s="28"/>
    </row>
    <row r="19" spans="2:18" x14ac:dyDescent="0.2">
      <c r="B19" s="25">
        <v>11</v>
      </c>
      <c r="C19" s="32" t="s">
        <v>0</v>
      </c>
      <c r="D19" s="24" t="s">
        <v>17</v>
      </c>
      <c r="E19" s="24"/>
      <c r="F19" s="28">
        <v>158993235</v>
      </c>
      <c r="G19" s="38">
        <v>160653476.62</v>
      </c>
      <c r="H19" s="38">
        <f>+F19-G19</f>
        <v>-1660241.6200000048</v>
      </c>
      <c r="I19" s="49">
        <f>+F19/$F$42</f>
        <v>0.41748365216752348</v>
      </c>
      <c r="J19" s="28"/>
      <c r="K19" s="28"/>
      <c r="L19" s="28"/>
      <c r="M19" s="29"/>
      <c r="N19" s="28">
        <v>0</v>
      </c>
      <c r="O19" s="29"/>
      <c r="P19" s="28">
        <v>0</v>
      </c>
      <c r="Q19" s="29"/>
      <c r="R19" s="28">
        <f t="shared" ref="R19:R41" si="0">SUM(F19:P19)</f>
        <v>317986470.41748363</v>
      </c>
    </row>
    <row r="20" spans="2:18" x14ac:dyDescent="0.2">
      <c r="B20" s="25">
        <v>12</v>
      </c>
      <c r="C20" s="32" t="s">
        <v>0</v>
      </c>
      <c r="D20" s="24" t="s">
        <v>16</v>
      </c>
      <c r="E20" s="24"/>
      <c r="F20" s="28">
        <v>2478333</v>
      </c>
      <c r="G20" s="38">
        <v>2478192.21</v>
      </c>
      <c r="H20" s="38">
        <f t="shared" ref="H20:H41" si="1">+F20-G20</f>
        <v>140.79000000003725</v>
      </c>
      <c r="I20" s="49">
        <f t="shared" ref="I20:I42" si="2">+F20/$F$42</f>
        <v>6.507594566066254E-3</v>
      </c>
      <c r="J20" s="28"/>
      <c r="K20" s="28"/>
      <c r="L20" s="28"/>
      <c r="M20" s="29"/>
      <c r="N20" s="28">
        <v>0</v>
      </c>
      <c r="O20" s="29"/>
      <c r="P20" s="28">
        <v>0</v>
      </c>
      <c r="Q20" s="29"/>
      <c r="R20" s="28">
        <f t="shared" si="0"/>
        <v>4956666.0065075941</v>
      </c>
    </row>
    <row r="21" spans="2:18" x14ac:dyDescent="0.2">
      <c r="B21" s="25">
        <v>13</v>
      </c>
      <c r="C21" s="32" t="s">
        <v>0</v>
      </c>
      <c r="D21" s="24" t="s">
        <v>15</v>
      </c>
      <c r="E21" s="24"/>
      <c r="F21" s="28">
        <v>6166570</v>
      </c>
      <c r="G21" s="38">
        <v>6215720.6100000003</v>
      </c>
      <c r="H21" s="38">
        <f t="shared" si="1"/>
        <v>-49150.610000000335</v>
      </c>
      <c r="I21" s="49">
        <f t="shared" si="2"/>
        <v>1.6192149087014208E-2</v>
      </c>
      <c r="J21" s="28"/>
      <c r="K21" s="28"/>
      <c r="L21" s="28"/>
      <c r="M21" s="29"/>
      <c r="N21" s="28">
        <v>0</v>
      </c>
      <c r="O21" s="29"/>
      <c r="P21" s="28">
        <v>0</v>
      </c>
      <c r="Q21" s="29"/>
      <c r="R21" s="28">
        <f t="shared" si="0"/>
        <v>12333140.016192149</v>
      </c>
    </row>
    <row r="22" spans="2:18" x14ac:dyDescent="0.2">
      <c r="B22" s="25">
        <v>21</v>
      </c>
      <c r="C22" s="32" t="s">
        <v>0</v>
      </c>
      <c r="D22" s="24" t="s">
        <v>14</v>
      </c>
      <c r="E22" s="24"/>
      <c r="F22" s="28">
        <v>3836423</v>
      </c>
      <c r="G22" s="38">
        <v>5146538.87</v>
      </c>
      <c r="H22" s="38">
        <f t="shared" si="1"/>
        <v>-1310115.8700000001</v>
      </c>
      <c r="I22" s="49">
        <f t="shared" si="2"/>
        <v>1.0073660588763331E-2</v>
      </c>
      <c r="J22" s="28"/>
      <c r="K22" s="28"/>
      <c r="L22" s="28"/>
      <c r="M22" s="29"/>
      <c r="N22" s="28">
        <v>0</v>
      </c>
      <c r="O22" s="29"/>
      <c r="P22" s="28">
        <v>0</v>
      </c>
      <c r="Q22" s="29"/>
      <c r="R22" s="28">
        <f t="shared" si="0"/>
        <v>7672846.0100736618</v>
      </c>
    </row>
    <row r="23" spans="2:18" x14ac:dyDescent="0.2">
      <c r="B23" s="25">
        <v>23</v>
      </c>
      <c r="C23" s="32" t="s">
        <v>0</v>
      </c>
      <c r="D23" s="24" t="s">
        <v>13</v>
      </c>
      <c r="E23" s="24"/>
      <c r="F23" s="28">
        <v>15236668</v>
      </c>
      <c r="G23" s="38">
        <v>15267545.130000001</v>
      </c>
      <c r="H23" s="38">
        <f t="shared" si="1"/>
        <v>-30877.13000000082</v>
      </c>
      <c r="I23" s="49">
        <f t="shared" si="2"/>
        <v>4.0008367673656273E-2</v>
      </c>
      <c r="J23" s="28"/>
      <c r="K23" s="28"/>
      <c r="L23" s="28"/>
      <c r="M23" s="29"/>
      <c r="N23" s="28">
        <v>0</v>
      </c>
      <c r="O23" s="29"/>
      <c r="P23" s="28">
        <v>0</v>
      </c>
      <c r="Q23" s="29"/>
      <c r="R23" s="28">
        <f t="shared" si="0"/>
        <v>30473336.040008366</v>
      </c>
    </row>
    <row r="24" spans="2:18" x14ac:dyDescent="0.2">
      <c r="B24" s="25">
        <v>31</v>
      </c>
      <c r="C24" s="32" t="s">
        <v>0</v>
      </c>
      <c r="D24" s="24" t="s">
        <v>12</v>
      </c>
      <c r="E24" s="24"/>
      <c r="F24" s="28">
        <v>10639908</v>
      </c>
      <c r="G24" s="38">
        <v>10853147.439999999</v>
      </c>
      <c r="H24" s="38">
        <f t="shared" si="1"/>
        <v>-213239.43999999948</v>
      </c>
      <c r="I24" s="49">
        <f t="shared" si="2"/>
        <v>2.7938217940948556E-2</v>
      </c>
      <c r="J24" s="28"/>
      <c r="K24" s="28"/>
      <c r="L24" s="28"/>
      <c r="M24" s="29"/>
      <c r="N24" s="28">
        <v>0</v>
      </c>
      <c r="O24" s="29"/>
      <c r="P24" s="28">
        <v>0</v>
      </c>
      <c r="Q24" s="29"/>
      <c r="R24" s="28">
        <f t="shared" si="0"/>
        <v>21279816.027938217</v>
      </c>
    </row>
    <row r="25" spans="2:18" x14ac:dyDescent="0.2">
      <c r="B25" s="25">
        <v>32</v>
      </c>
      <c r="C25" s="32" t="s">
        <v>0</v>
      </c>
      <c r="D25" s="24" t="s">
        <v>11</v>
      </c>
      <c r="E25" s="24"/>
      <c r="F25" s="28">
        <v>312693</v>
      </c>
      <c r="G25" s="38">
        <v>308259.96999999997</v>
      </c>
      <c r="H25" s="38">
        <f t="shared" si="1"/>
        <v>4433.0300000000279</v>
      </c>
      <c r="I25" s="49">
        <f t="shared" si="2"/>
        <v>8.2106773692113011E-4</v>
      </c>
      <c r="J25" s="28"/>
      <c r="K25" s="28"/>
      <c r="L25" s="28"/>
      <c r="M25" s="29"/>
      <c r="N25" s="28">
        <v>0</v>
      </c>
      <c r="O25" s="29"/>
      <c r="P25" s="28">
        <v>0</v>
      </c>
      <c r="Q25" s="29"/>
      <c r="R25" s="28">
        <f t="shared" si="0"/>
        <v>625386.00082106772</v>
      </c>
    </row>
    <row r="26" spans="2:18" x14ac:dyDescent="0.2">
      <c r="B26" s="25">
        <v>33</v>
      </c>
      <c r="C26" s="32" t="s">
        <v>0</v>
      </c>
      <c r="D26" s="24" t="s">
        <v>10</v>
      </c>
      <c r="E26" s="24"/>
      <c r="F26" s="28">
        <v>3164015</v>
      </c>
      <c r="G26" s="38">
        <v>3631999.63</v>
      </c>
      <c r="H26" s="38">
        <f t="shared" si="1"/>
        <v>-467984.62999999989</v>
      </c>
      <c r="I26" s="49">
        <f t="shared" si="2"/>
        <v>8.3080549792752291E-3</v>
      </c>
      <c r="J26" s="28"/>
      <c r="K26" s="28"/>
      <c r="L26" s="28"/>
      <c r="M26" s="29"/>
      <c r="N26" s="28">
        <v>0</v>
      </c>
      <c r="O26" s="29"/>
      <c r="P26" s="28">
        <v>0</v>
      </c>
      <c r="Q26" s="29"/>
      <c r="R26" s="28">
        <f t="shared" si="0"/>
        <v>6328030.0083080549</v>
      </c>
    </row>
    <row r="27" spans="2:18" x14ac:dyDescent="0.2">
      <c r="B27" s="25">
        <v>34</v>
      </c>
      <c r="C27" s="32" t="s">
        <v>0</v>
      </c>
      <c r="D27" s="24" t="s">
        <v>9</v>
      </c>
      <c r="E27" s="24"/>
      <c r="F27" s="28">
        <v>8462222</v>
      </c>
      <c r="G27" s="38">
        <v>8412874.5700000003</v>
      </c>
      <c r="H27" s="38">
        <f t="shared" si="1"/>
        <v>49347.429999999702</v>
      </c>
      <c r="I27" s="49">
        <f t="shared" si="2"/>
        <v>2.2220060784424976E-2</v>
      </c>
      <c r="J27" s="28"/>
      <c r="K27" s="28"/>
      <c r="L27" s="28"/>
      <c r="M27" s="29"/>
      <c r="N27" s="28">
        <v>0</v>
      </c>
      <c r="O27" s="29"/>
      <c r="P27" s="28">
        <v>0</v>
      </c>
      <c r="Q27" s="29"/>
      <c r="R27" s="28">
        <f t="shared" si="0"/>
        <v>16924444.02222006</v>
      </c>
    </row>
    <row r="28" spans="2:18" x14ac:dyDescent="0.2">
      <c r="B28" s="25">
        <v>35</v>
      </c>
      <c r="C28" s="32" t="s">
        <v>0</v>
      </c>
      <c r="D28" s="24" t="s">
        <v>8</v>
      </c>
      <c r="E28" s="24"/>
      <c r="F28" s="28">
        <v>0</v>
      </c>
      <c r="G28" s="38">
        <v>0</v>
      </c>
      <c r="H28" s="38">
        <f t="shared" si="1"/>
        <v>0</v>
      </c>
      <c r="I28" s="49">
        <f t="shared" si="2"/>
        <v>0</v>
      </c>
      <c r="J28" s="28"/>
      <c r="K28" s="28"/>
      <c r="L28" s="28"/>
      <c r="M28" s="29"/>
      <c r="N28" s="28">
        <v>15897747</v>
      </c>
      <c r="O28" s="29"/>
      <c r="P28" s="28">
        <v>0</v>
      </c>
      <c r="Q28" s="29"/>
      <c r="R28" s="28">
        <f t="shared" si="0"/>
        <v>15897747</v>
      </c>
    </row>
    <row r="29" spans="2:18" x14ac:dyDescent="0.2">
      <c r="B29" s="25">
        <v>36</v>
      </c>
      <c r="C29" s="32" t="s">
        <v>0</v>
      </c>
      <c r="D29" s="24" t="s">
        <v>7</v>
      </c>
      <c r="E29" s="24"/>
      <c r="F29" s="28">
        <v>7196861</v>
      </c>
      <c r="G29" s="38">
        <v>7247629.3600000003</v>
      </c>
      <c r="H29" s="38">
        <f t="shared" si="1"/>
        <v>-50768.360000000335</v>
      </c>
      <c r="I29" s="49">
        <f t="shared" si="2"/>
        <v>1.8897482112506327E-2</v>
      </c>
      <c r="J29" s="28"/>
      <c r="K29" s="28"/>
      <c r="L29" s="28"/>
      <c r="M29" s="29"/>
      <c r="N29" s="28">
        <v>0</v>
      </c>
      <c r="O29" s="29"/>
      <c r="P29" s="28">
        <v>0</v>
      </c>
      <c r="Q29" s="29"/>
      <c r="R29" s="28">
        <f t="shared" si="0"/>
        <v>14393722.018897481</v>
      </c>
    </row>
    <row r="30" spans="2:18" x14ac:dyDescent="0.2">
      <c r="B30" s="25">
        <v>41</v>
      </c>
      <c r="C30" s="32" t="s">
        <v>0</v>
      </c>
      <c r="D30" s="24" t="s">
        <v>6</v>
      </c>
      <c r="E30" s="24"/>
      <c r="F30" s="28">
        <v>8810725</v>
      </c>
      <c r="G30" s="38">
        <v>8557892.8800000008</v>
      </c>
      <c r="H30" s="38">
        <f t="shared" si="1"/>
        <v>252832.11999999918</v>
      </c>
      <c r="I30" s="49">
        <f t="shared" si="2"/>
        <v>2.3135158242699464E-2</v>
      </c>
      <c r="J30" s="28"/>
      <c r="K30" s="28"/>
      <c r="L30" s="28"/>
      <c r="M30" s="29"/>
      <c r="N30" s="28">
        <v>0</v>
      </c>
      <c r="O30" s="29"/>
      <c r="P30" s="28">
        <v>0</v>
      </c>
      <c r="Q30" s="29"/>
      <c r="R30" s="28">
        <f t="shared" si="0"/>
        <v>17621450.023135159</v>
      </c>
    </row>
    <row r="31" spans="2:18" x14ac:dyDescent="0.2">
      <c r="B31" s="25">
        <v>51</v>
      </c>
      <c r="C31" s="32" t="s">
        <v>0</v>
      </c>
      <c r="D31" s="24" t="s">
        <v>5</v>
      </c>
      <c r="E31" s="24"/>
      <c r="F31" s="28">
        <v>36436974</v>
      </c>
      <c r="G31" s="38">
        <v>35305920.549999997</v>
      </c>
      <c r="H31" s="38">
        <f t="shared" si="1"/>
        <v>1131053.450000003</v>
      </c>
      <c r="I31" s="49">
        <f t="shared" si="2"/>
        <v>9.5676026589767135E-2</v>
      </c>
      <c r="J31" s="28"/>
      <c r="K31" s="28"/>
      <c r="L31" s="28"/>
      <c r="M31" s="29"/>
      <c r="N31" s="28">
        <v>0</v>
      </c>
      <c r="O31" s="29"/>
      <c r="P31" s="28">
        <v>0</v>
      </c>
      <c r="Q31" s="29"/>
      <c r="R31" s="28">
        <f t="shared" si="0"/>
        <v>72873948.09567602</v>
      </c>
    </row>
    <row r="32" spans="2:18" x14ac:dyDescent="0.2">
      <c r="B32" s="25">
        <v>52</v>
      </c>
      <c r="C32" s="32" t="s">
        <v>0</v>
      </c>
      <c r="D32" s="24" t="s">
        <v>4</v>
      </c>
      <c r="E32" s="24"/>
      <c r="F32" s="28">
        <v>2213165</v>
      </c>
      <c r="G32" s="38">
        <v>2181464.2400000002</v>
      </c>
      <c r="H32" s="38">
        <f t="shared" si="1"/>
        <v>31700.759999999776</v>
      </c>
      <c r="I32" s="49">
        <f t="shared" si="2"/>
        <v>5.8113177397097248E-3</v>
      </c>
      <c r="J32" s="28"/>
      <c r="K32" s="28"/>
      <c r="L32" s="28"/>
      <c r="M32" s="29"/>
      <c r="N32" s="28">
        <v>0</v>
      </c>
      <c r="O32" s="29"/>
      <c r="P32" s="28">
        <v>0</v>
      </c>
      <c r="Q32" s="29"/>
      <c r="R32" s="28">
        <f t="shared" si="0"/>
        <v>4426330.0058113178</v>
      </c>
    </row>
    <row r="33" spans="2:18" x14ac:dyDescent="0.2">
      <c r="B33" s="25">
        <v>53</v>
      </c>
      <c r="C33" s="32" t="s">
        <v>0</v>
      </c>
      <c r="D33" s="24" t="s">
        <v>3</v>
      </c>
      <c r="E33" s="24"/>
      <c r="F33" s="28">
        <v>11218942</v>
      </c>
      <c r="G33" s="38">
        <v>8795268.1799999997</v>
      </c>
      <c r="H33" s="38">
        <f t="shared" si="1"/>
        <v>2423673.8200000003</v>
      </c>
      <c r="I33" s="49">
        <f t="shared" si="2"/>
        <v>2.9458642561839943E-2</v>
      </c>
      <c r="J33" s="28"/>
      <c r="K33" s="28"/>
      <c r="L33" s="28"/>
      <c r="M33" s="29"/>
      <c r="N33" s="28">
        <v>0</v>
      </c>
      <c r="O33" s="29"/>
      <c r="P33" s="28">
        <v>0</v>
      </c>
      <c r="Q33" s="29"/>
      <c r="R33" s="28">
        <f t="shared" si="0"/>
        <v>22437884.029458642</v>
      </c>
    </row>
    <row r="34" spans="2:18" x14ac:dyDescent="0.2">
      <c r="B34" s="25">
        <v>61</v>
      </c>
      <c r="C34" s="32" t="s">
        <v>0</v>
      </c>
      <c r="D34" s="24" t="s">
        <v>2</v>
      </c>
      <c r="E34" s="24"/>
      <c r="F34" s="28">
        <v>1380592</v>
      </c>
      <c r="G34" s="38">
        <v>1424276.7</v>
      </c>
      <c r="H34" s="38">
        <f t="shared" si="1"/>
        <v>-43684.699999999953</v>
      </c>
      <c r="I34" s="49">
        <f t="shared" si="2"/>
        <v>3.6251516632972813E-3</v>
      </c>
      <c r="J34" s="28"/>
      <c r="K34" s="28"/>
      <c r="L34" s="28"/>
      <c r="M34" s="29"/>
      <c r="N34" s="28">
        <v>0</v>
      </c>
      <c r="O34" s="29"/>
      <c r="P34" s="28">
        <v>0</v>
      </c>
      <c r="Q34" s="29"/>
      <c r="R34" s="28">
        <f t="shared" si="0"/>
        <v>2761184.0036251517</v>
      </c>
    </row>
    <row r="35" spans="2:18" x14ac:dyDescent="0.2">
      <c r="B35" s="25">
        <v>71</v>
      </c>
      <c r="C35" s="32" t="s">
        <v>0</v>
      </c>
      <c r="D35" s="24" t="s">
        <v>26</v>
      </c>
      <c r="E35" s="24"/>
      <c r="F35" s="28">
        <v>0</v>
      </c>
      <c r="G35" s="38"/>
      <c r="H35" s="38">
        <f t="shared" si="1"/>
        <v>0</v>
      </c>
      <c r="I35" s="49">
        <f t="shared" si="2"/>
        <v>0</v>
      </c>
      <c r="J35" s="28"/>
      <c r="K35" s="28"/>
      <c r="L35" s="28"/>
      <c r="M35" s="29"/>
      <c r="N35" s="28">
        <v>0</v>
      </c>
      <c r="O35" s="29"/>
      <c r="P35" s="28">
        <v>14985000</v>
      </c>
      <c r="Q35" s="29"/>
      <c r="R35" s="28">
        <f t="shared" si="0"/>
        <v>14985000</v>
      </c>
    </row>
    <row r="36" spans="2:18" x14ac:dyDescent="0.2">
      <c r="B36" s="25">
        <v>72</v>
      </c>
      <c r="C36" s="32" t="s">
        <v>0</v>
      </c>
      <c r="D36" s="24" t="s">
        <v>27</v>
      </c>
      <c r="E36" s="24"/>
      <c r="F36" s="28">
        <v>0</v>
      </c>
      <c r="G36" s="38"/>
      <c r="H36" s="38">
        <f t="shared" si="1"/>
        <v>0</v>
      </c>
      <c r="I36" s="49">
        <f t="shared" si="2"/>
        <v>0</v>
      </c>
      <c r="J36" s="28"/>
      <c r="K36" s="28"/>
      <c r="L36" s="28"/>
      <c r="M36" s="29"/>
      <c r="N36" s="28">
        <v>0</v>
      </c>
      <c r="O36" s="29"/>
      <c r="P36" s="28">
        <v>6578046</v>
      </c>
      <c r="Q36" s="29"/>
      <c r="R36" s="28">
        <f t="shared" si="0"/>
        <v>6578046</v>
      </c>
    </row>
    <row r="37" spans="2:18" x14ac:dyDescent="0.2">
      <c r="B37" s="25">
        <v>73</v>
      </c>
      <c r="C37" s="32" t="s">
        <v>0</v>
      </c>
      <c r="D37" s="24" t="s">
        <v>42</v>
      </c>
      <c r="E37" s="24"/>
      <c r="F37" s="28">
        <v>0</v>
      </c>
      <c r="G37" s="38"/>
      <c r="H37" s="38">
        <f t="shared" si="1"/>
        <v>0</v>
      </c>
      <c r="I37" s="49">
        <f t="shared" si="2"/>
        <v>0</v>
      </c>
      <c r="J37" s="28"/>
      <c r="K37" s="28"/>
      <c r="L37" s="28"/>
      <c r="M37" s="29"/>
      <c r="N37" s="28">
        <v>0</v>
      </c>
      <c r="O37" s="29"/>
      <c r="P37" s="28">
        <v>25583</v>
      </c>
      <c r="Q37" s="29"/>
      <c r="R37" s="28">
        <f t="shared" si="0"/>
        <v>25583</v>
      </c>
    </row>
    <row r="38" spans="2:18" x14ac:dyDescent="0.2">
      <c r="B38" s="25">
        <v>81</v>
      </c>
      <c r="C38" s="32" t="s">
        <v>0</v>
      </c>
      <c r="D38" s="24" t="s">
        <v>46</v>
      </c>
      <c r="E38" s="24"/>
      <c r="F38" s="28">
        <v>0</v>
      </c>
      <c r="G38" s="38">
        <v>50016.22</v>
      </c>
      <c r="H38" s="38">
        <f t="shared" si="1"/>
        <v>-50016.22</v>
      </c>
      <c r="I38" s="49">
        <f t="shared" si="2"/>
        <v>0</v>
      </c>
      <c r="J38" s="28"/>
      <c r="K38" s="28"/>
      <c r="L38" s="28"/>
      <c r="M38" s="29"/>
      <c r="N38" s="28">
        <v>0</v>
      </c>
      <c r="O38" s="29"/>
      <c r="P38" s="28">
        <v>0</v>
      </c>
      <c r="Q38" s="29"/>
      <c r="R38" s="28">
        <f t="shared" si="0"/>
        <v>0</v>
      </c>
    </row>
    <row r="39" spans="2:18" x14ac:dyDescent="0.2">
      <c r="B39" s="25">
        <v>91</v>
      </c>
      <c r="C39" s="32" t="s">
        <v>0</v>
      </c>
      <c r="D39" s="33" t="s">
        <v>25</v>
      </c>
      <c r="E39" s="24"/>
      <c r="F39" s="28">
        <v>101869206</v>
      </c>
      <c r="G39" s="38">
        <v>101869206</v>
      </c>
      <c r="H39" s="38">
        <f t="shared" si="1"/>
        <v>0</v>
      </c>
      <c r="I39" s="49">
        <f t="shared" si="2"/>
        <v>0.26748765860563684</v>
      </c>
      <c r="J39" s="28"/>
      <c r="K39" s="28"/>
      <c r="L39" s="28"/>
      <c r="M39" s="29"/>
      <c r="N39" s="28">
        <v>0</v>
      </c>
      <c r="O39" s="29"/>
      <c r="P39" s="28">
        <v>0</v>
      </c>
      <c r="Q39" s="29"/>
      <c r="R39" s="28">
        <f t="shared" si="0"/>
        <v>203738412.26748765</v>
      </c>
    </row>
    <row r="40" spans="2:18" x14ac:dyDescent="0.2">
      <c r="B40" s="25">
        <v>93</v>
      </c>
      <c r="C40" s="32" t="s">
        <v>0</v>
      </c>
      <c r="D40" s="33" t="s">
        <v>23</v>
      </c>
      <c r="E40" s="24"/>
      <c r="F40" s="28">
        <v>0</v>
      </c>
      <c r="G40" s="38"/>
      <c r="H40" s="38">
        <f t="shared" si="1"/>
        <v>0</v>
      </c>
      <c r="I40" s="49">
        <f t="shared" si="2"/>
        <v>0</v>
      </c>
      <c r="J40" s="28"/>
      <c r="K40" s="28"/>
      <c r="L40" s="28"/>
      <c r="M40" s="29"/>
      <c r="N40" s="28">
        <v>0</v>
      </c>
      <c r="O40" s="29"/>
      <c r="P40" s="28">
        <v>0</v>
      </c>
      <c r="Q40" s="29"/>
      <c r="R40" s="28">
        <f t="shared" si="0"/>
        <v>0</v>
      </c>
    </row>
    <row r="41" spans="2:18" x14ac:dyDescent="0.2">
      <c r="B41" s="25">
        <v>99</v>
      </c>
      <c r="C41" s="32" t="s">
        <v>0</v>
      </c>
      <c r="D41" s="33" t="s">
        <v>24</v>
      </c>
      <c r="E41" s="24"/>
      <c r="F41" s="28">
        <v>2420500</v>
      </c>
      <c r="G41" s="38">
        <v>2420500</v>
      </c>
      <c r="H41" s="38">
        <f t="shared" si="1"/>
        <v>0</v>
      </c>
      <c r="I41" s="49">
        <f t="shared" si="2"/>
        <v>6.35573695994984E-3</v>
      </c>
      <c r="J41" s="28"/>
      <c r="K41" s="28"/>
      <c r="L41" s="28"/>
      <c r="M41" s="29"/>
      <c r="N41" s="28">
        <v>0</v>
      </c>
      <c r="O41" s="29"/>
      <c r="P41" s="28">
        <v>0</v>
      </c>
      <c r="Q41" s="29"/>
      <c r="R41" s="28">
        <f t="shared" si="0"/>
        <v>4841000.0063557373</v>
      </c>
    </row>
    <row r="42" spans="2:18" ht="15.75" x14ac:dyDescent="0.25">
      <c r="B42" s="25"/>
      <c r="C42" s="30" t="s">
        <v>28</v>
      </c>
      <c r="D42" s="24"/>
      <c r="E42" s="24"/>
      <c r="F42" s="31">
        <f>SUM(F19:F41)</f>
        <v>380837032</v>
      </c>
      <c r="G42" s="40">
        <f>SUM(G19:G41)</f>
        <v>380819929.18000007</v>
      </c>
      <c r="H42" s="40">
        <f>SUM(H19:H41)</f>
        <v>17102.819999996544</v>
      </c>
      <c r="I42" s="49">
        <f t="shared" si="2"/>
        <v>1</v>
      </c>
      <c r="J42" s="29"/>
      <c r="K42" s="29"/>
      <c r="L42" s="29"/>
      <c r="M42" s="29"/>
      <c r="N42" s="31">
        <f>SUM(N19:N41)</f>
        <v>15897747</v>
      </c>
      <c r="O42" s="29"/>
      <c r="P42" s="31">
        <f>SUM(P19:P41)</f>
        <v>21588629</v>
      </c>
      <c r="Q42" s="29"/>
      <c r="R42" s="31">
        <f>SUM(R19:R41)</f>
        <v>799160441</v>
      </c>
    </row>
    <row r="43" spans="2:18" ht="17.25" customHeight="1" x14ac:dyDescent="0.2">
      <c r="B43" s="2"/>
      <c r="F43" s="12"/>
      <c r="G43" s="41"/>
      <c r="H43" s="41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2:18" ht="17.25" customHeight="1" x14ac:dyDescent="0.2">
      <c r="C44" s="20" t="s">
        <v>40</v>
      </c>
      <c r="D44" s="19"/>
      <c r="F44" s="12"/>
      <c r="G44" s="41"/>
      <c r="H44" s="41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2:18" ht="15" customHeight="1" x14ac:dyDescent="0.2">
      <c r="B45" s="19"/>
      <c r="D45" s="19" t="s">
        <v>41</v>
      </c>
      <c r="F45" s="11">
        <f>+F16-F42</f>
        <v>0</v>
      </c>
      <c r="G45" s="41"/>
      <c r="H45" s="41"/>
      <c r="I45" s="12"/>
      <c r="J45" s="12"/>
      <c r="K45" s="12"/>
      <c r="L45" s="12"/>
      <c r="M45" s="12"/>
      <c r="N45" s="11">
        <f>+N16-N42</f>
        <v>-2000000</v>
      </c>
      <c r="O45" s="12"/>
      <c r="P45" s="11">
        <f>+P16-P42</f>
        <v>0</v>
      </c>
      <c r="Q45" s="12"/>
      <c r="R45" s="11">
        <f>+R16-R42</f>
        <v>-382837033</v>
      </c>
    </row>
    <row r="47" spans="2:18" ht="15.75" hidden="1" x14ac:dyDescent="0.25">
      <c r="B47" s="3" t="s">
        <v>36</v>
      </c>
    </row>
    <row r="48" spans="2:18" hidden="1" x14ac:dyDescent="0.2">
      <c r="C48" s="1" t="s">
        <v>37</v>
      </c>
      <c r="F48" s="21">
        <v>0</v>
      </c>
      <c r="G48" s="42"/>
      <c r="H48" s="42"/>
      <c r="I48" s="21"/>
      <c r="J48" s="21"/>
      <c r="K48" s="21"/>
      <c r="L48" s="21"/>
      <c r="M48" s="22"/>
      <c r="N48" s="21">
        <v>0</v>
      </c>
      <c r="O48" s="22"/>
      <c r="P48" s="21">
        <v>0</v>
      </c>
      <c r="Q48" s="22"/>
      <c r="R48" s="10">
        <f>SUM(F48:P48)</f>
        <v>0</v>
      </c>
    </row>
    <row r="49" spans="2:18" hidden="1" x14ac:dyDescent="0.2">
      <c r="C49" s="1" t="s">
        <v>44</v>
      </c>
      <c r="F49" s="21">
        <v>0</v>
      </c>
      <c r="G49" s="42"/>
      <c r="H49" s="42"/>
      <c r="I49" s="21"/>
      <c r="J49" s="21"/>
      <c r="K49" s="21"/>
      <c r="L49" s="21"/>
      <c r="M49" s="22"/>
      <c r="N49" s="21">
        <v>0</v>
      </c>
      <c r="O49" s="22"/>
      <c r="P49" s="21">
        <v>0</v>
      </c>
      <c r="Q49" s="22"/>
      <c r="R49" s="10">
        <f>SUM(F49:P49)</f>
        <v>0</v>
      </c>
    </row>
    <row r="50" spans="2:18" ht="15.75" hidden="1" x14ac:dyDescent="0.25">
      <c r="C50" s="3" t="s">
        <v>38</v>
      </c>
      <c r="F50" s="11">
        <f>SUM(F48:F49)</f>
        <v>0</v>
      </c>
      <c r="G50" s="41"/>
      <c r="H50" s="41"/>
      <c r="I50" s="12"/>
      <c r="J50" s="12"/>
      <c r="K50" s="12"/>
      <c r="L50" s="12"/>
      <c r="M50" s="12"/>
      <c r="N50" s="11">
        <f>SUM(N48:N49)</f>
        <v>0</v>
      </c>
      <c r="O50" s="12"/>
      <c r="P50" s="11">
        <f>SUM(P48:P49)</f>
        <v>0</v>
      </c>
      <c r="Q50" s="12"/>
      <c r="R50" s="11">
        <f>SUM(R48:R49)</f>
        <v>0</v>
      </c>
    </row>
    <row r="51" spans="2:18" hidden="1" x14ac:dyDescent="0.2"/>
    <row r="52" spans="2:18" ht="16.5" hidden="1" thickBot="1" x14ac:dyDescent="0.3">
      <c r="B52" s="3" t="s">
        <v>39</v>
      </c>
      <c r="F52" s="9">
        <f>F45+F50</f>
        <v>0</v>
      </c>
      <c r="G52" s="43"/>
      <c r="H52" s="43"/>
      <c r="I52" s="17"/>
      <c r="J52" s="17"/>
      <c r="K52" s="17"/>
      <c r="L52" s="17"/>
      <c r="M52" s="17"/>
      <c r="N52" s="9">
        <f>N45+N50</f>
        <v>-2000000</v>
      </c>
      <c r="O52" s="17"/>
      <c r="P52" s="9">
        <f>P45+P50</f>
        <v>0</v>
      </c>
      <c r="Q52" s="17"/>
      <c r="R52" s="9">
        <f>R45+R50</f>
        <v>-382837033</v>
      </c>
    </row>
    <row r="53" spans="2:18" hidden="1" x14ac:dyDescent="0.2"/>
    <row r="54" spans="2:18" hidden="1" x14ac:dyDescent="0.2"/>
    <row r="55" spans="2:18" hidden="1" x14ac:dyDescent="0.2"/>
  </sheetData>
  <printOptions horizontalCentered="1"/>
  <pageMargins left="0.5" right="0.5" top="0.5" bottom="0.5" header="0.5" footer="0.5"/>
  <pageSetup scale="6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9:G29"/>
  <sheetViews>
    <sheetView workbookViewId="0">
      <selection activeCell="F10" sqref="F10"/>
    </sheetView>
  </sheetViews>
  <sheetFormatPr defaultRowHeight="15" x14ac:dyDescent="0.2"/>
  <cols>
    <col min="1" max="1" width="3.85546875" bestFit="1" customWidth="1"/>
    <col min="2" max="2" width="2" bestFit="1" customWidth="1"/>
    <col min="3" max="3" width="45.7109375" bestFit="1" customWidth="1"/>
    <col min="4" max="4" width="18.42578125" style="45" bestFit="1" customWidth="1"/>
    <col min="5" max="5" width="18.42578125" style="46" bestFit="1" customWidth="1"/>
    <col min="6" max="6" width="16.140625" style="44" bestFit="1" customWidth="1"/>
    <col min="7" max="7" width="16.140625" style="45" bestFit="1" customWidth="1"/>
  </cols>
  <sheetData>
    <row r="9" spans="1:7" x14ac:dyDescent="0.2">
      <c r="D9" s="45" t="s">
        <v>49</v>
      </c>
      <c r="E9" s="47" t="s">
        <v>50</v>
      </c>
      <c r="F9" s="48"/>
    </row>
    <row r="10" spans="1:7" x14ac:dyDescent="0.2">
      <c r="A10" s="25">
        <v>11</v>
      </c>
      <c r="B10" s="32" t="s">
        <v>0</v>
      </c>
      <c r="C10" s="24" t="s">
        <v>17</v>
      </c>
      <c r="D10" s="45">
        <v>1860997.08</v>
      </c>
      <c r="E10" s="45">
        <v>1415366.94</v>
      </c>
      <c r="F10" s="45">
        <v>750000</v>
      </c>
      <c r="G10" s="45">
        <f>+E10-F10</f>
        <v>665366.93999999994</v>
      </c>
    </row>
    <row r="11" spans="1:7" x14ac:dyDescent="0.2">
      <c r="A11" s="25">
        <v>12</v>
      </c>
      <c r="B11" s="32" t="s">
        <v>0</v>
      </c>
      <c r="C11" s="24" t="s">
        <v>16</v>
      </c>
      <c r="D11" s="45">
        <v>47769.7</v>
      </c>
      <c r="E11" s="45">
        <v>44986.82</v>
      </c>
      <c r="F11" s="45"/>
      <c r="G11" s="45">
        <f t="shared" ref="G11:G26" si="0">+E11-F11</f>
        <v>44986.82</v>
      </c>
    </row>
    <row r="12" spans="1:7" x14ac:dyDescent="0.2">
      <c r="A12" s="25">
        <v>13</v>
      </c>
      <c r="B12" s="32" t="s">
        <v>0</v>
      </c>
      <c r="C12" s="24" t="s">
        <v>15</v>
      </c>
      <c r="D12" s="45">
        <v>109267.68</v>
      </c>
      <c r="E12" s="45">
        <v>60990.16</v>
      </c>
      <c r="F12" s="45"/>
      <c r="G12" s="45">
        <f t="shared" si="0"/>
        <v>60990.16</v>
      </c>
    </row>
    <row r="13" spans="1:7" x14ac:dyDescent="0.2">
      <c r="A13" s="25">
        <v>21</v>
      </c>
      <c r="B13" s="32" t="s">
        <v>0</v>
      </c>
      <c r="C13" s="24" t="s">
        <v>14</v>
      </c>
      <c r="D13" s="45">
        <v>-226954.44</v>
      </c>
      <c r="E13" s="45">
        <v>49674.21</v>
      </c>
      <c r="F13" s="45"/>
      <c r="G13" s="45">
        <f t="shared" si="0"/>
        <v>49674.21</v>
      </c>
    </row>
    <row r="14" spans="1:7" x14ac:dyDescent="0.2">
      <c r="A14" s="25">
        <v>23</v>
      </c>
      <c r="B14" s="32" t="s">
        <v>0</v>
      </c>
      <c r="C14" s="24" t="s">
        <v>13</v>
      </c>
      <c r="D14" s="45">
        <v>293828.2</v>
      </c>
      <c r="E14" s="45">
        <v>45483.6</v>
      </c>
      <c r="F14" s="45"/>
      <c r="G14" s="45">
        <f t="shared" si="0"/>
        <v>45483.6</v>
      </c>
    </row>
    <row r="15" spans="1:7" x14ac:dyDescent="0.2">
      <c r="A15" s="25">
        <v>31</v>
      </c>
      <c r="B15" s="32" t="s">
        <v>0</v>
      </c>
      <c r="C15" s="24" t="s">
        <v>12</v>
      </c>
      <c r="D15" s="45">
        <v>147450.31</v>
      </c>
      <c r="E15" s="45">
        <v>33509.22</v>
      </c>
      <c r="F15" s="45"/>
      <c r="G15" s="45">
        <f t="shared" si="0"/>
        <v>33509.22</v>
      </c>
    </row>
    <row r="16" spans="1:7" x14ac:dyDescent="0.2">
      <c r="A16" s="25">
        <v>32</v>
      </c>
      <c r="B16" s="32" t="s">
        <v>0</v>
      </c>
      <c r="C16" s="24" t="s">
        <v>11</v>
      </c>
      <c r="D16" s="45">
        <v>6026.88</v>
      </c>
      <c r="E16" s="45">
        <v>13001.33</v>
      </c>
      <c r="F16" s="45"/>
      <c r="G16" s="45">
        <f t="shared" si="0"/>
        <v>13001.33</v>
      </c>
    </row>
    <row r="17" spans="1:7" x14ac:dyDescent="0.2">
      <c r="A17" s="25">
        <v>33</v>
      </c>
      <c r="B17" s="32" t="s">
        <v>0</v>
      </c>
      <c r="C17" s="24" t="s">
        <v>10</v>
      </c>
      <c r="D17" s="45">
        <v>48987.4</v>
      </c>
      <c r="E17" s="45">
        <v>107005.32</v>
      </c>
      <c r="F17" s="45"/>
      <c r="G17" s="45">
        <f t="shared" si="0"/>
        <v>107005.32</v>
      </c>
    </row>
    <row r="18" spans="1:7" x14ac:dyDescent="0.2">
      <c r="A18" s="25">
        <v>34</v>
      </c>
      <c r="B18" s="32" t="s">
        <v>0</v>
      </c>
      <c r="C18" s="24" t="s">
        <v>9</v>
      </c>
      <c r="D18" s="45">
        <v>163111.72</v>
      </c>
      <c r="E18" s="45">
        <v>189357.27</v>
      </c>
      <c r="F18" s="45"/>
      <c r="G18" s="45">
        <f t="shared" si="0"/>
        <v>189357.27</v>
      </c>
    </row>
    <row r="19" spans="1:7" x14ac:dyDescent="0.2">
      <c r="A19" s="25">
        <v>36</v>
      </c>
      <c r="B19" s="32" t="s">
        <v>0</v>
      </c>
      <c r="C19" s="24" t="s">
        <v>7</v>
      </c>
      <c r="D19" s="45">
        <v>138723.20000000001</v>
      </c>
      <c r="E19" s="45">
        <v>55168</v>
      </c>
      <c r="F19" s="45"/>
      <c r="G19" s="45">
        <f t="shared" si="0"/>
        <v>55168</v>
      </c>
    </row>
    <row r="20" spans="1:7" x14ac:dyDescent="0.2">
      <c r="A20" s="25">
        <v>41</v>
      </c>
      <c r="B20" s="32" t="s">
        <v>0</v>
      </c>
      <c r="C20" s="24" t="s">
        <v>6</v>
      </c>
      <c r="D20" s="45">
        <v>553698.87</v>
      </c>
      <c r="E20" s="45">
        <v>753512.17</v>
      </c>
      <c r="F20" s="45">
        <v>278494</v>
      </c>
      <c r="G20" s="45">
        <f t="shared" si="0"/>
        <v>475018.17000000004</v>
      </c>
    </row>
    <row r="21" spans="1:7" x14ac:dyDescent="0.2">
      <c r="A21" s="25">
        <v>51</v>
      </c>
      <c r="B21" s="32" t="s">
        <v>0</v>
      </c>
      <c r="C21" s="24" t="s">
        <v>5</v>
      </c>
      <c r="D21" s="45">
        <v>2680793.9</v>
      </c>
      <c r="E21" s="45">
        <v>1356510.03</v>
      </c>
      <c r="F21" s="45">
        <v>500000</v>
      </c>
      <c r="G21" s="45">
        <f t="shared" si="0"/>
        <v>856510.03</v>
      </c>
    </row>
    <row r="22" spans="1:7" x14ac:dyDescent="0.2">
      <c r="A22" s="25">
        <v>52</v>
      </c>
      <c r="B22" s="32" t="s">
        <v>0</v>
      </c>
      <c r="C22" s="24" t="s">
        <v>4</v>
      </c>
      <c r="D22" s="45">
        <v>42659.37</v>
      </c>
      <c r="E22" s="45">
        <v>140390.79</v>
      </c>
      <c r="F22" s="45"/>
      <c r="G22" s="45">
        <f t="shared" si="0"/>
        <v>140390.79</v>
      </c>
    </row>
    <row r="23" spans="1:7" x14ac:dyDescent="0.2">
      <c r="A23" s="25">
        <v>53</v>
      </c>
      <c r="B23" s="32" t="s">
        <v>0</v>
      </c>
      <c r="C23" s="24" t="s">
        <v>3</v>
      </c>
      <c r="D23" s="45">
        <v>3004323.5</v>
      </c>
      <c r="E23" s="45">
        <v>1265087.1100000001</v>
      </c>
      <c r="F23" s="45">
        <v>750000</v>
      </c>
      <c r="G23" s="45">
        <f t="shared" si="0"/>
        <v>515087.1100000001</v>
      </c>
    </row>
    <row r="24" spans="1:7" x14ac:dyDescent="0.2">
      <c r="A24" s="25">
        <v>61</v>
      </c>
      <c r="B24" s="32" t="s">
        <v>0</v>
      </c>
      <c r="C24" s="24" t="s">
        <v>2</v>
      </c>
      <c r="D24" s="45">
        <v>37413.21</v>
      </c>
      <c r="E24" s="45">
        <v>10085.459999999999</v>
      </c>
      <c r="F24" s="45"/>
      <c r="G24" s="45">
        <f t="shared" si="0"/>
        <v>10085.459999999999</v>
      </c>
    </row>
    <row r="25" spans="1:7" x14ac:dyDescent="0.2">
      <c r="A25" s="25">
        <v>81</v>
      </c>
      <c r="B25" s="32" t="s">
        <v>0</v>
      </c>
      <c r="C25" s="24" t="s">
        <v>46</v>
      </c>
      <c r="E25" s="45">
        <v>749983.78</v>
      </c>
      <c r="F25" s="45"/>
      <c r="G25" s="45">
        <f t="shared" si="0"/>
        <v>749983.78</v>
      </c>
    </row>
    <row r="26" spans="1:7" x14ac:dyDescent="0.2">
      <c r="A26" s="25">
        <v>99</v>
      </c>
      <c r="B26" s="32" t="s">
        <v>0</v>
      </c>
      <c r="C26" s="33" t="s">
        <v>24</v>
      </c>
      <c r="E26" s="45">
        <v>170000</v>
      </c>
      <c r="F26" s="45"/>
      <c r="G26" s="45">
        <f t="shared" si="0"/>
        <v>170000</v>
      </c>
    </row>
    <row r="27" spans="1:7" x14ac:dyDescent="0.2">
      <c r="D27" s="45">
        <f>SUM(D10:D26)</f>
        <v>8908096.5800000019</v>
      </c>
      <c r="E27" s="45">
        <f>SUM(E10:E26)</f>
        <v>6460112.2100000009</v>
      </c>
      <c r="F27" s="45">
        <f>SUM(F10:F26)</f>
        <v>2278494</v>
      </c>
      <c r="G27" s="45">
        <f>SUM(G10:G26)</f>
        <v>4181618.2100000009</v>
      </c>
    </row>
    <row r="28" spans="1:7" x14ac:dyDescent="0.2">
      <c r="F28" s="44">
        <v>2278494</v>
      </c>
    </row>
    <row r="29" spans="1:7" x14ac:dyDescent="0.2">
      <c r="F29" s="44">
        <f>+F28-F27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Official Budget</vt:lpstr>
      <vt:lpstr>Monthly Recon</vt:lpstr>
      <vt:lpstr>Sheet1</vt:lpstr>
      <vt:lpstr>'Monthly Recon'!Print_Area</vt:lpstr>
      <vt:lpstr>'Official Budget'!Print_Area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Martin</dc:creator>
  <cp:lastModifiedBy>Arturo U. Valenzuela</cp:lastModifiedBy>
  <cp:lastPrinted>2023-06-16T16:08:14Z</cp:lastPrinted>
  <dcterms:created xsi:type="dcterms:W3CDTF">2017-11-06T14:53:11Z</dcterms:created>
  <dcterms:modified xsi:type="dcterms:W3CDTF">2023-06-16T16:08:53Z</dcterms:modified>
</cp:coreProperties>
</file>