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Sheet1!$A$7:$K$60</definedName>
  </definedNames>
  <calcPr calcId="162913"/>
</workbook>
</file>

<file path=xl/calcChain.xml><?xml version="1.0" encoding="utf-8"?>
<calcChain xmlns="http://schemas.openxmlformats.org/spreadsheetml/2006/main">
  <c r="F37" i="1" l="1"/>
  <c r="D54" i="1"/>
  <c r="F27" i="1"/>
  <c r="G27" i="1" s="1"/>
  <c r="F26" i="1"/>
  <c r="G26" i="1" s="1"/>
  <c r="D27" i="1"/>
  <c r="D26" i="1"/>
  <c r="D53" i="1" l="1"/>
  <c r="D52" i="1"/>
  <c r="D51" i="1"/>
  <c r="D50" i="1"/>
  <c r="D49" i="1"/>
  <c r="D48" i="1"/>
  <c r="D47" i="1"/>
  <c r="D46" i="1"/>
  <c r="D45" i="1"/>
  <c r="D44" i="1"/>
  <c r="D43" i="1"/>
  <c r="D42" i="1"/>
  <c r="F52" i="1"/>
  <c r="F51" i="1"/>
  <c r="F50" i="1"/>
  <c r="F49" i="1"/>
  <c r="F48" i="1"/>
  <c r="G49" i="1" l="1"/>
  <c r="G51" i="1"/>
  <c r="G48" i="1"/>
  <c r="G52" i="1"/>
  <c r="G50" i="1"/>
  <c r="F34" i="1"/>
  <c r="D34" i="1"/>
  <c r="F33" i="1"/>
  <c r="D33" i="1"/>
  <c r="G33" i="1" l="1"/>
  <c r="G34" i="1"/>
  <c r="I65" i="1"/>
  <c r="H61" i="1"/>
  <c r="F54" i="1" l="1"/>
  <c r="F53" i="1"/>
  <c r="F47" i="1"/>
  <c r="F46" i="1"/>
  <c r="F45" i="1"/>
  <c r="F44" i="1"/>
  <c r="F43" i="1"/>
  <c r="F42" i="1"/>
  <c r="F40" i="1"/>
  <c r="F39" i="1"/>
  <c r="F38" i="1"/>
  <c r="D40" i="1"/>
  <c r="D39" i="1"/>
  <c r="D38" i="1"/>
  <c r="D37" i="1"/>
  <c r="D35" i="1"/>
  <c r="D32" i="1"/>
  <c r="F35" i="1"/>
  <c r="F32" i="1"/>
  <c r="F30" i="1"/>
  <c r="F29" i="1"/>
  <c r="F28" i="1"/>
  <c r="F25" i="1"/>
  <c r="D30" i="1"/>
  <c r="D29" i="1"/>
  <c r="D28" i="1"/>
  <c r="D25" i="1"/>
  <c r="F23" i="1"/>
  <c r="F22" i="1"/>
  <c r="F21" i="1"/>
  <c r="F20" i="1"/>
  <c r="F19" i="1"/>
  <c r="F18" i="1"/>
  <c r="D23" i="1"/>
  <c r="D22" i="1"/>
  <c r="D21" i="1"/>
  <c r="D20" i="1"/>
  <c r="D19" i="1"/>
  <c r="D18" i="1"/>
  <c r="D16" i="1"/>
  <c r="D15" i="1"/>
  <c r="D13" i="1"/>
  <c r="D12" i="1"/>
  <c r="D11" i="1"/>
  <c r="D14" i="1"/>
  <c r="D55" i="1" l="1"/>
  <c r="G54" i="1"/>
  <c r="G53" i="1"/>
  <c r="G47" i="1"/>
  <c r="G46" i="1"/>
  <c r="G45" i="1"/>
  <c r="G44" i="1"/>
  <c r="G43" i="1"/>
  <c r="G42" i="1"/>
  <c r="G40" i="1"/>
  <c r="G39" i="1"/>
  <c r="G38" i="1"/>
  <c r="G37" i="1"/>
  <c r="G35" i="1"/>
  <c r="G32" i="1"/>
  <c r="G30" i="1"/>
  <c r="G29" i="1"/>
  <c r="G28" i="1"/>
  <c r="G25" i="1"/>
  <c r="G23" i="1"/>
  <c r="G22" i="1"/>
  <c r="G21" i="1"/>
  <c r="G20" i="1"/>
  <c r="G19" i="1"/>
  <c r="G18" i="1"/>
  <c r="F12" i="1"/>
  <c r="G12" i="1" s="1"/>
  <c r="F13" i="1"/>
  <c r="G13" i="1" s="1"/>
  <c r="F14" i="1"/>
  <c r="G14" i="1" s="1"/>
  <c r="F15" i="1"/>
  <c r="G15" i="1" s="1"/>
  <c r="F16" i="1"/>
  <c r="G16" i="1" s="1"/>
  <c r="F11" i="1"/>
  <c r="G11" i="1" s="1"/>
  <c r="I41" i="1" l="1"/>
  <c r="I31" i="1"/>
  <c r="I10" i="1"/>
  <c r="I36" i="1" l="1"/>
  <c r="I24" i="1"/>
  <c r="I17" i="1"/>
  <c r="I54" i="1" l="1"/>
  <c r="I56" i="1" s="1"/>
</calcChain>
</file>

<file path=xl/sharedStrings.xml><?xml version="1.0" encoding="utf-8"?>
<sst xmlns="http://schemas.openxmlformats.org/spreadsheetml/2006/main" count="248" uniqueCount="156">
  <si>
    <t>Division 1 NCAA Eligibility Worksheet</t>
  </si>
  <si>
    <t>Name:</t>
  </si>
  <si>
    <t>Need 4</t>
  </si>
  <si>
    <t>ENGLISH</t>
  </si>
  <si>
    <t>Sem</t>
  </si>
  <si>
    <t>Credit</t>
  </si>
  <si>
    <t>Grade</t>
  </si>
  <si>
    <t>Quality Points</t>
  </si>
  <si>
    <t>TOTAL ENGLISH</t>
  </si>
  <si>
    <t>Need 3</t>
  </si>
  <si>
    <t>MATH</t>
  </si>
  <si>
    <t>TOTAL MATH</t>
  </si>
  <si>
    <t>Need 2</t>
  </si>
  <si>
    <t>SCIENCE</t>
  </si>
  <si>
    <t>TOTAL SCIENCE</t>
  </si>
  <si>
    <t>Need 1</t>
  </si>
  <si>
    <t>Add. E/M/S</t>
  </si>
  <si>
    <t>TOTAL E/M/S</t>
  </si>
  <si>
    <t>SOCIAL SCI</t>
  </si>
  <si>
    <t>TOTAL SOC. SCI.</t>
  </si>
  <si>
    <t>ACADEMIC</t>
  </si>
  <si>
    <t>TOTAL ACADEMIC</t>
  </si>
  <si>
    <t>Total Quality Points</t>
  </si>
  <si>
    <t>FINAL CORE GPA</t>
  </si>
  <si>
    <t>Grade Table</t>
  </si>
  <si>
    <t>NCAA Grade</t>
  </si>
  <si>
    <t>MHS Grade</t>
  </si>
  <si>
    <t>Class Assign</t>
  </si>
  <si>
    <t>Course Name and Number</t>
  </si>
  <si>
    <t>0218R Algebra 2</t>
  </si>
  <si>
    <t>0217 Algebra I</t>
  </si>
  <si>
    <t>0218A Algebra II Common Core</t>
  </si>
  <si>
    <t>0218H Algebra II Common Core Honors</t>
  </si>
  <si>
    <t>0213.sc Algebra Part 2</t>
  </si>
  <si>
    <t>0212.sc Algebra Part I</t>
  </si>
  <si>
    <t>0327 Animal/Hum Behav</t>
  </si>
  <si>
    <t>0351 AP Biology</t>
  </si>
  <si>
    <t>0251 AP Calculus AB</t>
  </si>
  <si>
    <t>0253 AP Calculus BC</t>
  </si>
  <si>
    <t>0352 AP Chemistry</t>
  </si>
  <si>
    <t>0154 AP Economics</t>
  </si>
  <si>
    <t>0051 AP English Literature &amp; Comp</t>
  </si>
  <si>
    <t>0353 AP Environmental Sci</t>
  </si>
  <si>
    <t>0152 AP Euro History</t>
  </si>
  <si>
    <t>0451 AP French</t>
  </si>
  <si>
    <t>0153 AP Gov &amp; Politics</t>
  </si>
  <si>
    <t>0052 AP Language &amp; Comp</t>
  </si>
  <si>
    <t xml:space="preserve">0453 AP Latin </t>
  </si>
  <si>
    <t>0355 AP Physics C</t>
  </si>
  <si>
    <t>0155 AP Psychology</t>
  </si>
  <si>
    <t>0452 AP Spanish</t>
  </si>
  <si>
    <t>0252 AP Statistics</t>
  </si>
  <si>
    <t>0151 AP US History</t>
  </si>
  <si>
    <t>0150 AP World History</t>
  </si>
  <si>
    <t>0347 Astronomy</t>
  </si>
  <si>
    <t>0321 Biology:LivEnv R</t>
  </si>
  <si>
    <t>0332 Chemistry G</t>
  </si>
  <si>
    <t>0156 Comparative Religions</t>
  </si>
  <si>
    <t>0047 Contemporary English</t>
  </si>
  <si>
    <t>0145 Contemporary Issues</t>
  </si>
  <si>
    <t>0044 Creative Writing</t>
  </si>
  <si>
    <t>0149 Criminal Law</t>
  </si>
  <si>
    <t>0340 Criminalistics</t>
  </si>
  <si>
    <t>0280 Decision Making w/Mathematics</t>
  </si>
  <si>
    <t>0142 Economic Issues 12 R</t>
  </si>
  <si>
    <t>0143 Economic Issues I</t>
  </si>
  <si>
    <t>0021 English 10 H</t>
  </si>
  <si>
    <t>0022 English 10 R</t>
  </si>
  <si>
    <t>0031 English 11 H</t>
  </si>
  <si>
    <t>0032 English 11 R</t>
  </si>
  <si>
    <t>0041 English 12 H Brit Literature</t>
  </si>
  <si>
    <t>0011 English 9 H</t>
  </si>
  <si>
    <t>0411 French 1</t>
  </si>
  <si>
    <t>0422 French 2</t>
  </si>
  <si>
    <t>0433 French 3</t>
  </si>
  <si>
    <t>0421 French 3 H</t>
  </si>
  <si>
    <t>0431 French 4</t>
  </si>
  <si>
    <t>0432 French 4 H</t>
  </si>
  <si>
    <t>0441 French 5</t>
  </si>
  <si>
    <t>0325 Genetics</t>
  </si>
  <si>
    <t xml:space="preserve">0219 Geometry </t>
  </si>
  <si>
    <t>0216 Geometry Common core</t>
  </si>
  <si>
    <t>0216H Geometry H Common Core</t>
  </si>
  <si>
    <t>0121 Global His/Geo 10 R</t>
  </si>
  <si>
    <t>0121.SC Global His/Geo 10 R</t>
  </si>
  <si>
    <t>0111 Global His/Geo 9 R</t>
  </si>
  <si>
    <t>0111.SC Global His/Geo 9 R</t>
  </si>
  <si>
    <t>0110.sc Global His/Geo I</t>
  </si>
  <si>
    <t>0344 Human Anat/Phys I</t>
  </si>
  <si>
    <t>0345 Human Anat/Phys II</t>
  </si>
  <si>
    <t>0035 Humanities</t>
  </si>
  <si>
    <t>0245 Intro College Math</t>
  </si>
  <si>
    <t>0406 Latin 1</t>
  </si>
  <si>
    <t>0427 Latin 2</t>
  </si>
  <si>
    <t>0437 Latin 3</t>
  </si>
  <si>
    <t>0454 Latin Literature H</t>
  </si>
  <si>
    <t>0321H LivEnv: Biology H</t>
  </si>
  <si>
    <t>0324 Microbiology</t>
  </si>
  <si>
    <t>0146 Military History</t>
  </si>
  <si>
    <t>0147 Minority Issues</t>
  </si>
  <si>
    <t>0254 Multi-Variable Calculus</t>
  </si>
  <si>
    <t>0348 Oceanography</t>
  </si>
  <si>
    <t>0141 Part in Gov 12 R</t>
  </si>
  <si>
    <t>0331H Phys Set:Chemistry H</t>
  </si>
  <si>
    <t>0331 Phys Set:Chemistry R</t>
  </si>
  <si>
    <t>0342 Phys Set:Physics H</t>
  </si>
  <si>
    <t>0341 Phys Set:Physics R</t>
  </si>
  <si>
    <t>0343 Physics G</t>
  </si>
  <si>
    <t>0311H PhysSet:ErthSci H</t>
  </si>
  <si>
    <t>0311 PhysSet:ErthSci R</t>
  </si>
  <si>
    <t>0248A Pre Calculus</t>
  </si>
  <si>
    <t>0248H Pre Calculus H</t>
  </si>
  <si>
    <t>0043 Public Speaking</t>
  </si>
  <si>
    <t>0148 Sociology &amp; Psychology</t>
  </si>
  <si>
    <t>0413 Spanish 1</t>
  </si>
  <si>
    <t>0425 Spanish 2</t>
  </si>
  <si>
    <t>0436 Spanish 3</t>
  </si>
  <si>
    <t>0424 Spanish 3 H</t>
  </si>
  <si>
    <t>0434 Spanish 4</t>
  </si>
  <si>
    <t>0435 Spanish 4 H</t>
  </si>
  <si>
    <t>0444 Spanish 5</t>
  </si>
  <si>
    <t>0414 Spanish 9</t>
  </si>
  <si>
    <t>0049 Studies of Modern Lit</t>
  </si>
  <si>
    <t>0131 US His/Gov 11 R</t>
  </si>
  <si>
    <t>0131.SC US His/Gov R</t>
  </si>
  <si>
    <t>0144 Vietnam</t>
  </si>
  <si>
    <t>9000 English 12</t>
  </si>
  <si>
    <t>0055 Theatre Arts-Not NCAA Eligible</t>
  </si>
  <si>
    <t>0036 Mass Media &amp; Society- Not NCAA Eligible</t>
  </si>
  <si>
    <t>0012 English 9R</t>
  </si>
  <si>
    <t>0248R Functions &amp; Trig-(Not NCAA Approved)</t>
  </si>
  <si>
    <t>0042 Film as Literature-(Not NCAA Eligible)</t>
  </si>
  <si>
    <t>0314.sc Science Inquiry(Not NCAA Eligible)</t>
  </si>
  <si>
    <t>Core GPA</t>
  </si>
  <si>
    <t>SAT</t>
  </si>
  <si>
    <t>Division I NCAA Sliding Scale</t>
  </si>
  <si>
    <t>Division II NCAA Sliding Scale</t>
  </si>
  <si>
    <t>3.300 &amp; above</t>
  </si>
  <si>
    <t>&amp; above 70 &amp; above</t>
  </si>
  <si>
    <t>ACT-Sum</t>
  </si>
  <si>
    <t xml:space="preserve">Courses for your High School </t>
  </si>
  <si>
    <t xml:space="preserve">Click Here to See All NCAA Approved </t>
  </si>
  <si>
    <t>Your SAT Scores</t>
  </si>
  <si>
    <t>Math</t>
  </si>
  <si>
    <t>E.B. R&amp;W</t>
  </si>
  <si>
    <t>Total SAT Score</t>
  </si>
  <si>
    <t xml:space="preserve">ACT Scores </t>
  </si>
  <si>
    <t>Reading</t>
  </si>
  <si>
    <t>Writing</t>
  </si>
  <si>
    <t>Science</t>
  </si>
  <si>
    <t>Total ACT</t>
  </si>
  <si>
    <t>Your</t>
  </si>
  <si>
    <t>OR</t>
  </si>
  <si>
    <t>Check out your FINAL CORE GPA with ACT or SAT Scores to find Eligibility</t>
  </si>
  <si>
    <t>Credit Sum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</si>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</sst>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19" x14ac:knownFonts="1">
    <font>
      <sz val="11"/>
      <color theme="1"/>
      <name val="Calibri"/>
      <family val="2"/>
      <scheme val="minor"/>
    </font>
    <font>
      <b/>
      <sz val="16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7"/>
      <color theme="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7"/>
      <name val="Arial"/>
      <family val="2"/>
    </font>
    <font>
      <b/>
      <sz val="18"/>
      <color theme="0"/>
      <name val="Arial"/>
      <family val="2"/>
    </font>
    <font>
      <sz val="11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0"/>
      <name val="Arial"/>
      <family val="2"/>
    </font>
    <font>
      <sz val="22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/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/>
    <xf numFmtId="0" fontId="5" fillId="2" borderId="0" xfId="0" applyFont="1" applyFill="1" applyAlignment="1">
      <alignment horizontal="right"/>
    </xf>
    <xf numFmtId="0" fontId="6" fillId="5" borderId="2" xfId="0" applyFont="1" applyFill="1" applyBorder="1"/>
    <xf numFmtId="0" fontId="7" fillId="6" borderId="1" xfId="0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2" borderId="0" xfId="0" applyFont="1" applyFill="1"/>
    <xf numFmtId="0" fontId="0" fillId="0" borderId="3" xfId="0" applyBorder="1" applyAlignment="1">
      <alignment horizontal="center" vertical="center"/>
    </xf>
    <xf numFmtId="0" fontId="0" fillId="2" borderId="4" xfId="0" applyFill="1" applyBorder="1"/>
    <xf numFmtId="0" fontId="0" fillId="2" borderId="0" xfId="0" applyFill="1" applyAlignment="1"/>
    <xf numFmtId="0" fontId="0" fillId="2" borderId="0" xfId="0" applyFill="1" applyAlignment="1">
      <alignment horizontal="center" vertical="center"/>
    </xf>
    <xf numFmtId="0" fontId="7" fillId="6" borderId="5" xfId="0" applyFont="1" applyFill="1" applyBorder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5" borderId="2" xfId="0" applyFont="1" applyFill="1" applyBorder="1" applyAlignment="1">
      <alignment horizontal="center"/>
    </xf>
    <xf numFmtId="0" fontId="7" fillId="6" borderId="5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10" fillId="3" borderId="6" xfId="0" applyFont="1" applyFill="1" applyBorder="1" applyAlignment="1">
      <alignment horizontal="left" vertical="center"/>
    </xf>
    <xf numFmtId="0" fontId="0" fillId="3" borderId="0" xfId="0" applyFill="1"/>
    <xf numFmtId="0" fontId="0" fillId="3" borderId="0" xfId="0" applyFill="1" applyAlignment="1"/>
    <xf numFmtId="0" fontId="0" fillId="0" borderId="0" xfId="0" applyAlignment="1"/>
    <xf numFmtId="0" fontId="0" fillId="0" borderId="0" xfId="0" applyAlignment="1">
      <alignment horizontal="center"/>
    </xf>
    <xf numFmtId="164" fontId="0" fillId="0" borderId="0" xfId="0" applyNumberFormat="1"/>
    <xf numFmtId="164" fontId="12" fillId="0" borderId="0" xfId="0" applyNumberFormat="1" applyFont="1"/>
    <xf numFmtId="0" fontId="0" fillId="0" borderId="0" xfId="0" applyFill="1" applyBorder="1"/>
    <xf numFmtId="0" fontId="0" fillId="0" borderId="0" xfId="0" applyFill="1" applyBorder="1" applyAlignment="1"/>
    <xf numFmtId="0" fontId="13" fillId="0" borderId="0" xfId="0" applyFont="1"/>
    <xf numFmtId="0" fontId="11" fillId="0" borderId="2" xfId="0" applyFont="1" applyBorder="1" applyAlignment="1">
      <alignment horizontal="center"/>
    </xf>
    <xf numFmtId="0" fontId="0" fillId="7" borderId="2" xfId="0" applyFont="1" applyFill="1" applyBorder="1" applyProtection="1">
      <protection locked="0"/>
    </xf>
    <xf numFmtId="0" fontId="0" fillId="7" borderId="2" xfId="0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 applyProtection="1">
      <alignment horizontal="center"/>
      <protection locked="0"/>
    </xf>
    <xf numFmtId="0" fontId="15" fillId="0" borderId="0" xfId="0" applyFont="1"/>
    <xf numFmtId="0" fontId="0" fillId="0" borderId="0" xfId="0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/>
    <xf numFmtId="0" fontId="14" fillId="0" borderId="0" xfId="0" applyFont="1" applyFill="1" applyBorder="1"/>
    <xf numFmtId="0" fontId="11" fillId="0" borderId="0" xfId="0" applyFont="1" applyFill="1" applyBorder="1"/>
    <xf numFmtId="0" fontId="14" fillId="0" borderId="0" xfId="0" applyFont="1" applyFill="1" applyBorder="1" applyAlignment="1">
      <alignment horizontal="right"/>
    </xf>
    <xf numFmtId="0" fontId="16" fillId="0" borderId="0" xfId="0" applyFont="1"/>
    <xf numFmtId="0" fontId="0" fillId="0" borderId="0" xfId="0" applyAlignment="1">
      <alignment horizontal="center"/>
    </xf>
    <xf numFmtId="0" fontId="0" fillId="0" borderId="2" xfId="0" applyFill="1" applyBorder="1" applyProtection="1">
      <protection locked="0"/>
    </xf>
    <xf numFmtId="1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/>
    <xf numFmtId="49" fontId="12" fillId="0" borderId="0" xfId="0" applyNumberFormat="1" applyFont="1"/>
    <xf numFmtId="49" fontId="0" fillId="7" borderId="2" xfId="0" applyNumberFormat="1" applyFont="1" applyFill="1" applyBorder="1" applyProtection="1">
      <protection locked="0"/>
    </xf>
    <xf numFmtId="49" fontId="6" fillId="5" borderId="2" xfId="0" applyNumberFormat="1" applyFont="1" applyFill="1" applyBorder="1" applyProtection="1">
      <protection locked="0"/>
    </xf>
    <xf numFmtId="2" fontId="6" fillId="5" borderId="2" xfId="0" applyNumberFormat="1" applyFont="1" applyFill="1" applyBorder="1"/>
    <xf numFmtId="2" fontId="0" fillId="0" borderId="2" xfId="0" applyNumberFormat="1" applyBorder="1" applyAlignment="1">
      <alignment horizontal="center" vertical="center"/>
    </xf>
    <xf numFmtId="2" fontId="6" fillId="5" borderId="2" xfId="0" applyNumberFormat="1" applyFont="1" applyFill="1" applyBorder="1" applyAlignment="1">
      <alignment horizontal="center"/>
    </xf>
    <xf numFmtId="1" fontId="0" fillId="0" borderId="0" xfId="0" quotePrefix="1" applyNumberFormat="1" applyAlignment="1">
      <alignment horizontal="center"/>
    </xf>
    <xf numFmtId="2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horizontal="center" vertical="center"/>
    </xf>
    <xf numFmtId="2" fontId="0" fillId="2" borderId="0" xfId="0" applyNumberFormat="1" applyFill="1"/>
    <xf numFmtId="2" fontId="0" fillId="3" borderId="0" xfId="0" applyNumberFormat="1" applyFill="1"/>
    <xf numFmtId="2" fontId="0" fillId="0" borderId="0" xfId="0" applyNumberFormat="1" applyFill="1" applyBorder="1"/>
    <xf numFmtId="2" fontId="11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/>
    <xf numFmtId="2" fontId="0" fillId="0" borderId="0" xfId="0" applyNumberFormat="1"/>
    <xf numFmtId="2" fontId="0" fillId="7" borderId="2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>
      <alignment vertical="center"/>
    </xf>
    <xf numFmtId="2" fontId="0" fillId="0" borderId="7" xfId="0" applyNumberFormat="1" applyBorder="1" applyAlignment="1">
      <alignment horizontal="center" vertical="center"/>
    </xf>
    <xf numFmtId="0" fontId="9" fillId="2" borderId="0" xfId="0" applyFont="1" applyFill="1" applyBorder="1" applyAlignment="1">
      <alignment horizontal="right" vertical="center"/>
    </xf>
    <xf numFmtId="2" fontId="17" fillId="2" borderId="0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/>
    </xf>
    <xf numFmtId="0" fontId="4" fillId="4" borderId="0" xfId="0" applyFont="1" applyFill="1" applyAlignment="1" applyProtection="1">
      <alignment horizontal="left" vertical="center"/>
      <protection locked="0"/>
    </xf>
    <xf numFmtId="0" fontId="9" fillId="4" borderId="0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2" fontId="18" fillId="3" borderId="0" xfId="0" applyNumberFormat="1" applyFont="1" applyFill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jpeg"/><Relationship Id="rId3" Type="http://schemas.openxmlformats.org/officeDocument/2006/relationships/hyperlink" Target="https://web1.ncaa.org/hsportal/exec/hsAction" TargetMode="External"/><Relationship Id="rId7" Type="http://schemas.openxmlformats.org/officeDocument/2006/relationships/image" Target="../media/image4.jpeg"/><Relationship Id="rId2" Type="http://schemas.openxmlformats.org/officeDocument/2006/relationships/image" Target="../media/image1.jpeg"/><Relationship Id="rId1" Type="http://schemas.openxmlformats.org/officeDocument/2006/relationships/hyperlink" Target="#'Main Frame'!A1"/><Relationship Id="rId6" Type="http://schemas.openxmlformats.org/officeDocument/2006/relationships/hyperlink" Target="https://web3.ncaa.org/hsportal/exec/hsAction?hsActionSubmit=searchHighSchool" TargetMode="External"/><Relationship Id="rId5" Type="http://schemas.openxmlformats.org/officeDocument/2006/relationships/image" Target="../media/image3.gif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6</xdr:row>
      <xdr:rowOff>47625</xdr:rowOff>
    </xdr:from>
    <xdr:to>
      <xdr:col>13</xdr:col>
      <xdr:colOff>101190</xdr:colOff>
      <xdr:row>7</xdr:row>
      <xdr:rowOff>223562</xdr:rowOff>
    </xdr:to>
    <xdr:pic>
      <xdr:nvPicPr>
        <xdr:cNvPr id="2" name="Picture 1" descr="website logo.jp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905500" y="47625"/>
          <a:ext cx="1558515" cy="452162"/>
        </a:xfrm>
        <a:prstGeom prst="rect">
          <a:avLst/>
        </a:prstGeom>
        <a:ln w="38100">
          <a:solidFill>
            <a:sysClr val="windowText" lastClr="000000"/>
          </a:solidFill>
        </a:ln>
        <a:effectLst>
          <a:glow rad="101600">
            <a:schemeClr val="accent1">
              <a:satMod val="175000"/>
              <a:alpha val="40000"/>
            </a:schemeClr>
          </a:glow>
          <a:reflection blurRad="6350" stA="50000" endA="300" endPos="55500" dist="101600" dir="5400000" sy="-100000" algn="bl" rotWithShape="0"/>
        </a:effectLst>
      </xdr:spPr>
    </xdr:pic>
    <xdr:clientData/>
  </xdr:twoCellAnchor>
  <xdr:twoCellAnchor editAs="oneCell">
    <xdr:from>
      <xdr:col>11</xdr:col>
      <xdr:colOff>9525</xdr:colOff>
      <xdr:row>8</xdr:row>
      <xdr:rowOff>1</xdr:rowOff>
    </xdr:from>
    <xdr:to>
      <xdr:col>13</xdr:col>
      <xdr:colOff>161925</xdr:colOff>
      <xdr:row>13</xdr:row>
      <xdr:rowOff>149949</xdr:rowOff>
    </xdr:to>
    <xdr:pic>
      <xdr:nvPicPr>
        <xdr:cNvPr id="3" name="Picture 11" descr="http://yournextrecruit.com/images/eligibility_center_logo_white.jp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848350" y="628651"/>
          <a:ext cx="1676400" cy="854798"/>
        </a:xfrm>
        <a:prstGeom prst="rect">
          <a:avLst/>
        </a:prstGeom>
        <a:noFill/>
      </xdr:spPr>
    </xdr:pic>
    <xdr:clientData/>
  </xdr:twoCellAnchor>
  <xdr:twoCellAnchor>
    <xdr:from>
      <xdr:col>11</xdr:col>
      <xdr:colOff>38101</xdr:colOff>
      <xdr:row>14</xdr:row>
      <xdr:rowOff>9525</xdr:rowOff>
    </xdr:from>
    <xdr:to>
      <xdr:col>13</xdr:col>
      <xdr:colOff>466725</xdr:colOff>
      <xdr:row>25</xdr:row>
      <xdr:rowOff>66676</xdr:rowOff>
    </xdr:to>
    <xdr:grpSp>
      <xdr:nvGrpSpPr>
        <xdr:cNvPr id="4" name="Group 3">
          <a:hlinkClick xmlns:r="http://schemas.openxmlformats.org/officeDocument/2006/relationships" r:id="rId3"/>
        </xdr:cNvPr>
        <xdr:cNvGrpSpPr/>
      </xdr:nvGrpSpPr>
      <xdr:grpSpPr>
        <a:xfrm>
          <a:off x="8877301" y="2533650"/>
          <a:ext cx="1952624" cy="1838326"/>
          <a:chOff x="5886451" y="1457324"/>
          <a:chExt cx="1647824" cy="1838326"/>
        </a:xfrm>
      </xdr:grpSpPr>
      <xdr:pic>
        <xdr:nvPicPr>
          <xdr:cNvPr id="5" name="Picture 3" descr="http://www.supportnetwork.org/images/gi-list.gif"/>
          <xdr:cNvPicPr>
            <a:picLocks noChangeAspect="1" noChangeArrowheads="1"/>
          </xdr:cNvPicPr>
        </xdr:nvPicPr>
        <xdr:blipFill>
          <a:blip xmlns:r="http://schemas.openxmlformats.org/officeDocument/2006/relationships" r:embed="rId5"/>
          <a:srcRect/>
          <a:stretch>
            <a:fillRect/>
          </a:stretch>
        </xdr:blipFill>
        <xdr:spPr bwMode="auto">
          <a:xfrm>
            <a:off x="5922316" y="1457324"/>
            <a:ext cx="1573859" cy="1414375"/>
          </a:xfrm>
          <a:prstGeom prst="rect">
            <a:avLst/>
          </a:prstGeom>
          <a:ln w="38100" cap="sq">
            <a:solidFill>
              <a:schemeClr val="tx2"/>
            </a:solidFill>
            <a:prstDash val="solid"/>
            <a:miter lim="800000"/>
          </a:ln>
          <a:effectLst>
            <a:outerShdw blurRad="50800" dist="38100" dir="2700000" algn="tl" rotWithShape="0">
              <a:srgbClr val="000000">
                <a:alpha val="43000"/>
              </a:srgbClr>
            </a:outerShdw>
          </a:effectLst>
        </xdr:spPr>
      </xdr:pic>
      <xdr:sp macro="" textlink="">
        <xdr:nvSpPr>
          <xdr:cNvPr id="6" name="TextBox 5"/>
          <xdr:cNvSpPr txBox="1"/>
        </xdr:nvSpPr>
        <xdr:spPr>
          <a:xfrm>
            <a:off x="5886451" y="2895600"/>
            <a:ext cx="1647824" cy="400050"/>
          </a:xfrm>
          <a:prstGeom prst="rect">
            <a:avLst/>
          </a:prstGeom>
          <a:solidFill>
            <a:schemeClr val="tx2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en-US" sz="1100" b="1">
                <a:solidFill>
                  <a:schemeClr val="bg1"/>
                </a:solidFill>
              </a:rPr>
              <a:t>Pittsford CSD accepted NCAA Core</a:t>
            </a:r>
            <a:r>
              <a:rPr lang="en-US" sz="1100" b="1" baseline="0">
                <a:solidFill>
                  <a:schemeClr val="bg1"/>
                </a:solidFill>
              </a:rPr>
              <a:t> Courses</a:t>
            </a:r>
            <a:endParaRPr lang="en-US" sz="11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14</xdr:col>
      <xdr:colOff>180975</xdr:colOff>
      <xdr:row>18</xdr:row>
      <xdr:rowOff>1</xdr:rowOff>
    </xdr:from>
    <xdr:to>
      <xdr:col>17</xdr:col>
      <xdr:colOff>885825</xdr:colOff>
      <xdr:row>19</xdr:row>
      <xdr:rowOff>152401</xdr:rowOff>
    </xdr:to>
    <xdr:sp macro="" textlink="">
      <xdr:nvSpPr>
        <xdr:cNvPr id="7" name="TextBox 6">
          <a:hlinkClick xmlns:r="http://schemas.openxmlformats.org/officeDocument/2006/relationships" r:id="rId6"/>
        </xdr:cNvPr>
        <xdr:cNvSpPr txBox="1"/>
      </xdr:nvSpPr>
      <xdr:spPr>
        <a:xfrm>
          <a:off x="11449050" y="2324101"/>
          <a:ext cx="2419350" cy="31432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r>
            <a:rPr lang="en-US" sz="1100" b="0">
              <a:solidFill>
                <a:schemeClr val="bg1"/>
              </a:solidFill>
            </a:rPr>
            <a:t>CEEB/ACT Code (MHS) = 334529</a:t>
          </a:r>
        </a:p>
        <a:p>
          <a:r>
            <a:rPr lang="en-US" sz="1100" b="0">
              <a:solidFill>
                <a:schemeClr val="bg1"/>
              </a:solidFill>
            </a:rPr>
            <a:t>CEEB/ACT</a:t>
          </a:r>
          <a:r>
            <a:rPr lang="en-US" sz="1100" b="0" baseline="0">
              <a:solidFill>
                <a:schemeClr val="bg1"/>
              </a:solidFill>
            </a:rPr>
            <a:t> Code (SHS) = 334530</a:t>
          </a:r>
          <a:endParaRPr lang="en-US" sz="1100" b="0">
            <a:solidFill>
              <a:schemeClr val="bg1"/>
            </a:solidFill>
          </a:endParaRPr>
        </a:p>
      </xdr:txBody>
    </xdr:sp>
    <xdr:clientData/>
  </xdr:twoCellAnchor>
  <xdr:twoCellAnchor>
    <xdr:from>
      <xdr:col>18</xdr:col>
      <xdr:colOff>57150</xdr:colOff>
      <xdr:row>14</xdr:row>
      <xdr:rowOff>9525</xdr:rowOff>
    </xdr:from>
    <xdr:to>
      <xdr:col>19</xdr:col>
      <xdr:colOff>47625</xdr:colOff>
      <xdr:row>19</xdr:row>
      <xdr:rowOff>95250</xdr:rowOff>
    </xdr:to>
    <xdr:sp macro="" textlink="">
      <xdr:nvSpPr>
        <xdr:cNvPr id="8" name="Curved Left Arrow 7"/>
        <xdr:cNvSpPr/>
      </xdr:nvSpPr>
      <xdr:spPr>
        <a:xfrm>
          <a:off x="14011275" y="1685925"/>
          <a:ext cx="600075" cy="895350"/>
        </a:xfrm>
        <a:prstGeom prst="curvedLef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581025</xdr:colOff>
      <xdr:row>69</xdr:row>
      <xdr:rowOff>95250</xdr:rowOff>
    </xdr:from>
    <xdr:to>
      <xdr:col>10</xdr:col>
      <xdr:colOff>590550</xdr:colOff>
      <xdr:row>74</xdr:row>
      <xdr:rowOff>57150</xdr:rowOff>
    </xdr:to>
    <xdr:sp macro="" textlink="">
      <xdr:nvSpPr>
        <xdr:cNvPr id="10" name="Curved Up Arrow 9"/>
        <xdr:cNvSpPr/>
      </xdr:nvSpPr>
      <xdr:spPr>
        <a:xfrm>
          <a:off x="4257675" y="10010775"/>
          <a:ext cx="4562475" cy="914400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9525</xdr:rowOff>
    </xdr:from>
    <xdr:to>
      <xdr:col>1</xdr:col>
      <xdr:colOff>1247142</xdr:colOff>
      <xdr:row>6</xdr:row>
      <xdr:rowOff>0</xdr:rowOff>
    </xdr:to>
    <xdr:pic>
      <xdr:nvPicPr>
        <xdr:cNvPr id="12" name="Picture 11" descr="Pittsford Schools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609092" cy="113347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1257300</xdr:colOff>
      <xdr:row>0</xdr:row>
      <xdr:rowOff>0</xdr:rowOff>
    </xdr:from>
    <xdr:to>
      <xdr:col>1</xdr:col>
      <xdr:colOff>2381248</xdr:colOff>
      <xdr:row>5</xdr:row>
      <xdr:rowOff>171448</xdr:rowOff>
    </xdr:to>
    <xdr:pic>
      <xdr:nvPicPr>
        <xdr:cNvPr id="14" name="Picture 13" descr="Mendon High School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0"/>
          <a:ext cx="1123948" cy="1123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R95"/>
  <sheetViews>
    <sheetView tabSelected="1" workbookViewId="0">
      <selection activeCell="H68" sqref="H68"/>
    </sheetView>
  </sheetViews>
  <sheetFormatPr defaultRowHeight="15" x14ac:dyDescent="0.25"/>
  <cols>
    <col min="1" max="1" width="5.42578125" customWidth="1"/>
    <col min="2" max="2" width="38.7109375" customWidth="1"/>
    <col min="3" max="3" width="4.7109375" customWidth="1"/>
    <col min="4" max="4" width="6.28515625" style="70" customWidth="1"/>
    <col min="5" max="5" width="10.85546875" customWidth="1"/>
    <col min="6" max="6" width="12.28515625" customWidth="1"/>
    <col min="7" max="7" width="13.42578125" customWidth="1"/>
    <col min="8" max="8" width="17.42578125" customWidth="1"/>
    <col min="9" max="9" width="5.140625" style="30" customWidth="1"/>
    <col min="13" max="13" width="13.7109375" customWidth="1"/>
    <col min="14" max="14" width="14.140625" customWidth="1"/>
    <col min="15" max="15" width="3.42578125" customWidth="1"/>
    <col min="16" max="16" width="13.140625" customWidth="1"/>
    <col min="18" max="18" width="14.5703125" customWidth="1"/>
  </cols>
  <sheetData>
    <row r="7" spans="1:15" ht="21.75" customHeight="1" x14ac:dyDescent="0.25">
      <c r="A7" s="1"/>
      <c r="B7" s="2" t="s">
        <v>0</v>
      </c>
      <c r="C7" s="3"/>
      <c r="D7" s="63"/>
      <c r="E7" s="3"/>
      <c r="F7" s="3"/>
      <c r="G7" s="3"/>
      <c r="H7" s="3"/>
      <c r="I7" s="3"/>
      <c r="J7" s="3"/>
      <c r="K7" s="3"/>
      <c r="L7" s="4"/>
    </row>
    <row r="8" spans="1:15" ht="18.75" customHeight="1" x14ac:dyDescent="0.4">
      <c r="A8" s="76" t="s">
        <v>1</v>
      </c>
      <c r="B8" s="76"/>
      <c r="C8" s="77"/>
      <c r="D8" s="77"/>
      <c r="E8" s="77"/>
      <c r="F8" s="77"/>
      <c r="G8" s="77"/>
      <c r="H8" s="5"/>
      <c r="I8" s="6"/>
      <c r="J8" s="5"/>
      <c r="K8" s="5"/>
      <c r="L8" s="4"/>
    </row>
    <row r="9" spans="1:15" ht="4.5" customHeight="1" x14ac:dyDescent="0.4">
      <c r="A9" s="7"/>
      <c r="B9" s="8"/>
      <c r="C9" s="8"/>
      <c r="D9" s="64"/>
      <c r="E9" s="8"/>
      <c r="F9" s="8"/>
      <c r="G9" s="8"/>
      <c r="H9" s="8"/>
      <c r="I9" s="9"/>
      <c r="J9" s="8"/>
      <c r="K9" s="8"/>
      <c r="L9" s="4"/>
    </row>
    <row r="10" spans="1:15" ht="12.75" customHeight="1" x14ac:dyDescent="0.25">
      <c r="A10" s="10" t="s">
        <v>2</v>
      </c>
      <c r="B10" s="11" t="s">
        <v>3</v>
      </c>
      <c r="C10" s="11" t="s">
        <v>4</v>
      </c>
      <c r="D10" s="59" t="s">
        <v>5</v>
      </c>
      <c r="E10" s="24" t="s">
        <v>26</v>
      </c>
      <c r="F10" s="24" t="s">
        <v>25</v>
      </c>
      <c r="G10" s="11" t="s">
        <v>7</v>
      </c>
      <c r="H10" s="12" t="s">
        <v>8</v>
      </c>
      <c r="I10" s="13">
        <f>SUM(G11:G16)</f>
        <v>0</v>
      </c>
      <c r="J10" s="14" t="s">
        <v>7</v>
      </c>
      <c r="K10" s="1"/>
    </row>
    <row r="11" spans="1:15" ht="12.75" customHeight="1" x14ac:dyDescent="0.25">
      <c r="A11" s="7"/>
      <c r="B11" s="57"/>
      <c r="C11" s="39"/>
      <c r="D11" s="60">
        <f>IFERROR(VLOOKUP(B11,Sheet3!$A$2:$B$19,2),0)</f>
        <v>0</v>
      </c>
      <c r="E11" s="39"/>
      <c r="F11" s="15">
        <f>VLOOKUP(E11,Sheet2!$A$2:$B$6,2)</f>
        <v>0</v>
      </c>
      <c r="G11" s="15">
        <f>PRODUCT(D11,F11)</f>
        <v>0</v>
      </c>
      <c r="H11" s="16"/>
      <c r="I11" s="17"/>
      <c r="J11" s="1"/>
      <c r="K11" s="1"/>
    </row>
    <row r="12" spans="1:15" ht="12.75" customHeight="1" x14ac:dyDescent="0.25">
      <c r="A12" s="7"/>
      <c r="B12" s="57"/>
      <c r="C12" s="39"/>
      <c r="D12" s="60">
        <f>IFERROR(VLOOKUP(B12,Sheet3!$A$2:$B$19,2),0)</f>
        <v>0</v>
      </c>
      <c r="E12" s="39"/>
      <c r="F12" s="15">
        <f>VLOOKUP(E12,Sheet2!$A$2:$B$6,2)</f>
        <v>0</v>
      </c>
      <c r="G12" s="15">
        <f t="shared" ref="G12:G54" si="0">PRODUCT(D12,F12)</f>
        <v>0</v>
      </c>
      <c r="H12" s="16"/>
      <c r="I12" s="17"/>
      <c r="J12" s="1"/>
      <c r="K12" s="1"/>
    </row>
    <row r="13" spans="1:15" ht="12.75" customHeight="1" x14ac:dyDescent="0.25">
      <c r="A13" s="7"/>
      <c r="B13" s="57"/>
      <c r="C13" s="39"/>
      <c r="D13" s="60">
        <f>IFERROR(VLOOKUP(B13,Sheet3!$A$2:$B$19,2),0)</f>
        <v>0</v>
      </c>
      <c r="E13" s="39"/>
      <c r="F13" s="15">
        <f>VLOOKUP(E13,Sheet2!$A$2:$B$6,2)</f>
        <v>0</v>
      </c>
      <c r="G13" s="15">
        <f t="shared" si="0"/>
        <v>0</v>
      </c>
      <c r="H13" s="16"/>
      <c r="I13" s="17"/>
      <c r="J13" s="1"/>
      <c r="K13" s="1"/>
    </row>
    <row r="14" spans="1:15" ht="12.75" customHeight="1" x14ac:dyDescent="0.25">
      <c r="A14" s="7"/>
      <c r="B14" s="57"/>
      <c r="C14" s="39"/>
      <c r="D14" s="60">
        <f>IFERROR(VLOOKUP(B14,Sheet3!$A$2:$B$19,2),0)</f>
        <v>0</v>
      </c>
      <c r="E14" s="39"/>
      <c r="F14" s="15">
        <f>VLOOKUP(E14,Sheet2!$A$2:$B$6,2)</f>
        <v>0</v>
      </c>
      <c r="G14" s="15">
        <f t="shared" si="0"/>
        <v>0</v>
      </c>
      <c r="H14" s="16"/>
      <c r="I14" s="18"/>
      <c r="J14" s="1"/>
      <c r="K14" s="1"/>
    </row>
    <row r="15" spans="1:15" ht="12.75" customHeight="1" x14ac:dyDescent="0.3">
      <c r="A15" s="7"/>
      <c r="B15" s="57"/>
      <c r="C15" s="39"/>
      <c r="D15" s="60">
        <f>IFERROR(VLOOKUP(B15,Sheet3!$A$2:$B$19,2),0)</f>
        <v>0</v>
      </c>
      <c r="E15" s="39"/>
      <c r="F15" s="15">
        <f>VLOOKUP(E15,Sheet2!$A$2:$B$6,2)</f>
        <v>0</v>
      </c>
      <c r="G15" s="15">
        <f t="shared" si="0"/>
        <v>0</v>
      </c>
      <c r="H15" s="16"/>
      <c r="I15" s="18"/>
      <c r="J15" s="1"/>
      <c r="K15" s="1"/>
      <c r="O15" s="43" t="s">
        <v>141</v>
      </c>
    </row>
    <row r="16" spans="1:15" ht="12.75" customHeight="1" x14ac:dyDescent="0.3">
      <c r="A16" s="7"/>
      <c r="B16" s="57"/>
      <c r="C16" s="39"/>
      <c r="D16" s="60">
        <f>IFERROR(VLOOKUP(B16,Sheet3!$A$2:$B$19,2),0)</f>
        <v>0</v>
      </c>
      <c r="E16" s="39"/>
      <c r="F16" s="15">
        <f>VLOOKUP(E16,Sheet2!$A$2:$B$6,2)</f>
        <v>0</v>
      </c>
      <c r="G16" s="15">
        <f t="shared" si="0"/>
        <v>0</v>
      </c>
      <c r="H16" s="16"/>
      <c r="I16" s="18"/>
      <c r="J16" s="1"/>
      <c r="K16" s="1"/>
      <c r="O16" s="43" t="s">
        <v>140</v>
      </c>
    </row>
    <row r="17" spans="1:18" ht="12.75" customHeight="1" x14ac:dyDescent="0.25">
      <c r="A17" s="10" t="s">
        <v>9</v>
      </c>
      <c r="B17" s="58" t="s">
        <v>10</v>
      </c>
      <c r="C17" s="40" t="s">
        <v>4</v>
      </c>
      <c r="D17" s="59" t="s">
        <v>5</v>
      </c>
      <c r="E17" s="40" t="s">
        <v>6</v>
      </c>
      <c r="F17" s="11"/>
      <c r="G17" s="11" t="s">
        <v>7</v>
      </c>
      <c r="H17" s="19" t="s">
        <v>11</v>
      </c>
      <c r="I17" s="20">
        <f>SUM(G18:G23)</f>
        <v>0</v>
      </c>
      <c r="J17" s="14" t="s">
        <v>7</v>
      </c>
      <c r="K17" s="1"/>
    </row>
    <row r="18" spans="1:18" ht="12.75" customHeight="1" x14ac:dyDescent="0.25">
      <c r="A18" s="21"/>
      <c r="B18" s="57"/>
      <c r="C18" s="39"/>
      <c r="D18" s="60">
        <f>IFERROR(VLOOKUP(B18,Sheet3!$A$43:$B$60,2),0)</f>
        <v>0</v>
      </c>
      <c r="E18" s="41"/>
      <c r="F18" s="15">
        <f>VLOOKUP(E18,Sheet2!$A$2:$B$6,2)</f>
        <v>0</v>
      </c>
      <c r="G18" s="15">
        <f t="shared" si="0"/>
        <v>0</v>
      </c>
      <c r="H18" s="16"/>
      <c r="I18" s="18"/>
      <c r="J18" s="1"/>
      <c r="K18" s="1"/>
    </row>
    <row r="19" spans="1:18" ht="12.75" customHeight="1" x14ac:dyDescent="0.25">
      <c r="A19" s="21"/>
      <c r="B19" s="57"/>
      <c r="C19" s="39"/>
      <c r="D19" s="60">
        <f>IFERROR(VLOOKUP(B19,Sheet3!$A$43:$B$60,2),0)</f>
        <v>0</v>
      </c>
      <c r="E19" s="41"/>
      <c r="F19" s="15">
        <f>VLOOKUP(E19,Sheet2!$A$2:$B$6,2)</f>
        <v>0</v>
      </c>
      <c r="G19" s="15">
        <f t="shared" si="0"/>
        <v>0</v>
      </c>
      <c r="H19" s="16"/>
      <c r="I19" s="18"/>
      <c r="J19" s="1"/>
      <c r="K19" s="1"/>
    </row>
    <row r="20" spans="1:18" ht="12.75" customHeight="1" x14ac:dyDescent="0.25">
      <c r="A20" s="21"/>
      <c r="B20" s="57"/>
      <c r="C20" s="39"/>
      <c r="D20" s="60">
        <f>IFERROR(VLOOKUP(B20,Sheet3!$A$43:$B$60,2),0)</f>
        <v>0</v>
      </c>
      <c r="E20" s="41"/>
      <c r="F20" s="15">
        <f>VLOOKUP(E20,Sheet2!$A$2:$B$6,2)</f>
        <v>0</v>
      </c>
      <c r="G20" s="15">
        <f t="shared" si="0"/>
        <v>0</v>
      </c>
      <c r="H20" s="16"/>
      <c r="I20" s="18"/>
      <c r="J20" s="1"/>
      <c r="K20" s="1"/>
    </row>
    <row r="21" spans="1:18" ht="12.75" customHeight="1" x14ac:dyDescent="0.25">
      <c r="A21" s="21"/>
      <c r="B21" s="57"/>
      <c r="C21" s="39"/>
      <c r="D21" s="60">
        <f>IFERROR(VLOOKUP(B21,Sheet3!$A$43:$B$60,2),0)</f>
        <v>0</v>
      </c>
      <c r="E21" s="41"/>
      <c r="F21" s="15">
        <f>VLOOKUP(E21,Sheet2!$A$2:$B$6,2)</f>
        <v>0</v>
      </c>
      <c r="G21" s="15">
        <f t="shared" si="0"/>
        <v>0</v>
      </c>
      <c r="H21" s="16"/>
      <c r="I21" s="18"/>
      <c r="J21" s="1"/>
      <c r="K21" s="1"/>
    </row>
    <row r="22" spans="1:18" ht="12.75" customHeight="1" x14ac:dyDescent="0.25">
      <c r="A22" s="21"/>
      <c r="B22" s="57"/>
      <c r="C22" s="39"/>
      <c r="D22" s="60">
        <f>IFERROR(VLOOKUP(B22,Sheet3!$A$43:$B$60,2),0)</f>
        <v>0</v>
      </c>
      <c r="E22" s="41"/>
      <c r="F22" s="15">
        <f>VLOOKUP(E22,Sheet2!$A$2:$B$6,2)</f>
        <v>0</v>
      </c>
      <c r="G22" s="15">
        <f t="shared" si="0"/>
        <v>0</v>
      </c>
      <c r="H22" s="16"/>
      <c r="I22" s="18"/>
      <c r="J22" s="1"/>
      <c r="K22" s="1"/>
    </row>
    <row r="23" spans="1:18" ht="12.75" customHeight="1" x14ac:dyDescent="0.25">
      <c r="A23" s="21"/>
      <c r="B23" s="57"/>
      <c r="C23" s="39"/>
      <c r="D23" s="60">
        <f>IFERROR(VLOOKUP(B23,Sheet3!$A$43:$B$60,2),0)</f>
        <v>0</v>
      </c>
      <c r="E23" s="41"/>
      <c r="F23" s="15">
        <f>VLOOKUP(E23,Sheet2!$A$2:$B$6,2)</f>
        <v>0</v>
      </c>
      <c r="G23" s="15">
        <f t="shared" si="0"/>
        <v>0</v>
      </c>
      <c r="H23" s="16"/>
      <c r="I23" s="18"/>
      <c r="J23" s="1"/>
      <c r="K23" s="1"/>
    </row>
    <row r="24" spans="1:18" ht="12.75" customHeight="1" x14ac:dyDescent="0.25">
      <c r="A24" s="10" t="s">
        <v>12</v>
      </c>
      <c r="B24" s="58" t="s">
        <v>13</v>
      </c>
      <c r="C24" s="40" t="s">
        <v>4</v>
      </c>
      <c r="D24" s="61" t="s">
        <v>5</v>
      </c>
      <c r="E24" s="42" t="s">
        <v>6</v>
      </c>
      <c r="F24" s="24"/>
      <c r="G24" s="11" t="s">
        <v>7</v>
      </c>
      <c r="H24" s="25" t="s">
        <v>14</v>
      </c>
      <c r="I24" s="20">
        <f>SUM(G25:G30)</f>
        <v>0</v>
      </c>
      <c r="J24" s="14" t="s">
        <v>7</v>
      </c>
      <c r="K24" s="1"/>
    </row>
    <row r="25" spans="1:18" ht="12.75" customHeight="1" x14ac:dyDescent="0.25">
      <c r="A25" s="21"/>
      <c r="B25" s="57"/>
      <c r="C25" s="39"/>
      <c r="D25" s="60">
        <f>IFERROR(VLOOKUP(B25,Sheet3!$A$61:$B$83,2),0)</f>
        <v>0</v>
      </c>
      <c r="E25" s="41"/>
      <c r="F25" s="15">
        <f>VLOOKUP(E25,Sheet2!$A$2:$B$6,2)</f>
        <v>0</v>
      </c>
      <c r="G25" s="15">
        <f t="shared" si="0"/>
        <v>0</v>
      </c>
      <c r="H25" s="16"/>
      <c r="I25" s="18"/>
      <c r="J25" s="1"/>
      <c r="K25" s="1"/>
    </row>
    <row r="26" spans="1:18" ht="12.75" customHeight="1" x14ac:dyDescent="0.25">
      <c r="A26" s="21"/>
      <c r="B26" s="57"/>
      <c r="C26" s="39"/>
      <c r="D26" s="60">
        <f>IFERROR(VLOOKUP(B26,Sheet3!$A$61:$B$83,2),0)</f>
        <v>0</v>
      </c>
      <c r="E26" s="41"/>
      <c r="F26" s="15">
        <f>VLOOKUP(E26,Sheet2!$A$2:$B$6,2)</f>
        <v>0</v>
      </c>
      <c r="G26" s="15">
        <f t="shared" ref="G26:G27" si="1">PRODUCT(D26,F26)</f>
        <v>0</v>
      </c>
      <c r="H26" s="16"/>
      <c r="I26" s="18"/>
      <c r="J26" s="1"/>
      <c r="K26" s="1"/>
    </row>
    <row r="27" spans="1:18" ht="12.75" customHeight="1" x14ac:dyDescent="0.25">
      <c r="A27" s="21"/>
      <c r="B27" s="57"/>
      <c r="C27" s="39"/>
      <c r="D27" s="60">
        <f>IFERROR(VLOOKUP(B27,Sheet3!$A$61:$B$83,2),0)</f>
        <v>0</v>
      </c>
      <c r="E27" s="41"/>
      <c r="F27" s="15">
        <f>VLOOKUP(E27,Sheet2!$A$2:$B$6,2)</f>
        <v>0</v>
      </c>
      <c r="G27" s="15">
        <f t="shared" si="1"/>
        <v>0</v>
      </c>
      <c r="H27" s="16"/>
      <c r="I27" s="18"/>
      <c r="J27" s="1"/>
      <c r="K27" s="1"/>
    </row>
    <row r="28" spans="1:18" ht="12.75" customHeight="1" x14ac:dyDescent="0.25">
      <c r="A28" s="21"/>
      <c r="B28" s="57"/>
      <c r="C28" s="39"/>
      <c r="D28" s="60">
        <f>IFERROR(VLOOKUP(B28,Sheet3!$A$61:$B$83,2),0)</f>
        <v>0</v>
      </c>
      <c r="E28" s="41"/>
      <c r="F28" s="15">
        <f>VLOOKUP(E28,Sheet2!$A$2:$B$6,2)</f>
        <v>0</v>
      </c>
      <c r="G28" s="15">
        <f t="shared" si="0"/>
        <v>0</v>
      </c>
      <c r="H28" s="16"/>
      <c r="I28" s="18"/>
      <c r="J28" s="1"/>
      <c r="K28" s="1"/>
    </row>
    <row r="29" spans="1:18" ht="12.75" customHeight="1" x14ac:dyDescent="0.25">
      <c r="A29" s="21"/>
      <c r="B29" s="57"/>
      <c r="C29" s="39"/>
      <c r="D29" s="60">
        <f>IFERROR(VLOOKUP(B29,Sheet3!$A$61:$B$83,2),0)</f>
        <v>0</v>
      </c>
      <c r="E29" s="41"/>
      <c r="F29" s="15">
        <f>VLOOKUP(E29,Sheet2!$A$2:$B$6,2)</f>
        <v>0</v>
      </c>
      <c r="G29" s="15">
        <f t="shared" si="0"/>
        <v>0</v>
      </c>
      <c r="H29" s="16"/>
      <c r="I29" s="18"/>
      <c r="J29" s="1"/>
      <c r="K29" s="1"/>
    </row>
    <row r="30" spans="1:18" ht="12.75" customHeight="1" x14ac:dyDescent="0.25">
      <c r="A30" s="21"/>
      <c r="B30" s="57"/>
      <c r="C30" s="39"/>
      <c r="D30" s="60">
        <f>IFERROR(VLOOKUP(B30,Sheet3!$A$61:$B$83,2),0)</f>
        <v>0</v>
      </c>
      <c r="E30" s="41"/>
      <c r="F30" s="15">
        <f>VLOOKUP(E30,Sheet2!$A$2:$B$6,2)</f>
        <v>0</v>
      </c>
      <c r="G30" s="15">
        <f t="shared" si="0"/>
        <v>0</v>
      </c>
      <c r="H30" s="16"/>
      <c r="I30" s="18"/>
      <c r="J30" s="1"/>
      <c r="K30" s="1"/>
      <c r="L30" s="36" t="s">
        <v>135</v>
      </c>
      <c r="P30" s="36" t="s">
        <v>136</v>
      </c>
    </row>
    <row r="31" spans="1:18" ht="12.75" customHeight="1" x14ac:dyDescent="0.25">
      <c r="A31" s="10" t="s">
        <v>15</v>
      </c>
      <c r="B31" s="58" t="s">
        <v>16</v>
      </c>
      <c r="C31" s="40" t="s">
        <v>4</v>
      </c>
      <c r="D31" s="61" t="s">
        <v>5</v>
      </c>
      <c r="E31" s="42" t="s">
        <v>6</v>
      </c>
      <c r="F31" s="24"/>
      <c r="G31" s="11" t="s">
        <v>7</v>
      </c>
      <c r="H31" s="19" t="s">
        <v>17</v>
      </c>
      <c r="I31" s="20">
        <f>SUM(G32:G35)</f>
        <v>0</v>
      </c>
      <c r="J31" s="14" t="s">
        <v>7</v>
      </c>
      <c r="K31" s="1"/>
      <c r="L31" s="37" t="s">
        <v>133</v>
      </c>
      <c r="M31" s="37" t="s">
        <v>134</v>
      </c>
      <c r="N31" s="37" t="s">
        <v>139</v>
      </c>
      <c r="P31" s="37" t="s">
        <v>133</v>
      </c>
      <c r="Q31" s="37" t="s">
        <v>134</v>
      </c>
      <c r="R31" s="37" t="s">
        <v>139</v>
      </c>
    </row>
    <row r="32" spans="1:18" ht="12.75" customHeight="1" x14ac:dyDescent="0.25">
      <c r="A32" s="21"/>
      <c r="B32" s="57"/>
      <c r="C32" s="39"/>
      <c r="D32" s="60">
        <f>IFERROR(VLOOKUP(B32,Sheet2!$D$2:$E$60,2),0)</f>
        <v>0</v>
      </c>
      <c r="E32" s="41"/>
      <c r="F32" s="15">
        <f>VLOOKUP(E32,Sheet2!$A$2:$B$6,2)</f>
        <v>0</v>
      </c>
      <c r="G32" s="15">
        <f t="shared" si="0"/>
        <v>0</v>
      </c>
      <c r="H32" s="16"/>
      <c r="I32" s="18"/>
      <c r="J32" s="1"/>
      <c r="K32" s="1"/>
      <c r="L32" s="23">
        <v>3.55</v>
      </c>
      <c r="M32" s="22">
        <v>400</v>
      </c>
      <c r="N32" s="22">
        <v>37</v>
      </c>
      <c r="P32" s="23" t="s">
        <v>137</v>
      </c>
      <c r="Q32" s="22">
        <v>400</v>
      </c>
      <c r="R32" s="22">
        <v>37</v>
      </c>
    </row>
    <row r="33" spans="1:18" ht="12.75" customHeight="1" x14ac:dyDescent="0.25">
      <c r="A33" s="21"/>
      <c r="B33" s="57"/>
      <c r="C33" s="39"/>
      <c r="D33" s="60">
        <f>IFERROR(VLOOKUP(B33,Sheet2!$D$2:$E$60,2),0)</f>
        <v>0</v>
      </c>
      <c r="E33" s="41"/>
      <c r="F33" s="15">
        <f>VLOOKUP(E33,Sheet2!$A$2:$B$6,2)</f>
        <v>0</v>
      </c>
      <c r="G33" s="15">
        <f t="shared" ref="G33:G34" si="2">PRODUCT(D33,F33)</f>
        <v>0</v>
      </c>
      <c r="H33" s="16"/>
      <c r="I33" s="18"/>
      <c r="J33" s="1"/>
      <c r="K33" s="1"/>
      <c r="L33" s="23">
        <v>3.5249999999999999</v>
      </c>
      <c r="M33" s="22">
        <v>410</v>
      </c>
      <c r="N33" s="22">
        <v>38</v>
      </c>
      <c r="P33" s="23">
        <v>3.2749999999999999</v>
      </c>
      <c r="Q33" s="22">
        <v>410</v>
      </c>
      <c r="R33" s="22">
        <v>38</v>
      </c>
    </row>
    <row r="34" spans="1:18" ht="12.75" customHeight="1" x14ac:dyDescent="0.25">
      <c r="A34" s="21"/>
      <c r="B34" s="57"/>
      <c r="C34" s="39"/>
      <c r="D34" s="60">
        <f>IFERROR(VLOOKUP(B34,Sheet2!$D$2:$E$60,2),0)</f>
        <v>0</v>
      </c>
      <c r="E34" s="41"/>
      <c r="F34" s="15">
        <f>VLOOKUP(E34,Sheet2!$A$2:$B$6,2)</f>
        <v>0</v>
      </c>
      <c r="G34" s="15">
        <f t="shared" si="2"/>
        <v>0</v>
      </c>
      <c r="H34" s="16"/>
      <c r="I34" s="18"/>
      <c r="J34" s="1"/>
      <c r="K34" s="1"/>
      <c r="L34" s="23">
        <v>3.5</v>
      </c>
      <c r="M34" s="22">
        <v>420</v>
      </c>
      <c r="N34" s="22">
        <v>39</v>
      </c>
      <c r="P34" s="23">
        <v>3.25</v>
      </c>
      <c r="Q34" s="22">
        <v>430</v>
      </c>
      <c r="R34" s="22">
        <v>39</v>
      </c>
    </row>
    <row r="35" spans="1:18" ht="12.75" customHeight="1" x14ac:dyDescent="0.25">
      <c r="A35" s="21"/>
      <c r="B35" s="57"/>
      <c r="C35" s="39"/>
      <c r="D35" s="60">
        <f>IFERROR(VLOOKUP(B35,Sheet2!$D$2:$E$60,2),0)</f>
        <v>0</v>
      </c>
      <c r="E35" s="41"/>
      <c r="F35" s="15">
        <f>VLOOKUP(E35,Sheet2!$A$2:$B$6,2)</f>
        <v>0</v>
      </c>
      <c r="G35" s="15">
        <f t="shared" si="0"/>
        <v>0</v>
      </c>
      <c r="H35" s="16"/>
      <c r="I35" s="18"/>
      <c r="J35" s="1"/>
      <c r="K35" s="1"/>
      <c r="L35" s="23">
        <v>3.4750000000000001</v>
      </c>
      <c r="M35" s="22">
        <v>430</v>
      </c>
      <c r="N35" s="22">
        <v>40</v>
      </c>
      <c r="P35" s="23">
        <v>3.2250000000000001</v>
      </c>
      <c r="Q35" s="22">
        <v>440</v>
      </c>
      <c r="R35" s="22">
        <v>40</v>
      </c>
    </row>
    <row r="36" spans="1:18" ht="12.75" customHeight="1" x14ac:dyDescent="0.25">
      <c r="A36" s="10" t="s">
        <v>12</v>
      </c>
      <c r="B36" s="58" t="s">
        <v>18</v>
      </c>
      <c r="C36" s="40" t="s">
        <v>4</v>
      </c>
      <c r="D36" s="61" t="s">
        <v>5</v>
      </c>
      <c r="E36" s="42" t="s">
        <v>6</v>
      </c>
      <c r="F36" s="24"/>
      <c r="G36" s="11" t="s">
        <v>7</v>
      </c>
      <c r="H36" s="19" t="s">
        <v>19</v>
      </c>
      <c r="I36" s="20">
        <f>SUM(G37:G40)</f>
        <v>0</v>
      </c>
      <c r="J36" s="14" t="s">
        <v>7</v>
      </c>
      <c r="K36" s="1"/>
      <c r="L36" s="23">
        <v>3.45</v>
      </c>
      <c r="M36" s="22">
        <v>440</v>
      </c>
      <c r="N36" s="22">
        <v>41</v>
      </c>
      <c r="P36" s="23">
        <v>3.2</v>
      </c>
      <c r="Q36" s="22">
        <v>460</v>
      </c>
      <c r="R36" s="22">
        <v>41</v>
      </c>
    </row>
    <row r="37" spans="1:18" ht="12.75" customHeight="1" x14ac:dyDescent="0.25">
      <c r="A37" s="21"/>
      <c r="B37" s="57"/>
      <c r="C37" s="39"/>
      <c r="D37" s="60">
        <f>IFERROR(VLOOKUP(B37,Sheet3!$A$20:$B$42,2),0)</f>
        <v>0</v>
      </c>
      <c r="E37" s="41"/>
      <c r="F37" s="15">
        <f>VLOOKUP(E37,Sheet2!$A$2:$B$6,2)</f>
        <v>0</v>
      </c>
      <c r="G37" s="15">
        <f t="shared" si="0"/>
        <v>0</v>
      </c>
      <c r="H37" s="16"/>
      <c r="I37" s="18"/>
      <c r="J37" s="1"/>
      <c r="K37" s="1"/>
      <c r="L37" s="23">
        <v>3.4249999999999998</v>
      </c>
      <c r="M37" s="22">
        <v>450</v>
      </c>
      <c r="N37" s="22">
        <v>41</v>
      </c>
      <c r="P37" s="23">
        <v>3.1749999999999998</v>
      </c>
      <c r="Q37" s="22">
        <v>470</v>
      </c>
      <c r="R37" s="22">
        <v>41</v>
      </c>
    </row>
    <row r="38" spans="1:18" ht="12.75" customHeight="1" x14ac:dyDescent="0.25">
      <c r="A38" s="21"/>
      <c r="B38" s="57"/>
      <c r="C38" s="39"/>
      <c r="D38" s="60">
        <f>IFERROR(VLOOKUP(B38,Sheet3!$A$20:$B$42,2),0)</f>
        <v>0</v>
      </c>
      <c r="E38" s="41"/>
      <c r="F38" s="15">
        <f>VLOOKUP(E38,Sheet2!$A$2:$B$6,2)</f>
        <v>0</v>
      </c>
      <c r="G38" s="15">
        <f t="shared" si="0"/>
        <v>0</v>
      </c>
      <c r="H38" s="16"/>
      <c r="I38" s="18"/>
      <c r="J38" s="1"/>
      <c r="K38" s="1"/>
      <c r="L38" s="23">
        <v>3.4</v>
      </c>
      <c r="M38" s="22">
        <v>460</v>
      </c>
      <c r="N38" s="22">
        <v>42</v>
      </c>
      <c r="P38" s="23">
        <v>3.15</v>
      </c>
      <c r="Q38" s="22">
        <v>490</v>
      </c>
      <c r="R38" s="22">
        <v>42</v>
      </c>
    </row>
    <row r="39" spans="1:18" ht="12.75" customHeight="1" x14ac:dyDescent="0.25">
      <c r="A39" s="21"/>
      <c r="B39" s="57"/>
      <c r="C39" s="39"/>
      <c r="D39" s="60">
        <f>IFERROR(VLOOKUP(B39,Sheet3!$A$20:$B$42,2),0)</f>
        <v>0</v>
      </c>
      <c r="E39" s="41"/>
      <c r="F39" s="15">
        <f>VLOOKUP(E39,Sheet2!$A$2:$B$6,2)</f>
        <v>0</v>
      </c>
      <c r="G39" s="15">
        <f t="shared" si="0"/>
        <v>0</v>
      </c>
      <c r="H39" s="16"/>
      <c r="I39" s="18"/>
      <c r="J39" s="1"/>
      <c r="K39" s="1"/>
      <c r="L39" s="23">
        <v>3.375</v>
      </c>
      <c r="M39" s="22">
        <v>470</v>
      </c>
      <c r="N39" s="22">
        <v>42</v>
      </c>
      <c r="P39" s="23">
        <v>3.125</v>
      </c>
      <c r="Q39" s="22">
        <v>500</v>
      </c>
      <c r="R39" s="22">
        <v>42</v>
      </c>
    </row>
    <row r="40" spans="1:18" ht="12.75" customHeight="1" x14ac:dyDescent="0.25">
      <c r="A40" s="21"/>
      <c r="B40" s="57"/>
      <c r="C40" s="39"/>
      <c r="D40" s="60">
        <f>IFERROR(VLOOKUP(B40,Sheet3!$A$20:$B$42,2),0)</f>
        <v>0</v>
      </c>
      <c r="E40" s="41"/>
      <c r="F40" s="15">
        <f>VLOOKUP(E40,Sheet2!$A$2:$B$6,2)</f>
        <v>0</v>
      </c>
      <c r="G40" s="15">
        <f t="shared" si="0"/>
        <v>0</v>
      </c>
      <c r="H40" s="16"/>
      <c r="I40" s="18"/>
      <c r="J40" s="1"/>
      <c r="K40" s="1"/>
      <c r="L40" s="23">
        <v>3.35</v>
      </c>
      <c r="M40" s="22">
        <v>480</v>
      </c>
      <c r="N40" s="22">
        <v>43</v>
      </c>
      <c r="P40" s="23">
        <v>3.1</v>
      </c>
      <c r="Q40" s="22">
        <v>520</v>
      </c>
      <c r="R40" s="22">
        <v>43</v>
      </c>
    </row>
    <row r="41" spans="1:18" ht="12.75" customHeight="1" x14ac:dyDescent="0.25">
      <c r="A41" s="10" t="s">
        <v>2</v>
      </c>
      <c r="B41" s="58" t="s">
        <v>20</v>
      </c>
      <c r="C41" s="40" t="s">
        <v>4</v>
      </c>
      <c r="D41" s="61" t="s">
        <v>5</v>
      </c>
      <c r="E41" s="42" t="s">
        <v>6</v>
      </c>
      <c r="F41" s="24"/>
      <c r="G41" s="11" t="s">
        <v>7</v>
      </c>
      <c r="H41" s="19" t="s">
        <v>21</v>
      </c>
      <c r="I41" s="20">
        <f>SUM(G42:G54)</f>
        <v>0</v>
      </c>
      <c r="J41" s="14" t="s">
        <v>7</v>
      </c>
      <c r="K41" s="1"/>
      <c r="L41" s="23">
        <v>3.3250000000000002</v>
      </c>
      <c r="M41" s="22">
        <v>490</v>
      </c>
      <c r="N41" s="22">
        <v>44</v>
      </c>
      <c r="P41" s="23">
        <v>3.0750000000000002</v>
      </c>
      <c r="Q41" s="22">
        <v>530</v>
      </c>
      <c r="R41" s="22">
        <v>44</v>
      </c>
    </row>
    <row r="42" spans="1:18" ht="12.75" customHeight="1" x14ac:dyDescent="0.25">
      <c r="A42" s="21"/>
      <c r="B42" s="57"/>
      <c r="C42" s="39"/>
      <c r="D42" s="60">
        <f>IFERROR(VLOOKUP(B42,Sheet3!$A$2:$B$200,2),0)</f>
        <v>0</v>
      </c>
      <c r="E42" s="41"/>
      <c r="F42" s="15">
        <f>VLOOKUP(E42,Sheet2!$A$2:$B$6,2)</f>
        <v>0</v>
      </c>
      <c r="G42" s="15">
        <f t="shared" si="0"/>
        <v>0</v>
      </c>
      <c r="H42" s="16"/>
      <c r="I42" s="18"/>
      <c r="J42" s="1"/>
      <c r="K42" s="1"/>
      <c r="L42" s="23">
        <v>3.3</v>
      </c>
      <c r="M42" s="22">
        <v>500</v>
      </c>
      <c r="N42" s="22">
        <v>44</v>
      </c>
      <c r="P42" s="23">
        <v>3.05</v>
      </c>
      <c r="Q42" s="22">
        <v>550</v>
      </c>
      <c r="R42" s="22">
        <v>44</v>
      </c>
    </row>
    <row r="43" spans="1:18" ht="12.75" customHeight="1" x14ac:dyDescent="0.25">
      <c r="A43" s="7"/>
      <c r="B43" s="57"/>
      <c r="C43" s="39"/>
      <c r="D43" s="60">
        <f>IFERROR(VLOOKUP(B43,Sheet3!$A$2:$B$200,2),0)</f>
        <v>0</v>
      </c>
      <c r="E43" s="41"/>
      <c r="F43" s="15">
        <f>VLOOKUP(E43,Sheet2!$A$2:$B$6,2)</f>
        <v>0</v>
      </c>
      <c r="G43" s="15">
        <f t="shared" si="0"/>
        <v>0</v>
      </c>
      <c r="H43" s="16"/>
      <c r="I43" s="18"/>
      <c r="J43" s="1"/>
      <c r="K43" s="1"/>
      <c r="L43" s="23">
        <v>3.2749999999999999</v>
      </c>
      <c r="M43" s="22">
        <v>510</v>
      </c>
      <c r="N43" s="22">
        <v>45</v>
      </c>
      <c r="P43" s="23">
        <v>3.0249999999999999</v>
      </c>
      <c r="Q43" s="22">
        <v>560</v>
      </c>
      <c r="R43" s="22">
        <v>45</v>
      </c>
    </row>
    <row r="44" spans="1:18" ht="12.75" customHeight="1" x14ac:dyDescent="0.25">
      <c r="A44" s="1"/>
      <c r="B44" s="57"/>
      <c r="C44" s="39"/>
      <c r="D44" s="60">
        <f>IFERROR(VLOOKUP(B44,Sheet3!$A$2:$B$200,2),0)</f>
        <v>0</v>
      </c>
      <c r="E44" s="41"/>
      <c r="F44" s="15">
        <f>VLOOKUP(E44,Sheet2!$A$2:$B$6,2)</f>
        <v>0</v>
      </c>
      <c r="G44" s="15">
        <f t="shared" si="0"/>
        <v>0</v>
      </c>
      <c r="H44" s="16"/>
      <c r="I44" s="18"/>
      <c r="J44" s="1"/>
      <c r="K44" s="1"/>
      <c r="L44" s="23">
        <v>3.25</v>
      </c>
      <c r="M44" s="22">
        <v>520</v>
      </c>
      <c r="N44" s="22">
        <v>46</v>
      </c>
      <c r="P44" s="23">
        <v>3</v>
      </c>
      <c r="Q44" s="22">
        <v>580</v>
      </c>
      <c r="R44" s="22">
        <v>46</v>
      </c>
    </row>
    <row r="45" spans="1:18" ht="12.75" customHeight="1" x14ac:dyDescent="0.25">
      <c r="A45" s="1"/>
      <c r="B45" s="57"/>
      <c r="C45" s="39"/>
      <c r="D45" s="60">
        <f>IFERROR(VLOOKUP(B45,Sheet3!$A$2:$B$200,2),0)</f>
        <v>0</v>
      </c>
      <c r="E45" s="41"/>
      <c r="F45" s="15">
        <f>VLOOKUP(E45,Sheet2!$A$2:$B$6,2)</f>
        <v>0</v>
      </c>
      <c r="G45" s="15">
        <f t="shared" si="0"/>
        <v>0</v>
      </c>
      <c r="H45" s="16"/>
      <c r="I45" s="18"/>
      <c r="J45" s="1"/>
      <c r="K45" s="1"/>
      <c r="L45" s="23">
        <v>3.2250000000000001</v>
      </c>
      <c r="M45" s="22">
        <v>530</v>
      </c>
      <c r="N45" s="22">
        <v>46</v>
      </c>
      <c r="P45" s="23">
        <v>2.9750000000000001</v>
      </c>
      <c r="Q45" s="22">
        <v>590</v>
      </c>
      <c r="R45" s="22">
        <v>46</v>
      </c>
    </row>
    <row r="46" spans="1:18" ht="12.75" customHeight="1" x14ac:dyDescent="0.25">
      <c r="A46" s="1"/>
      <c r="B46" s="57"/>
      <c r="C46" s="39"/>
      <c r="D46" s="60">
        <f>IFERROR(VLOOKUP(B46,Sheet3!$A$2:$B$200,2),0)</f>
        <v>0</v>
      </c>
      <c r="E46" s="41"/>
      <c r="F46" s="15">
        <f>VLOOKUP(E46,Sheet2!$A$2:$B$6,2)</f>
        <v>0</v>
      </c>
      <c r="G46" s="15">
        <f t="shared" si="0"/>
        <v>0</v>
      </c>
      <c r="H46" s="16"/>
      <c r="I46" s="18"/>
      <c r="J46" s="1"/>
      <c r="K46" s="1"/>
      <c r="L46" s="23">
        <v>3.2</v>
      </c>
      <c r="M46" s="22">
        <v>540</v>
      </c>
      <c r="N46" s="22">
        <v>47</v>
      </c>
      <c r="P46" s="23">
        <v>2.95</v>
      </c>
      <c r="Q46" s="22">
        <v>600</v>
      </c>
      <c r="R46" s="22">
        <v>47</v>
      </c>
    </row>
    <row r="47" spans="1:18" ht="12.75" customHeight="1" x14ac:dyDescent="0.25">
      <c r="A47" s="1"/>
      <c r="B47" s="57"/>
      <c r="C47" s="39"/>
      <c r="D47" s="60">
        <f>IFERROR(VLOOKUP(B47,Sheet3!$A$2:$B$200,2),0)</f>
        <v>0</v>
      </c>
      <c r="E47" s="41"/>
      <c r="F47" s="15">
        <f>VLOOKUP(E47,Sheet2!$A$2:$B$6,2)</f>
        <v>0</v>
      </c>
      <c r="G47" s="15">
        <f t="shared" si="0"/>
        <v>0</v>
      </c>
      <c r="H47" s="16"/>
      <c r="I47" s="18"/>
      <c r="J47" s="1"/>
      <c r="K47" s="1"/>
      <c r="L47" s="23">
        <v>3.1749999999999998</v>
      </c>
      <c r="M47" s="22">
        <v>550</v>
      </c>
      <c r="N47" s="22">
        <v>47</v>
      </c>
      <c r="P47" s="23">
        <v>2.9249999999999998</v>
      </c>
      <c r="Q47" s="22">
        <v>620</v>
      </c>
      <c r="R47" s="22">
        <v>47</v>
      </c>
    </row>
    <row r="48" spans="1:18" ht="12.75" customHeight="1" x14ac:dyDescent="0.25">
      <c r="A48" s="1"/>
      <c r="B48" s="57"/>
      <c r="C48" s="39"/>
      <c r="D48" s="60">
        <f>IFERROR(VLOOKUP(B48,Sheet3!$A$2:$B$200,2),0)</f>
        <v>0</v>
      </c>
      <c r="E48" s="41"/>
      <c r="F48" s="15">
        <f>VLOOKUP(E48,Sheet2!$A$2:$B$6,2)</f>
        <v>0</v>
      </c>
      <c r="G48" s="15">
        <f t="shared" ref="G48:G52" si="3">PRODUCT(D48,F48)</f>
        <v>0</v>
      </c>
      <c r="H48" s="16"/>
      <c r="I48" s="18"/>
      <c r="J48" s="1"/>
      <c r="K48" s="1"/>
      <c r="L48" s="23">
        <v>3.15</v>
      </c>
      <c r="M48" s="22">
        <v>560</v>
      </c>
      <c r="N48" s="22">
        <v>48</v>
      </c>
      <c r="P48" s="23">
        <v>2.9</v>
      </c>
      <c r="Q48" s="22">
        <v>630</v>
      </c>
      <c r="R48" s="22">
        <v>48</v>
      </c>
    </row>
    <row r="49" spans="1:18" x14ac:dyDescent="0.25">
      <c r="A49" s="1"/>
      <c r="B49" s="57"/>
      <c r="C49" s="39"/>
      <c r="D49" s="60">
        <f>IFERROR(VLOOKUP(B49,Sheet3!$A$2:$B$200,2),0)</f>
        <v>0</v>
      </c>
      <c r="E49" s="41"/>
      <c r="F49" s="15">
        <f>VLOOKUP(E49,Sheet2!$A$2:$B$6,2)</f>
        <v>0</v>
      </c>
      <c r="G49" s="15">
        <f t="shared" si="3"/>
        <v>0</v>
      </c>
      <c r="H49" s="16"/>
      <c r="I49" s="18"/>
      <c r="J49" s="1"/>
      <c r="K49" s="1"/>
      <c r="L49" s="23">
        <v>3.125</v>
      </c>
      <c r="M49" s="22">
        <v>570</v>
      </c>
      <c r="N49" s="22">
        <v>49</v>
      </c>
      <c r="P49" s="23">
        <v>2.875</v>
      </c>
      <c r="Q49" s="22">
        <v>650</v>
      </c>
      <c r="R49" s="22">
        <v>49</v>
      </c>
    </row>
    <row r="50" spans="1:18" x14ac:dyDescent="0.25">
      <c r="A50" s="1"/>
      <c r="B50" s="57"/>
      <c r="C50" s="39"/>
      <c r="D50" s="60">
        <f>IFERROR(VLOOKUP(B50,Sheet3!$A$2:$B$200,2),0)</f>
        <v>0</v>
      </c>
      <c r="E50" s="41"/>
      <c r="F50" s="15">
        <f>VLOOKUP(E50,Sheet2!$A$2:$B$6,2)</f>
        <v>0</v>
      </c>
      <c r="G50" s="15">
        <f t="shared" si="3"/>
        <v>0</v>
      </c>
      <c r="H50" s="16"/>
      <c r="I50" s="18"/>
      <c r="J50" s="1"/>
      <c r="K50" s="1"/>
      <c r="L50" s="23">
        <v>3.1</v>
      </c>
      <c r="M50" s="22">
        <v>580</v>
      </c>
      <c r="N50" s="22">
        <v>49</v>
      </c>
      <c r="P50" s="23">
        <v>2.85</v>
      </c>
      <c r="Q50" s="22">
        <v>660</v>
      </c>
      <c r="R50" s="22">
        <v>49</v>
      </c>
    </row>
    <row r="51" spans="1:18" x14ac:dyDescent="0.25">
      <c r="A51" s="1"/>
      <c r="B51" s="57"/>
      <c r="C51" s="39"/>
      <c r="D51" s="60">
        <f>IFERROR(VLOOKUP(B51,Sheet3!$A$2:$B$200,2),0)</f>
        <v>0</v>
      </c>
      <c r="E51" s="41"/>
      <c r="F51" s="15">
        <f>VLOOKUP(E51,Sheet2!$A$2:$B$6,2)</f>
        <v>0</v>
      </c>
      <c r="G51" s="15">
        <f t="shared" si="3"/>
        <v>0</v>
      </c>
      <c r="H51" s="16"/>
      <c r="I51" s="18"/>
      <c r="J51" s="1"/>
      <c r="K51" s="1"/>
      <c r="L51" s="23">
        <v>3.0750000000000002</v>
      </c>
      <c r="M51" s="22">
        <v>590</v>
      </c>
      <c r="N51" s="22">
        <v>50</v>
      </c>
      <c r="P51" s="23">
        <v>2.8250000000000002</v>
      </c>
      <c r="Q51" s="22">
        <v>680</v>
      </c>
      <c r="R51" s="22">
        <v>50</v>
      </c>
    </row>
    <row r="52" spans="1:18" x14ac:dyDescent="0.25">
      <c r="A52" s="1"/>
      <c r="B52" s="57"/>
      <c r="C52" s="39"/>
      <c r="D52" s="60">
        <f>IFERROR(VLOOKUP(B52,Sheet3!$A$2:$B$200,2),0)</f>
        <v>0</v>
      </c>
      <c r="E52" s="41"/>
      <c r="F52" s="15">
        <f>VLOOKUP(E52,Sheet2!$A$2:$B$6,2)</f>
        <v>0</v>
      </c>
      <c r="G52" s="15">
        <f t="shared" si="3"/>
        <v>0</v>
      </c>
      <c r="H52" s="16"/>
      <c r="I52" s="18"/>
      <c r="J52" s="1"/>
      <c r="K52" s="1"/>
      <c r="L52" s="23">
        <v>3.05</v>
      </c>
      <c r="M52" s="22">
        <v>600</v>
      </c>
      <c r="N52" s="22">
        <v>50</v>
      </c>
      <c r="P52" s="23">
        <v>2.8</v>
      </c>
      <c r="Q52" s="22">
        <v>690</v>
      </c>
      <c r="R52" s="22">
        <v>50</v>
      </c>
    </row>
    <row r="53" spans="1:18" x14ac:dyDescent="0.25">
      <c r="A53" s="1"/>
      <c r="B53" s="57"/>
      <c r="C53" s="39"/>
      <c r="D53" s="60">
        <f>IFERROR(VLOOKUP(B53,Sheet3!$A$2:$B$200,2),0)</f>
        <v>0</v>
      </c>
      <c r="E53" s="41"/>
      <c r="F53" s="15">
        <f>VLOOKUP(E53,Sheet2!$A$2:$B$6,2)</f>
        <v>0</v>
      </c>
      <c r="G53" s="15">
        <f t="shared" si="0"/>
        <v>0</v>
      </c>
      <c r="H53" s="16"/>
      <c r="I53" s="18"/>
      <c r="J53" s="1"/>
      <c r="K53" s="1"/>
      <c r="L53" s="23">
        <v>3.0249999999999999</v>
      </c>
      <c r="M53" s="22">
        <v>610</v>
      </c>
      <c r="N53" s="22">
        <v>51</v>
      </c>
      <c r="P53" s="23">
        <v>2.7749999999999999</v>
      </c>
      <c r="Q53" s="22">
        <v>710</v>
      </c>
      <c r="R53" s="22">
        <v>51</v>
      </c>
    </row>
    <row r="54" spans="1:18" ht="15.75" thickBot="1" x14ac:dyDescent="0.3">
      <c r="A54" s="1"/>
      <c r="B54" s="38"/>
      <c r="C54" s="39"/>
      <c r="D54" s="73">
        <f>IFERROR(VLOOKUP(B54,Sheet3!$A$2:$B$200,2),0)</f>
        <v>0</v>
      </c>
      <c r="E54" s="71"/>
      <c r="F54" s="15">
        <f>VLOOKUP(E54,Sheet2!$A$2:$B$6,2)</f>
        <v>0</v>
      </c>
      <c r="G54" s="15">
        <f t="shared" si="0"/>
        <v>0</v>
      </c>
      <c r="H54" s="16"/>
      <c r="I54" s="20">
        <f>SUM(I10:I53)</f>
        <v>0</v>
      </c>
      <c r="J54" s="14" t="s">
        <v>22</v>
      </c>
      <c r="K54" s="1"/>
      <c r="L54" s="23">
        <v>3</v>
      </c>
      <c r="M54" s="22">
        <v>620</v>
      </c>
      <c r="N54" s="22">
        <v>52</v>
      </c>
      <c r="P54" s="23">
        <v>2.75</v>
      </c>
      <c r="Q54" s="22">
        <v>720</v>
      </c>
      <c r="R54" s="22">
        <v>52</v>
      </c>
    </row>
    <row r="55" spans="1:18" ht="24" thickTop="1" x14ac:dyDescent="0.25">
      <c r="A55" s="1"/>
      <c r="B55" s="74" t="s">
        <v>154</v>
      </c>
      <c r="C55" s="72" t="s">
        <v>155</v>
      </c>
      <c r="D55" s="75">
        <f>SUM(D11:D54)</f>
        <v>0</v>
      </c>
      <c r="E55" s="72"/>
      <c r="F55" s="72"/>
      <c r="G55" s="72"/>
      <c r="H55" s="72"/>
      <c r="I55" s="26"/>
      <c r="J55" s="14"/>
      <c r="K55" s="1"/>
      <c r="L55" s="23">
        <v>2.9750000000000001</v>
      </c>
      <c r="M55" s="22">
        <v>630</v>
      </c>
      <c r="N55" s="22">
        <v>52</v>
      </c>
      <c r="P55" s="23">
        <v>2.7250000000000001</v>
      </c>
      <c r="Q55" s="22">
        <v>730</v>
      </c>
      <c r="R55" s="22">
        <v>52</v>
      </c>
    </row>
    <row r="56" spans="1:18" x14ac:dyDescent="0.25">
      <c r="A56" s="1"/>
      <c r="B56" s="78" t="s">
        <v>23</v>
      </c>
      <c r="C56" s="78"/>
      <c r="D56" s="78"/>
      <c r="E56" s="78"/>
      <c r="F56" s="78"/>
      <c r="G56" s="78"/>
      <c r="H56" s="78"/>
      <c r="I56" s="80" t="e">
        <f>I54/D55</f>
        <v>#DIV/0!</v>
      </c>
      <c r="J56" s="81"/>
      <c r="K56" s="27"/>
      <c r="L56" s="23">
        <v>2.95</v>
      </c>
      <c r="M56" s="22">
        <v>640</v>
      </c>
      <c r="N56" s="22">
        <v>53</v>
      </c>
      <c r="P56" s="23">
        <v>2.7</v>
      </c>
      <c r="Q56" s="22">
        <v>740</v>
      </c>
      <c r="R56" s="22">
        <v>53</v>
      </c>
    </row>
    <row r="57" spans="1:18" ht="23.25" customHeight="1" x14ac:dyDescent="0.25">
      <c r="A57" s="1"/>
      <c r="B57" s="79"/>
      <c r="C57" s="79"/>
      <c r="D57" s="79"/>
      <c r="E57" s="79"/>
      <c r="F57" s="79"/>
      <c r="G57" s="79"/>
      <c r="H57" s="79"/>
      <c r="I57" s="80"/>
      <c r="J57" s="81"/>
      <c r="K57" s="27"/>
      <c r="L57" s="23">
        <v>2.9249999999999998</v>
      </c>
      <c r="M57" s="22">
        <v>650</v>
      </c>
      <c r="N57" s="22">
        <v>53</v>
      </c>
      <c r="P57" s="23">
        <v>2.6749999999999998</v>
      </c>
      <c r="Q57" s="22">
        <v>750</v>
      </c>
      <c r="R57" s="22">
        <v>53</v>
      </c>
    </row>
    <row r="58" spans="1:18" x14ac:dyDescent="0.25">
      <c r="A58" s="1"/>
      <c r="B58" s="1"/>
      <c r="C58" s="1"/>
      <c r="D58" s="65"/>
      <c r="E58" s="1"/>
      <c r="F58" s="1"/>
      <c r="G58" s="1"/>
      <c r="H58" s="1"/>
      <c r="I58" s="18"/>
      <c r="J58" s="1"/>
      <c r="K58" s="1"/>
      <c r="L58" s="23">
        <v>2.9</v>
      </c>
      <c r="M58" s="22">
        <v>660</v>
      </c>
      <c r="N58" s="22">
        <v>54</v>
      </c>
      <c r="P58" s="23">
        <v>2.65</v>
      </c>
      <c r="Q58" s="22">
        <v>750</v>
      </c>
      <c r="R58" s="22">
        <v>54</v>
      </c>
    </row>
    <row r="59" spans="1:18" x14ac:dyDescent="0.25">
      <c r="A59" s="28"/>
      <c r="B59" s="28"/>
      <c r="C59" s="28"/>
      <c r="D59" s="66"/>
      <c r="E59" s="28"/>
      <c r="F59" s="28"/>
      <c r="G59" s="28"/>
      <c r="H59" s="28"/>
      <c r="I59" s="29"/>
      <c r="J59" s="28"/>
      <c r="K59" s="28"/>
      <c r="L59" s="23">
        <v>2.875</v>
      </c>
      <c r="M59" s="22">
        <v>670</v>
      </c>
      <c r="N59" s="22">
        <v>55</v>
      </c>
      <c r="P59" s="23">
        <v>2.625</v>
      </c>
      <c r="Q59" s="22">
        <v>760</v>
      </c>
      <c r="R59" s="22">
        <v>55</v>
      </c>
    </row>
    <row r="60" spans="1:18" x14ac:dyDescent="0.25">
      <c r="A60" s="34"/>
      <c r="B60" s="34"/>
      <c r="C60" s="34"/>
      <c r="D60" s="67"/>
      <c r="E60" s="34"/>
      <c r="F60" s="45" t="s">
        <v>144</v>
      </c>
      <c r="G60" s="45" t="s">
        <v>143</v>
      </c>
      <c r="H60" s="45" t="s">
        <v>145</v>
      </c>
      <c r="I60" s="35"/>
      <c r="J60" s="34"/>
      <c r="K60" s="34"/>
      <c r="L60" s="23">
        <v>2.85</v>
      </c>
      <c r="M60" s="22">
        <v>680</v>
      </c>
      <c r="N60" s="22">
        <v>56</v>
      </c>
      <c r="P60" s="23">
        <v>2.6</v>
      </c>
      <c r="Q60" s="22">
        <v>770</v>
      </c>
      <c r="R60" s="22">
        <v>56</v>
      </c>
    </row>
    <row r="61" spans="1:18" ht="15.75" x14ac:dyDescent="0.25">
      <c r="A61" s="34"/>
      <c r="B61" s="34"/>
      <c r="C61" s="47" t="s">
        <v>142</v>
      </c>
      <c r="D61" s="67"/>
      <c r="F61" s="52"/>
      <c r="G61" s="52"/>
      <c r="H61" s="44">
        <f>SUM(F61:G61)</f>
        <v>0</v>
      </c>
      <c r="I61" s="35"/>
      <c r="J61" s="34"/>
      <c r="K61" s="34"/>
      <c r="L61" s="23">
        <v>2.8250000000000002</v>
      </c>
      <c r="M61" s="22">
        <v>690</v>
      </c>
      <c r="N61" s="22">
        <v>56</v>
      </c>
      <c r="P61" s="23">
        <v>2.5750000000000002</v>
      </c>
      <c r="Q61" s="22">
        <v>780</v>
      </c>
      <c r="R61" s="22">
        <v>56</v>
      </c>
    </row>
    <row r="62" spans="1:18" x14ac:dyDescent="0.25">
      <c r="A62" s="34"/>
      <c r="B62" s="34"/>
      <c r="C62" s="34"/>
      <c r="D62" s="67"/>
      <c r="E62" s="34"/>
      <c r="F62" s="34"/>
      <c r="G62" s="34"/>
      <c r="H62" s="34"/>
      <c r="I62" s="35"/>
      <c r="J62" s="34"/>
      <c r="K62" s="34"/>
      <c r="L62" s="23">
        <v>2.8</v>
      </c>
      <c r="M62" s="22">
        <v>700</v>
      </c>
      <c r="N62" s="22">
        <v>57</v>
      </c>
      <c r="P62" s="23">
        <v>2.5499999999999998</v>
      </c>
      <c r="Q62" s="22">
        <v>790</v>
      </c>
      <c r="R62" s="22">
        <v>57</v>
      </c>
    </row>
    <row r="63" spans="1:18" x14ac:dyDescent="0.25">
      <c r="A63" s="34"/>
      <c r="B63" s="34"/>
      <c r="C63" s="34"/>
      <c r="D63" s="68" t="s">
        <v>152</v>
      </c>
      <c r="E63" s="34"/>
      <c r="F63" s="34"/>
      <c r="G63" s="34"/>
      <c r="H63" s="34"/>
      <c r="I63" s="35"/>
      <c r="J63" s="34"/>
      <c r="K63" s="34"/>
      <c r="L63" s="23">
        <v>2.7749999999999999</v>
      </c>
      <c r="M63" s="22">
        <v>710</v>
      </c>
      <c r="N63" s="22">
        <v>58</v>
      </c>
      <c r="P63" s="23">
        <v>2.5249999999999999</v>
      </c>
      <c r="Q63" s="22">
        <v>800</v>
      </c>
      <c r="R63" s="22">
        <v>58</v>
      </c>
    </row>
    <row r="64" spans="1:18" x14ac:dyDescent="0.25">
      <c r="A64" s="34"/>
      <c r="B64" s="34"/>
      <c r="C64" s="34"/>
      <c r="D64" s="67"/>
      <c r="E64" s="45" t="s">
        <v>147</v>
      </c>
      <c r="F64" s="45" t="s">
        <v>148</v>
      </c>
      <c r="G64" s="45" t="s">
        <v>149</v>
      </c>
      <c r="H64" s="45" t="s">
        <v>143</v>
      </c>
      <c r="I64" s="46" t="s">
        <v>150</v>
      </c>
      <c r="J64" s="34"/>
      <c r="K64" s="34"/>
      <c r="L64" s="23">
        <v>2.75</v>
      </c>
      <c r="M64" s="22">
        <v>720</v>
      </c>
      <c r="N64" s="22">
        <v>59</v>
      </c>
      <c r="P64" s="23">
        <v>2.5</v>
      </c>
      <c r="Q64" s="22">
        <v>810</v>
      </c>
      <c r="R64" s="22">
        <v>59</v>
      </c>
    </row>
    <row r="65" spans="1:18" ht="15.75" x14ac:dyDescent="0.25">
      <c r="A65" s="34"/>
      <c r="B65" s="49" t="s">
        <v>151</v>
      </c>
      <c r="C65" s="48" t="s">
        <v>146</v>
      </c>
      <c r="D65" s="69"/>
      <c r="E65" s="52"/>
      <c r="F65" s="52"/>
      <c r="G65" s="52"/>
      <c r="H65" s="52"/>
      <c r="I65" s="44">
        <f>SUM(E65:H65)</f>
        <v>0</v>
      </c>
      <c r="J65" s="34"/>
      <c r="K65" s="34"/>
      <c r="L65" s="23">
        <v>2.7250000000000001</v>
      </c>
      <c r="M65" s="22">
        <v>730</v>
      </c>
      <c r="N65" s="22">
        <v>60</v>
      </c>
      <c r="P65" s="23">
        <v>2.4750000000000001</v>
      </c>
      <c r="Q65" s="22">
        <v>820</v>
      </c>
      <c r="R65" s="22">
        <v>60</v>
      </c>
    </row>
    <row r="66" spans="1:18" x14ac:dyDescent="0.25">
      <c r="A66" s="34"/>
      <c r="B66" s="34"/>
      <c r="C66" s="34"/>
      <c r="D66" s="67"/>
      <c r="E66" s="34"/>
      <c r="F66" s="34"/>
      <c r="G66" s="34"/>
      <c r="H66" s="34"/>
      <c r="I66" s="35"/>
      <c r="J66" s="34"/>
      <c r="K66" s="34"/>
      <c r="L66" s="23">
        <v>2.7</v>
      </c>
      <c r="M66" s="22">
        <v>740</v>
      </c>
      <c r="N66" s="22">
        <v>61</v>
      </c>
      <c r="P66" s="23">
        <v>2.4500000000000002</v>
      </c>
      <c r="Q66" s="22">
        <v>830</v>
      </c>
      <c r="R66" s="22">
        <v>61</v>
      </c>
    </row>
    <row r="67" spans="1:18" x14ac:dyDescent="0.25">
      <c r="A67" s="34"/>
      <c r="B67" s="34"/>
      <c r="C67" s="34"/>
      <c r="D67" s="67"/>
      <c r="E67" s="34"/>
      <c r="F67" s="34"/>
      <c r="G67" s="34"/>
      <c r="H67" s="34"/>
      <c r="I67" s="35"/>
      <c r="J67" s="34"/>
      <c r="K67" s="34"/>
      <c r="L67" s="23">
        <v>2.6749999999999998</v>
      </c>
      <c r="M67" s="22">
        <v>750</v>
      </c>
      <c r="N67" s="22">
        <v>61</v>
      </c>
      <c r="P67" s="23">
        <v>2.4249999999999998</v>
      </c>
      <c r="Q67" s="22">
        <v>840</v>
      </c>
      <c r="R67" s="22">
        <v>61</v>
      </c>
    </row>
    <row r="68" spans="1:18" x14ac:dyDescent="0.25">
      <c r="L68" s="23">
        <v>2.65</v>
      </c>
      <c r="M68" s="22">
        <v>760</v>
      </c>
      <c r="N68" s="22">
        <v>62</v>
      </c>
      <c r="P68" s="23">
        <v>2.4</v>
      </c>
      <c r="Q68" s="22">
        <v>850</v>
      </c>
      <c r="R68" s="22">
        <v>62</v>
      </c>
    </row>
    <row r="69" spans="1:18" ht="18.75" x14ac:dyDescent="0.3">
      <c r="B69" s="50" t="s">
        <v>153</v>
      </c>
      <c r="L69" s="23">
        <v>2.625</v>
      </c>
      <c r="M69" s="22">
        <v>770</v>
      </c>
      <c r="N69" s="22">
        <v>63</v>
      </c>
      <c r="P69" s="23">
        <v>2.375</v>
      </c>
      <c r="Q69" s="22">
        <v>860</v>
      </c>
      <c r="R69" s="22">
        <v>63</v>
      </c>
    </row>
    <row r="70" spans="1:18" x14ac:dyDescent="0.25">
      <c r="L70" s="23">
        <v>2.6</v>
      </c>
      <c r="M70" s="22">
        <v>780</v>
      </c>
      <c r="N70" s="22">
        <v>64</v>
      </c>
      <c r="P70" s="23">
        <v>2.35</v>
      </c>
      <c r="Q70" s="22">
        <v>860</v>
      </c>
      <c r="R70" s="22">
        <v>64</v>
      </c>
    </row>
    <row r="71" spans="1:18" x14ac:dyDescent="0.25">
      <c r="L71" s="23">
        <v>2.5750000000000002</v>
      </c>
      <c r="M71" s="22">
        <v>790</v>
      </c>
      <c r="N71" s="22">
        <v>65</v>
      </c>
      <c r="P71" s="23">
        <v>2.3250000000000002</v>
      </c>
      <c r="Q71" s="22">
        <v>870</v>
      </c>
      <c r="R71" s="22">
        <v>65</v>
      </c>
    </row>
    <row r="72" spans="1:18" x14ac:dyDescent="0.25">
      <c r="L72" s="23">
        <v>2.5499999999999998</v>
      </c>
      <c r="M72" s="22">
        <v>800</v>
      </c>
      <c r="N72" s="22">
        <v>66</v>
      </c>
      <c r="P72" s="23">
        <v>2.2999999999999998</v>
      </c>
      <c r="Q72" s="22">
        <v>880</v>
      </c>
      <c r="R72" s="22">
        <v>66</v>
      </c>
    </row>
    <row r="73" spans="1:18" x14ac:dyDescent="0.25">
      <c r="L73" s="23">
        <v>2.5249999999999999</v>
      </c>
      <c r="M73" s="22">
        <v>810</v>
      </c>
      <c r="N73" s="22">
        <v>67</v>
      </c>
      <c r="P73" s="23">
        <v>2.2749999999999999</v>
      </c>
      <c r="Q73" s="22">
        <v>890</v>
      </c>
      <c r="R73" s="22">
        <v>67</v>
      </c>
    </row>
    <row r="74" spans="1:18" x14ac:dyDescent="0.25">
      <c r="L74" s="23">
        <v>2.5</v>
      </c>
      <c r="M74" s="22">
        <v>820</v>
      </c>
      <c r="N74" s="22">
        <v>68</v>
      </c>
      <c r="P74" s="23">
        <v>2.25</v>
      </c>
      <c r="Q74" s="22">
        <v>900</v>
      </c>
      <c r="R74" s="22">
        <v>68</v>
      </c>
    </row>
    <row r="75" spans="1:18" x14ac:dyDescent="0.25">
      <c r="L75" s="23">
        <v>2.4750000000000001</v>
      </c>
      <c r="M75" s="22">
        <v>830</v>
      </c>
      <c r="N75" s="22">
        <v>69</v>
      </c>
      <c r="P75" s="23">
        <v>2.2250000000000001</v>
      </c>
      <c r="Q75" s="22">
        <v>910</v>
      </c>
      <c r="R75" s="22">
        <v>69</v>
      </c>
    </row>
    <row r="76" spans="1:18" x14ac:dyDescent="0.25">
      <c r="L76" s="23">
        <v>2.4500000000000002</v>
      </c>
      <c r="M76" s="22">
        <v>840</v>
      </c>
      <c r="N76" s="22">
        <v>70</v>
      </c>
      <c r="P76" s="23">
        <v>2.2000000000000002</v>
      </c>
      <c r="Q76" s="22">
        <v>920</v>
      </c>
      <c r="R76" s="22" t="s">
        <v>138</v>
      </c>
    </row>
    <row r="77" spans="1:18" x14ac:dyDescent="0.25">
      <c r="L77" s="23">
        <v>2.4249999999999998</v>
      </c>
      <c r="M77" s="22">
        <v>850</v>
      </c>
      <c r="N77" s="22">
        <v>70</v>
      </c>
    </row>
    <row r="78" spans="1:18" x14ac:dyDescent="0.25">
      <c r="L78" s="23">
        <v>2.4</v>
      </c>
      <c r="M78" s="22">
        <v>860</v>
      </c>
      <c r="N78" s="22">
        <v>71</v>
      </c>
    </row>
    <row r="79" spans="1:18" x14ac:dyDescent="0.25">
      <c r="L79" s="23">
        <v>2.375</v>
      </c>
      <c r="M79" s="22">
        <v>870</v>
      </c>
      <c r="N79" s="22">
        <v>72</v>
      </c>
    </row>
    <row r="80" spans="1:18" x14ac:dyDescent="0.25">
      <c r="L80" s="23">
        <v>2.35</v>
      </c>
      <c r="M80" s="22">
        <v>880</v>
      </c>
      <c r="N80" s="22">
        <v>73</v>
      </c>
    </row>
    <row r="81" spans="12:14" x14ac:dyDescent="0.25">
      <c r="L81" s="23">
        <v>2.3250000000000002</v>
      </c>
      <c r="M81" s="22">
        <v>890</v>
      </c>
      <c r="N81" s="22">
        <v>74</v>
      </c>
    </row>
    <row r="82" spans="12:14" x14ac:dyDescent="0.25">
      <c r="L82" s="23">
        <v>2.2999999999999998</v>
      </c>
      <c r="M82" s="22">
        <v>900</v>
      </c>
      <c r="N82" s="22">
        <v>75</v>
      </c>
    </row>
    <row r="83" spans="12:14" x14ac:dyDescent="0.25">
      <c r="L83" s="23">
        <v>2.2989999999999999</v>
      </c>
      <c r="M83" s="22">
        <v>910</v>
      </c>
      <c r="N83" s="22">
        <v>76</v>
      </c>
    </row>
    <row r="84" spans="12:14" x14ac:dyDescent="0.25">
      <c r="L84" s="23">
        <v>2.2749999999999999</v>
      </c>
      <c r="M84" s="22">
        <v>910</v>
      </c>
      <c r="N84" s="22">
        <v>76</v>
      </c>
    </row>
    <row r="85" spans="12:14" x14ac:dyDescent="0.25">
      <c r="L85" s="23">
        <v>2.25</v>
      </c>
      <c r="M85" s="22">
        <v>920</v>
      </c>
      <c r="N85" s="22">
        <v>77</v>
      </c>
    </row>
    <row r="86" spans="12:14" x14ac:dyDescent="0.25">
      <c r="L86" s="23">
        <v>2.2250000000000001</v>
      </c>
      <c r="M86" s="22">
        <v>930</v>
      </c>
      <c r="N86" s="22">
        <v>78</v>
      </c>
    </row>
    <row r="87" spans="12:14" x14ac:dyDescent="0.25">
      <c r="L87" s="23">
        <v>2.2000000000000002</v>
      </c>
      <c r="M87" s="22">
        <v>940</v>
      </c>
      <c r="N87" s="22">
        <v>79</v>
      </c>
    </row>
    <row r="88" spans="12:14" x14ac:dyDescent="0.25">
      <c r="L88" s="23">
        <v>2.1749999999999998</v>
      </c>
      <c r="M88" s="22">
        <v>950</v>
      </c>
      <c r="N88" s="22">
        <v>80</v>
      </c>
    </row>
    <row r="89" spans="12:14" x14ac:dyDescent="0.25">
      <c r="L89" s="23">
        <v>2.15</v>
      </c>
      <c r="M89" s="22">
        <v>960</v>
      </c>
      <c r="N89" s="22">
        <v>81</v>
      </c>
    </row>
    <row r="90" spans="12:14" x14ac:dyDescent="0.25">
      <c r="L90" s="23">
        <v>2.125</v>
      </c>
      <c r="M90" s="22">
        <v>970</v>
      </c>
      <c r="N90" s="22">
        <v>82</v>
      </c>
    </row>
    <row r="91" spans="12:14" x14ac:dyDescent="0.25">
      <c r="L91" s="23">
        <v>2.1</v>
      </c>
      <c r="M91" s="22">
        <v>980</v>
      </c>
      <c r="N91" s="22">
        <v>83</v>
      </c>
    </row>
    <row r="92" spans="12:14" x14ac:dyDescent="0.25">
      <c r="L92" s="23">
        <v>2.0750000000000002</v>
      </c>
      <c r="M92" s="22">
        <v>990</v>
      </c>
      <c r="N92" s="22">
        <v>84</v>
      </c>
    </row>
    <row r="93" spans="12:14" x14ac:dyDescent="0.25">
      <c r="L93" s="23">
        <v>2.0499999999999998</v>
      </c>
      <c r="M93" s="22">
        <v>1000</v>
      </c>
      <c r="N93" s="22">
        <v>85</v>
      </c>
    </row>
    <row r="94" spans="12:14" x14ac:dyDescent="0.25">
      <c r="L94" s="23">
        <v>2.0249999999999999</v>
      </c>
      <c r="M94" s="22">
        <v>1010</v>
      </c>
      <c r="N94" s="22">
        <v>86</v>
      </c>
    </row>
    <row r="95" spans="12:14" x14ac:dyDescent="0.25">
      <c r="L95" s="23">
        <v>2</v>
      </c>
      <c r="M95" s="22">
        <v>1020</v>
      </c>
      <c r="N95" s="22">
        <v>86</v>
      </c>
    </row>
  </sheetData>
  <sheetProtection algorithmName="SHA-512" hashValue="a4+qGVyUak7hUyw9jznYSGM3PDVwCkztiEBv0/RgCFL+6Gzp6OXuaPyCLtU/IFBBi80ipUsbfP5w//bzamvEvw==" saltValue="rRXmk17owow9Vmw+/teJ8Q==" spinCount="100000" sheet="1" objects="1" scenarios="1"/>
  <mergeCells count="4">
    <mergeCell ref="A8:B8"/>
    <mergeCell ref="C8:G8"/>
    <mergeCell ref="B56:H57"/>
    <mergeCell ref="I56:J57"/>
  </mergeCells>
  <dataValidations disablePrompts="1" count="1">
    <dataValidation type="list" allowBlank="1" showInputMessage="1" showErrorMessage="1" sqref="C18:C23 C37:C40 C32:C35 C42:C54 C11:C16 C25:C30">
      <formula1>"S1,S2,Yr"</formula1>
    </dataValidation>
  </dataValidations>
  <pageMargins left="0" right="0" top="0" bottom="0" header="0" footer="0.3"/>
  <pageSetup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6">
        <x14:dataValidation type="list" allowBlank="1" showInputMessage="1" showErrorMessage="1">
          <x14:formula1>
            <xm:f>Sheet3!$A$43:$A$60</xm:f>
          </x14:formula1>
          <xm:sqref>B18:B23</xm:sqref>
        </x14:dataValidation>
        <x14:dataValidation type="list" allowBlank="1" showInputMessage="1" showErrorMessage="1">
          <x14:formula1>
            <xm:f>Sheet3!$A$20:$A$42</xm:f>
          </x14:formula1>
          <xm:sqref>B37:B40</xm:sqref>
        </x14:dataValidation>
        <x14:dataValidation type="list" allowBlank="1" showInputMessage="1" showErrorMessage="1">
          <x14:formula1>
            <xm:f>Sheet2!$D$2:$D$60</xm:f>
          </x14:formula1>
          <xm:sqref>B32:B35</xm:sqref>
        </x14:dataValidation>
        <x14:dataValidation type="list" allowBlank="1" showInputMessage="1" showErrorMessage="1">
          <x14:formula1>
            <xm:f>Sheet3!$A$2:$A$105</xm:f>
          </x14:formula1>
          <xm:sqref>B42:B54</xm:sqref>
        </x14:dataValidation>
        <x14:dataValidation type="list" allowBlank="1" showInputMessage="1" showErrorMessage="1">
          <x14:formula1>
            <xm:f>Sheet3!$A$2:$A$18</xm:f>
          </x14:formula1>
          <xm:sqref>B11:B16</xm:sqref>
        </x14:dataValidation>
        <x14:dataValidation type="list" allowBlank="1" showInputMessage="1" showErrorMessage="1">
          <x14:formula1>
            <xm:f>Sheet3!$A$61:$A$83</xm:f>
          </x14:formula1>
          <xm:sqref>B25:B30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selection activeCell="D58" sqref="D58"/>
    </sheetView>
  </sheetViews>
  <sheetFormatPr defaultRowHeight="15" x14ac:dyDescent="0.25"/>
  <cols>
    <col min="4" max="4" width="42.7109375" bestFit="1" customWidth="1"/>
    <col min="5" max="5" width="11.5703125" bestFit="1" customWidth="1"/>
  </cols>
  <sheetData>
    <row r="1" spans="1:5" x14ac:dyDescent="0.25">
      <c r="A1" s="82" t="s">
        <v>24</v>
      </c>
      <c r="B1" s="82"/>
      <c r="D1" t="s">
        <v>28</v>
      </c>
      <c r="E1" s="31" t="s">
        <v>27</v>
      </c>
    </row>
    <row r="2" spans="1:5" x14ac:dyDescent="0.25">
      <c r="A2" s="31">
        <v>0</v>
      </c>
      <c r="B2" s="31">
        <v>0</v>
      </c>
      <c r="D2" s="32" t="s">
        <v>71</v>
      </c>
      <c r="E2" s="31">
        <v>1</v>
      </c>
    </row>
    <row r="3" spans="1:5" x14ac:dyDescent="0.25">
      <c r="A3" s="31">
        <v>65</v>
      </c>
      <c r="B3" s="31">
        <v>1</v>
      </c>
      <c r="D3" s="32" t="s">
        <v>129</v>
      </c>
      <c r="E3" s="31">
        <v>1</v>
      </c>
    </row>
    <row r="4" spans="1:5" x14ac:dyDescent="0.25">
      <c r="A4" s="31">
        <v>70</v>
      </c>
      <c r="B4" s="31">
        <v>2</v>
      </c>
      <c r="D4" s="32" t="s">
        <v>66</v>
      </c>
      <c r="E4" s="31">
        <v>1</v>
      </c>
    </row>
    <row r="5" spans="1:5" x14ac:dyDescent="0.25">
      <c r="A5" s="31">
        <v>80</v>
      </c>
      <c r="B5" s="31">
        <v>3</v>
      </c>
      <c r="D5" s="32" t="s">
        <v>67</v>
      </c>
      <c r="E5" s="31">
        <v>1</v>
      </c>
    </row>
    <row r="6" spans="1:5" x14ac:dyDescent="0.25">
      <c r="A6" s="31">
        <v>90</v>
      </c>
      <c r="B6" s="31">
        <v>4</v>
      </c>
      <c r="D6" s="32" t="s">
        <v>68</v>
      </c>
      <c r="E6" s="31">
        <v>1</v>
      </c>
    </row>
    <row r="7" spans="1:5" x14ac:dyDescent="0.25">
      <c r="D7" s="32" t="s">
        <v>69</v>
      </c>
      <c r="E7" s="31">
        <v>1</v>
      </c>
    </row>
    <row r="8" spans="1:5" x14ac:dyDescent="0.25">
      <c r="D8" s="32" t="s">
        <v>90</v>
      </c>
      <c r="E8" s="31">
        <v>0.5</v>
      </c>
    </row>
    <row r="9" spans="1:5" x14ac:dyDescent="0.25">
      <c r="D9" s="33" t="s">
        <v>128</v>
      </c>
      <c r="E9" s="31">
        <v>0</v>
      </c>
    </row>
    <row r="10" spans="1:5" x14ac:dyDescent="0.25">
      <c r="D10" s="33" t="s">
        <v>70</v>
      </c>
      <c r="E10" s="31">
        <v>1</v>
      </c>
    </row>
    <row r="11" spans="1:5" x14ac:dyDescent="0.25">
      <c r="D11" s="33" t="s">
        <v>131</v>
      </c>
      <c r="E11" s="31">
        <v>0</v>
      </c>
    </row>
    <row r="12" spans="1:5" x14ac:dyDescent="0.25">
      <c r="D12" s="33" t="s">
        <v>112</v>
      </c>
      <c r="E12" s="31">
        <v>0.5</v>
      </c>
    </row>
    <row r="13" spans="1:5" x14ac:dyDescent="0.25">
      <c r="D13" s="33" t="s">
        <v>60</v>
      </c>
      <c r="E13" s="31">
        <v>0.5</v>
      </c>
    </row>
    <row r="14" spans="1:5" x14ac:dyDescent="0.25">
      <c r="D14" s="33" t="s">
        <v>126</v>
      </c>
      <c r="E14" s="31">
        <v>1</v>
      </c>
    </row>
    <row r="15" spans="1:5" x14ac:dyDescent="0.25">
      <c r="D15" s="33" t="s">
        <v>58</v>
      </c>
      <c r="E15" s="31">
        <v>0.5</v>
      </c>
    </row>
    <row r="16" spans="1:5" x14ac:dyDescent="0.25">
      <c r="D16" s="33" t="s">
        <v>122</v>
      </c>
      <c r="E16" s="31">
        <v>0.5</v>
      </c>
    </row>
    <row r="17" spans="4:5" x14ac:dyDescent="0.25">
      <c r="D17" s="33" t="s">
        <v>41</v>
      </c>
      <c r="E17" s="31">
        <v>1</v>
      </c>
    </row>
    <row r="18" spans="4:5" x14ac:dyDescent="0.25">
      <c r="D18" s="33" t="s">
        <v>46</v>
      </c>
      <c r="E18" s="31">
        <v>1</v>
      </c>
    </row>
    <row r="19" spans="4:5" x14ac:dyDescent="0.25">
      <c r="D19" s="33" t="s">
        <v>127</v>
      </c>
      <c r="E19" s="31">
        <v>0</v>
      </c>
    </row>
    <row r="20" spans="4:5" x14ac:dyDescent="0.25">
      <c r="D20" s="32" t="s">
        <v>34</v>
      </c>
      <c r="E20" s="31">
        <v>0.5</v>
      </c>
    </row>
    <row r="21" spans="4:5" x14ac:dyDescent="0.25">
      <c r="D21" s="32" t="s">
        <v>33</v>
      </c>
      <c r="E21" s="31">
        <v>0.5</v>
      </c>
    </row>
    <row r="22" spans="4:5" x14ac:dyDescent="0.25">
      <c r="D22" s="32" t="s">
        <v>81</v>
      </c>
      <c r="E22" s="31">
        <v>1</v>
      </c>
    </row>
    <row r="23" spans="4:5" x14ac:dyDescent="0.25">
      <c r="D23" s="32" t="s">
        <v>82</v>
      </c>
      <c r="E23" s="31">
        <v>1</v>
      </c>
    </row>
    <row r="24" spans="4:5" x14ac:dyDescent="0.25">
      <c r="D24" s="32" t="s">
        <v>30</v>
      </c>
      <c r="E24" s="31">
        <v>1</v>
      </c>
    </row>
    <row r="25" spans="4:5" x14ac:dyDescent="0.25">
      <c r="D25" s="32" t="s">
        <v>31</v>
      </c>
      <c r="E25" s="31">
        <v>1</v>
      </c>
    </row>
    <row r="26" spans="4:5" x14ac:dyDescent="0.25">
      <c r="D26" s="32" t="s">
        <v>32</v>
      </c>
      <c r="E26" s="31">
        <v>1</v>
      </c>
    </row>
    <row r="27" spans="4:5" x14ac:dyDescent="0.25">
      <c r="D27" s="32" t="s">
        <v>29</v>
      </c>
      <c r="E27" s="31">
        <v>1</v>
      </c>
    </row>
    <row r="28" spans="4:5" x14ac:dyDescent="0.25">
      <c r="D28" s="32" t="s">
        <v>80</v>
      </c>
      <c r="E28" s="31">
        <v>1</v>
      </c>
    </row>
    <row r="29" spans="4:5" x14ac:dyDescent="0.25">
      <c r="D29" s="32" t="s">
        <v>91</v>
      </c>
      <c r="E29" s="31">
        <v>1</v>
      </c>
    </row>
    <row r="30" spans="4:5" x14ac:dyDescent="0.25">
      <c r="D30" s="32" t="s">
        <v>110</v>
      </c>
      <c r="E30" s="31">
        <v>1</v>
      </c>
    </row>
    <row r="31" spans="4:5" x14ac:dyDescent="0.25">
      <c r="D31" s="32" t="s">
        <v>111</v>
      </c>
      <c r="E31" s="31">
        <v>1</v>
      </c>
    </row>
    <row r="32" spans="4:5" x14ac:dyDescent="0.25">
      <c r="D32" s="32" t="s">
        <v>130</v>
      </c>
      <c r="E32" s="31">
        <v>0</v>
      </c>
    </row>
    <row r="33" spans="4:5" x14ac:dyDescent="0.25">
      <c r="D33" s="32" t="s">
        <v>37</v>
      </c>
      <c r="E33" s="31">
        <v>1</v>
      </c>
    </row>
    <row r="34" spans="4:5" x14ac:dyDescent="0.25">
      <c r="D34" s="32" t="s">
        <v>51</v>
      </c>
      <c r="E34" s="31">
        <v>1</v>
      </c>
    </row>
    <row r="35" spans="4:5" x14ac:dyDescent="0.25">
      <c r="D35" s="32" t="s">
        <v>38</v>
      </c>
      <c r="E35" s="31">
        <v>1</v>
      </c>
    </row>
    <row r="36" spans="4:5" x14ac:dyDescent="0.25">
      <c r="D36" s="32" t="s">
        <v>100</v>
      </c>
      <c r="E36" s="31">
        <v>1</v>
      </c>
    </row>
    <row r="37" spans="4:5" x14ac:dyDescent="0.25">
      <c r="D37" s="32" t="s">
        <v>63</v>
      </c>
      <c r="E37" s="31">
        <v>1</v>
      </c>
    </row>
    <row r="38" spans="4:5" x14ac:dyDescent="0.25">
      <c r="D38" s="32" t="s">
        <v>109</v>
      </c>
      <c r="E38" s="31">
        <v>1</v>
      </c>
    </row>
    <row r="39" spans="4:5" x14ac:dyDescent="0.25">
      <c r="D39" s="32" t="s">
        <v>108</v>
      </c>
      <c r="E39" s="31">
        <v>1</v>
      </c>
    </row>
    <row r="40" spans="4:5" x14ac:dyDescent="0.25">
      <c r="D40" s="32" t="s">
        <v>132</v>
      </c>
      <c r="E40" s="31">
        <v>1</v>
      </c>
    </row>
    <row r="41" spans="4:5" x14ac:dyDescent="0.25">
      <c r="D41" s="32" t="s">
        <v>55</v>
      </c>
      <c r="E41" s="31">
        <v>1</v>
      </c>
    </row>
    <row r="42" spans="4:5" x14ac:dyDescent="0.25">
      <c r="D42" s="32" t="s">
        <v>96</v>
      </c>
      <c r="E42" s="31">
        <v>1</v>
      </c>
    </row>
    <row r="43" spans="4:5" x14ac:dyDescent="0.25">
      <c r="D43" s="32" t="s">
        <v>97</v>
      </c>
      <c r="E43" s="31">
        <v>0.5</v>
      </c>
    </row>
    <row r="44" spans="4:5" x14ac:dyDescent="0.25">
      <c r="D44" s="32" t="s">
        <v>79</v>
      </c>
      <c r="E44" s="31">
        <v>0.5</v>
      </c>
    </row>
    <row r="45" spans="4:5" x14ac:dyDescent="0.25">
      <c r="D45" s="32" t="s">
        <v>35</v>
      </c>
      <c r="E45" s="31">
        <v>0.5</v>
      </c>
    </row>
    <row r="46" spans="4:5" x14ac:dyDescent="0.25">
      <c r="D46" s="32" t="s">
        <v>104</v>
      </c>
      <c r="E46" s="31">
        <v>1</v>
      </c>
    </row>
    <row r="47" spans="4:5" x14ac:dyDescent="0.25">
      <c r="D47" s="32" t="s">
        <v>103</v>
      </c>
      <c r="E47" s="31">
        <v>1</v>
      </c>
    </row>
    <row r="48" spans="4:5" x14ac:dyDescent="0.25">
      <c r="D48" s="32" t="s">
        <v>56</v>
      </c>
      <c r="E48" s="31">
        <v>1</v>
      </c>
    </row>
    <row r="49" spans="4:5" x14ac:dyDescent="0.25">
      <c r="D49" s="32" t="s">
        <v>62</v>
      </c>
      <c r="E49" s="31">
        <v>0.5</v>
      </c>
    </row>
    <row r="50" spans="4:5" x14ac:dyDescent="0.25">
      <c r="D50" s="32" t="s">
        <v>106</v>
      </c>
      <c r="E50" s="31">
        <v>1</v>
      </c>
    </row>
    <row r="51" spans="4:5" x14ac:dyDescent="0.25">
      <c r="D51" s="32" t="s">
        <v>105</v>
      </c>
      <c r="E51" s="31">
        <v>1</v>
      </c>
    </row>
    <row r="52" spans="4:5" x14ac:dyDescent="0.25">
      <c r="D52" s="32" t="s">
        <v>107</v>
      </c>
      <c r="E52" s="31">
        <v>1</v>
      </c>
    </row>
    <row r="53" spans="4:5" x14ac:dyDescent="0.25">
      <c r="D53" s="32" t="s">
        <v>88</v>
      </c>
      <c r="E53" s="31">
        <v>0.5</v>
      </c>
    </row>
    <row r="54" spans="4:5" x14ac:dyDescent="0.25">
      <c r="D54" s="32" t="s">
        <v>89</v>
      </c>
      <c r="E54" s="31">
        <v>0.5</v>
      </c>
    </row>
    <row r="55" spans="4:5" x14ac:dyDescent="0.25">
      <c r="D55" s="32" t="s">
        <v>54</v>
      </c>
      <c r="E55" s="31">
        <v>0.5</v>
      </c>
    </row>
    <row r="56" spans="4:5" x14ac:dyDescent="0.25">
      <c r="D56" s="32" t="s">
        <v>101</v>
      </c>
      <c r="E56" s="31">
        <v>0.5</v>
      </c>
    </row>
    <row r="57" spans="4:5" x14ac:dyDescent="0.25">
      <c r="D57" s="32" t="s">
        <v>36</v>
      </c>
      <c r="E57" s="31">
        <v>1</v>
      </c>
    </row>
    <row r="58" spans="4:5" x14ac:dyDescent="0.25">
      <c r="D58" s="32" t="s">
        <v>39</v>
      </c>
      <c r="E58" s="31">
        <v>1</v>
      </c>
    </row>
    <row r="59" spans="4:5" x14ac:dyDescent="0.25">
      <c r="D59" s="32" t="s">
        <v>42</v>
      </c>
      <c r="E59" s="31">
        <v>1</v>
      </c>
    </row>
    <row r="60" spans="4:5" x14ac:dyDescent="0.25">
      <c r="D60" s="32" t="s">
        <v>48</v>
      </c>
      <c r="E60" s="31">
        <v>1</v>
      </c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workbookViewId="0">
      <selection activeCell="C19" sqref="C19"/>
    </sheetView>
  </sheetViews>
  <sheetFormatPr defaultRowHeight="15" x14ac:dyDescent="0.25"/>
  <cols>
    <col min="1" max="1" width="39" style="55" customWidth="1"/>
    <col min="2" max="2" width="14.42578125" style="54" customWidth="1"/>
    <col min="3" max="3" width="42.7109375" bestFit="1" customWidth="1"/>
    <col min="4" max="4" width="4" customWidth="1"/>
  </cols>
  <sheetData>
    <row r="1" spans="1:4" x14ac:dyDescent="0.25">
      <c r="A1" s="55" t="s">
        <v>28</v>
      </c>
      <c r="B1" s="53" t="s">
        <v>27</v>
      </c>
    </row>
    <row r="2" spans="1:4" x14ac:dyDescent="0.25">
      <c r="A2" s="55" t="s">
        <v>71</v>
      </c>
      <c r="B2" s="53">
        <v>1</v>
      </c>
      <c r="C2" s="32"/>
      <c r="D2" s="51"/>
    </row>
    <row r="3" spans="1:4" x14ac:dyDescent="0.25">
      <c r="A3" s="55" t="s">
        <v>129</v>
      </c>
      <c r="B3" s="53">
        <v>1</v>
      </c>
      <c r="C3" s="32"/>
      <c r="D3" s="51"/>
    </row>
    <row r="4" spans="1:4" x14ac:dyDescent="0.25">
      <c r="A4" s="55" t="s">
        <v>66</v>
      </c>
      <c r="B4" s="53">
        <v>1</v>
      </c>
      <c r="C4" s="32"/>
      <c r="D4" s="51"/>
    </row>
    <row r="5" spans="1:4" x14ac:dyDescent="0.25">
      <c r="A5" s="55" t="s">
        <v>67</v>
      </c>
      <c r="B5" s="53">
        <v>1</v>
      </c>
      <c r="C5" s="32"/>
      <c r="D5" s="51"/>
    </row>
    <row r="6" spans="1:4" x14ac:dyDescent="0.25">
      <c r="A6" s="55" t="s">
        <v>68</v>
      </c>
      <c r="B6" s="53">
        <v>1</v>
      </c>
      <c r="C6" s="32"/>
      <c r="D6" s="51"/>
    </row>
    <row r="7" spans="1:4" x14ac:dyDescent="0.25">
      <c r="A7" s="55" t="s">
        <v>69</v>
      </c>
      <c r="B7" s="53">
        <v>1</v>
      </c>
      <c r="C7" s="32"/>
      <c r="D7" s="51"/>
    </row>
    <row r="8" spans="1:4" x14ac:dyDescent="0.25">
      <c r="A8" s="55" t="s">
        <v>90</v>
      </c>
      <c r="B8" s="53">
        <v>0.5</v>
      </c>
      <c r="C8" s="32"/>
      <c r="D8" s="51"/>
    </row>
    <row r="9" spans="1:4" x14ac:dyDescent="0.25">
      <c r="A9" s="56" t="s">
        <v>128</v>
      </c>
      <c r="B9" s="53">
        <v>0</v>
      </c>
      <c r="C9" s="33"/>
      <c r="D9" s="51"/>
    </row>
    <row r="10" spans="1:4" x14ac:dyDescent="0.25">
      <c r="A10" s="56" t="s">
        <v>70</v>
      </c>
      <c r="B10" s="53">
        <v>1</v>
      </c>
      <c r="C10" s="33"/>
      <c r="D10" s="51"/>
    </row>
    <row r="11" spans="1:4" x14ac:dyDescent="0.25">
      <c r="A11" s="56" t="s">
        <v>131</v>
      </c>
      <c r="B11" s="53">
        <v>0</v>
      </c>
      <c r="C11" s="33"/>
      <c r="D11" s="51"/>
    </row>
    <row r="12" spans="1:4" x14ac:dyDescent="0.25">
      <c r="A12" s="56" t="s">
        <v>112</v>
      </c>
      <c r="B12" s="53">
        <v>0.5</v>
      </c>
      <c r="C12" s="33"/>
      <c r="D12" s="51"/>
    </row>
    <row r="13" spans="1:4" x14ac:dyDescent="0.25">
      <c r="A13" s="56" t="s">
        <v>60</v>
      </c>
      <c r="B13" s="53">
        <v>0.5</v>
      </c>
      <c r="C13" s="33"/>
      <c r="D13" s="51"/>
    </row>
    <row r="14" spans="1:4" x14ac:dyDescent="0.25">
      <c r="A14" s="56" t="s">
        <v>126</v>
      </c>
      <c r="B14" s="53">
        <v>1</v>
      </c>
      <c r="C14" s="33"/>
      <c r="D14" s="51"/>
    </row>
    <row r="15" spans="1:4" x14ac:dyDescent="0.25">
      <c r="A15" s="56" t="s">
        <v>58</v>
      </c>
      <c r="B15" s="53">
        <v>0.5</v>
      </c>
      <c r="C15" s="33"/>
      <c r="D15" s="51"/>
    </row>
    <row r="16" spans="1:4" x14ac:dyDescent="0.25">
      <c r="A16" s="56" t="s">
        <v>122</v>
      </c>
      <c r="B16" s="53">
        <v>0.5</v>
      </c>
      <c r="C16" s="33"/>
      <c r="D16" s="51"/>
    </row>
    <row r="17" spans="1:4" x14ac:dyDescent="0.25">
      <c r="A17" s="56" t="s">
        <v>41</v>
      </c>
      <c r="B17" s="62">
        <v>1</v>
      </c>
      <c r="C17" s="33"/>
      <c r="D17" s="51"/>
    </row>
    <row r="18" spans="1:4" x14ac:dyDescent="0.25">
      <c r="A18" s="56" t="s">
        <v>46</v>
      </c>
      <c r="B18" s="53">
        <v>1</v>
      </c>
      <c r="C18" s="33"/>
      <c r="D18" s="51"/>
    </row>
    <row r="19" spans="1:4" x14ac:dyDescent="0.25">
      <c r="A19" s="56" t="s">
        <v>127</v>
      </c>
      <c r="B19" s="53">
        <v>0</v>
      </c>
      <c r="C19" s="33"/>
      <c r="D19" s="51"/>
    </row>
    <row r="20" spans="1:4" x14ac:dyDescent="0.25">
      <c r="A20" s="55" t="s">
        <v>87</v>
      </c>
      <c r="B20" s="53">
        <v>1</v>
      </c>
      <c r="C20" s="32"/>
      <c r="D20" s="51"/>
    </row>
    <row r="21" spans="1:4" x14ac:dyDescent="0.25">
      <c r="A21" s="55" t="s">
        <v>85</v>
      </c>
      <c r="B21" s="53">
        <v>1</v>
      </c>
      <c r="C21" s="32"/>
      <c r="D21" s="51"/>
    </row>
    <row r="22" spans="1:4" x14ac:dyDescent="0.25">
      <c r="A22" s="55" t="s">
        <v>86</v>
      </c>
      <c r="B22" s="53">
        <v>1</v>
      </c>
      <c r="C22" s="32"/>
      <c r="D22" s="51"/>
    </row>
    <row r="23" spans="1:4" x14ac:dyDescent="0.25">
      <c r="A23" s="55" t="s">
        <v>83</v>
      </c>
      <c r="B23" s="53">
        <v>1</v>
      </c>
      <c r="C23" s="32"/>
      <c r="D23" s="51"/>
    </row>
    <row r="24" spans="1:4" x14ac:dyDescent="0.25">
      <c r="A24" s="55" t="s">
        <v>84</v>
      </c>
      <c r="B24" s="53">
        <v>1</v>
      </c>
      <c r="C24" s="32"/>
      <c r="D24" s="51"/>
    </row>
    <row r="25" spans="1:4" x14ac:dyDescent="0.25">
      <c r="A25" s="55" t="s">
        <v>123</v>
      </c>
      <c r="B25" s="53">
        <v>1</v>
      </c>
      <c r="C25" s="32"/>
      <c r="D25" s="51"/>
    </row>
    <row r="26" spans="1:4" x14ac:dyDescent="0.25">
      <c r="A26" s="55" t="s">
        <v>124</v>
      </c>
      <c r="B26" s="53">
        <v>1</v>
      </c>
      <c r="C26" s="32"/>
      <c r="D26" s="51"/>
    </row>
    <row r="27" spans="1:4" x14ac:dyDescent="0.25">
      <c r="A27" s="55" t="s">
        <v>102</v>
      </c>
      <c r="B27" s="53">
        <v>0.5</v>
      </c>
      <c r="C27" s="32"/>
      <c r="D27" s="51"/>
    </row>
    <row r="28" spans="1:4" x14ac:dyDescent="0.25">
      <c r="A28" s="55" t="s">
        <v>64</v>
      </c>
      <c r="B28" s="53">
        <v>0.5</v>
      </c>
      <c r="C28" s="32"/>
      <c r="D28" s="51"/>
    </row>
    <row r="29" spans="1:4" x14ac:dyDescent="0.25">
      <c r="A29" s="55" t="s">
        <v>65</v>
      </c>
      <c r="B29" s="53">
        <v>0.5</v>
      </c>
      <c r="C29" s="32"/>
      <c r="D29" s="51"/>
    </row>
    <row r="30" spans="1:4" x14ac:dyDescent="0.25">
      <c r="A30" s="55" t="s">
        <v>125</v>
      </c>
      <c r="B30" s="53">
        <v>0.5</v>
      </c>
      <c r="C30" s="32"/>
      <c r="D30" s="51"/>
    </row>
    <row r="31" spans="1:4" x14ac:dyDescent="0.25">
      <c r="A31" s="55" t="s">
        <v>59</v>
      </c>
      <c r="B31" s="53">
        <v>0.5</v>
      </c>
      <c r="C31" s="32"/>
      <c r="D31" s="51"/>
    </row>
    <row r="32" spans="1:4" x14ac:dyDescent="0.25">
      <c r="A32" s="55" t="s">
        <v>98</v>
      </c>
      <c r="B32" s="53">
        <v>0.5</v>
      </c>
      <c r="C32" s="32"/>
      <c r="D32" s="51"/>
    </row>
    <row r="33" spans="1:4" x14ac:dyDescent="0.25">
      <c r="A33" s="55" t="s">
        <v>99</v>
      </c>
      <c r="B33" s="53">
        <v>0.5</v>
      </c>
      <c r="C33" s="32"/>
      <c r="D33" s="51"/>
    </row>
    <row r="34" spans="1:4" x14ac:dyDescent="0.25">
      <c r="A34" s="55" t="s">
        <v>113</v>
      </c>
      <c r="B34" s="53">
        <v>0.5</v>
      </c>
      <c r="C34" s="32"/>
      <c r="D34" s="51"/>
    </row>
    <row r="35" spans="1:4" x14ac:dyDescent="0.25">
      <c r="A35" s="55" t="s">
        <v>61</v>
      </c>
      <c r="B35" s="53">
        <v>0.5</v>
      </c>
      <c r="C35" s="32"/>
      <c r="D35" s="51"/>
    </row>
    <row r="36" spans="1:4" x14ac:dyDescent="0.25">
      <c r="A36" s="55" t="s">
        <v>53</v>
      </c>
      <c r="B36" s="53">
        <v>1</v>
      </c>
      <c r="C36" s="32"/>
      <c r="D36" s="51"/>
    </row>
    <row r="37" spans="1:4" x14ac:dyDescent="0.25">
      <c r="A37" s="55" t="s">
        <v>52</v>
      </c>
      <c r="B37" s="53">
        <v>1</v>
      </c>
      <c r="C37" s="32"/>
      <c r="D37" s="51"/>
    </row>
    <row r="38" spans="1:4" x14ac:dyDescent="0.25">
      <c r="A38" s="55" t="s">
        <v>43</v>
      </c>
      <c r="B38" s="53">
        <v>1</v>
      </c>
      <c r="C38" s="32"/>
      <c r="D38" s="51"/>
    </row>
    <row r="39" spans="1:4" x14ac:dyDescent="0.25">
      <c r="A39" s="55" t="s">
        <v>45</v>
      </c>
      <c r="B39" s="53">
        <v>1</v>
      </c>
      <c r="C39" s="32"/>
      <c r="D39" s="51"/>
    </row>
    <row r="40" spans="1:4" x14ac:dyDescent="0.25">
      <c r="A40" s="55" t="s">
        <v>40</v>
      </c>
      <c r="B40" s="53">
        <v>1</v>
      </c>
      <c r="C40" s="32"/>
      <c r="D40" s="51"/>
    </row>
    <row r="41" spans="1:4" x14ac:dyDescent="0.25">
      <c r="A41" s="55" t="s">
        <v>49</v>
      </c>
      <c r="B41" s="53">
        <v>1</v>
      </c>
      <c r="C41" s="32"/>
      <c r="D41" s="51"/>
    </row>
    <row r="42" spans="1:4" x14ac:dyDescent="0.25">
      <c r="A42" s="55" t="s">
        <v>57</v>
      </c>
      <c r="B42" s="53">
        <v>0.5</v>
      </c>
      <c r="C42" s="32"/>
      <c r="D42" s="51"/>
    </row>
    <row r="43" spans="1:4" x14ac:dyDescent="0.25">
      <c r="A43" s="55" t="s">
        <v>34</v>
      </c>
      <c r="B43" s="53">
        <v>0.5</v>
      </c>
      <c r="C43" s="32"/>
      <c r="D43" s="51"/>
    </row>
    <row r="44" spans="1:4" x14ac:dyDescent="0.25">
      <c r="A44" s="55" t="s">
        <v>33</v>
      </c>
      <c r="B44" s="53">
        <v>0.5</v>
      </c>
      <c r="C44" s="32"/>
      <c r="D44" s="51"/>
    </row>
    <row r="45" spans="1:4" x14ac:dyDescent="0.25">
      <c r="A45" s="55" t="s">
        <v>81</v>
      </c>
      <c r="B45" s="53">
        <v>1</v>
      </c>
      <c r="C45" s="32"/>
      <c r="D45" s="51"/>
    </row>
    <row r="46" spans="1:4" x14ac:dyDescent="0.25">
      <c r="A46" s="55" t="s">
        <v>82</v>
      </c>
      <c r="B46" s="53">
        <v>1</v>
      </c>
      <c r="C46" s="32"/>
      <c r="D46" s="51"/>
    </row>
    <row r="47" spans="1:4" x14ac:dyDescent="0.25">
      <c r="A47" s="55" t="s">
        <v>30</v>
      </c>
      <c r="B47" s="53">
        <v>1</v>
      </c>
      <c r="C47" s="32"/>
      <c r="D47" s="51"/>
    </row>
    <row r="48" spans="1:4" x14ac:dyDescent="0.25">
      <c r="A48" s="55" t="s">
        <v>31</v>
      </c>
      <c r="B48" s="53">
        <v>1</v>
      </c>
      <c r="C48" s="32"/>
      <c r="D48" s="51"/>
    </row>
    <row r="49" spans="1:4" x14ac:dyDescent="0.25">
      <c r="A49" s="55" t="s">
        <v>32</v>
      </c>
      <c r="B49" s="53">
        <v>1</v>
      </c>
      <c r="C49" s="32"/>
      <c r="D49" s="51"/>
    </row>
    <row r="50" spans="1:4" x14ac:dyDescent="0.25">
      <c r="A50" s="55" t="s">
        <v>29</v>
      </c>
      <c r="B50" s="53">
        <v>1</v>
      </c>
      <c r="C50" s="32"/>
      <c r="D50" s="51"/>
    </row>
    <row r="51" spans="1:4" x14ac:dyDescent="0.25">
      <c r="A51" s="55" t="s">
        <v>80</v>
      </c>
      <c r="B51" s="53">
        <v>1</v>
      </c>
      <c r="C51" s="32"/>
      <c r="D51" s="51"/>
    </row>
    <row r="52" spans="1:4" x14ac:dyDescent="0.25">
      <c r="A52" s="55" t="s">
        <v>91</v>
      </c>
      <c r="B52" s="53">
        <v>1</v>
      </c>
      <c r="C52" s="32"/>
      <c r="D52" s="51"/>
    </row>
    <row r="53" spans="1:4" x14ac:dyDescent="0.25">
      <c r="A53" s="55" t="s">
        <v>110</v>
      </c>
      <c r="B53" s="53">
        <v>1</v>
      </c>
      <c r="C53" s="32"/>
      <c r="D53" s="51"/>
    </row>
    <row r="54" spans="1:4" x14ac:dyDescent="0.25">
      <c r="A54" s="55" t="s">
        <v>111</v>
      </c>
      <c r="B54" s="53">
        <v>1</v>
      </c>
      <c r="C54" s="32"/>
      <c r="D54" s="51"/>
    </row>
    <row r="55" spans="1:4" x14ac:dyDescent="0.25">
      <c r="A55" s="55" t="s">
        <v>130</v>
      </c>
      <c r="B55" s="53">
        <v>0</v>
      </c>
      <c r="C55" s="32"/>
      <c r="D55" s="51"/>
    </row>
    <row r="56" spans="1:4" x14ac:dyDescent="0.25">
      <c r="A56" s="55" t="s">
        <v>37</v>
      </c>
      <c r="B56" s="53">
        <v>1</v>
      </c>
      <c r="C56" s="32"/>
      <c r="D56" s="51"/>
    </row>
    <row r="57" spans="1:4" x14ac:dyDescent="0.25">
      <c r="A57" s="55" t="s">
        <v>51</v>
      </c>
      <c r="B57" s="53">
        <v>1</v>
      </c>
      <c r="C57" s="32"/>
      <c r="D57" s="51"/>
    </row>
    <row r="58" spans="1:4" x14ac:dyDescent="0.25">
      <c r="A58" s="55" t="s">
        <v>38</v>
      </c>
      <c r="B58" s="53">
        <v>1</v>
      </c>
      <c r="C58" s="32"/>
      <c r="D58" s="51"/>
    </row>
    <row r="59" spans="1:4" x14ac:dyDescent="0.25">
      <c r="A59" s="55" t="s">
        <v>100</v>
      </c>
      <c r="B59" s="53">
        <v>1</v>
      </c>
      <c r="C59" s="32"/>
      <c r="D59" s="51"/>
    </row>
    <row r="60" spans="1:4" x14ac:dyDescent="0.25">
      <c r="A60" s="55" t="s">
        <v>63</v>
      </c>
      <c r="B60" s="53">
        <v>1</v>
      </c>
      <c r="C60" s="32"/>
      <c r="D60" s="51"/>
    </row>
    <row r="61" spans="1:4" x14ac:dyDescent="0.25">
      <c r="A61" s="55" t="s">
        <v>109</v>
      </c>
      <c r="B61" s="53">
        <v>1</v>
      </c>
      <c r="C61" s="32"/>
      <c r="D61" s="51"/>
    </row>
    <row r="62" spans="1:4" x14ac:dyDescent="0.25">
      <c r="A62" s="55" t="s">
        <v>108</v>
      </c>
      <c r="B62" s="53">
        <v>1</v>
      </c>
      <c r="C62" s="32"/>
      <c r="D62" s="51"/>
    </row>
    <row r="63" spans="1:4" x14ac:dyDescent="0.25">
      <c r="A63" s="55" t="s">
        <v>132</v>
      </c>
      <c r="B63" s="53">
        <v>1</v>
      </c>
      <c r="C63" s="32"/>
      <c r="D63" s="51"/>
    </row>
    <row r="64" spans="1:4" x14ac:dyDescent="0.25">
      <c r="A64" s="55" t="s">
        <v>55</v>
      </c>
      <c r="B64" s="53">
        <v>1</v>
      </c>
      <c r="C64" s="32"/>
      <c r="D64" s="51"/>
    </row>
    <row r="65" spans="1:4" x14ac:dyDescent="0.25">
      <c r="A65" s="55" t="s">
        <v>96</v>
      </c>
      <c r="B65" s="53">
        <v>1</v>
      </c>
      <c r="C65" s="32"/>
      <c r="D65" s="51"/>
    </row>
    <row r="66" spans="1:4" x14ac:dyDescent="0.25">
      <c r="A66" s="55" t="s">
        <v>97</v>
      </c>
      <c r="B66" s="53">
        <v>0.5</v>
      </c>
      <c r="C66" s="32"/>
      <c r="D66" s="51"/>
    </row>
    <row r="67" spans="1:4" x14ac:dyDescent="0.25">
      <c r="A67" s="55" t="s">
        <v>79</v>
      </c>
      <c r="B67" s="53">
        <v>0.5</v>
      </c>
      <c r="C67" s="32"/>
      <c r="D67" s="51"/>
    </row>
    <row r="68" spans="1:4" x14ac:dyDescent="0.25">
      <c r="A68" s="55" t="s">
        <v>35</v>
      </c>
      <c r="B68" s="53">
        <v>0.5</v>
      </c>
      <c r="C68" s="32"/>
      <c r="D68" s="51"/>
    </row>
    <row r="69" spans="1:4" x14ac:dyDescent="0.25">
      <c r="A69" s="55" t="s">
        <v>104</v>
      </c>
      <c r="B69" s="53">
        <v>1</v>
      </c>
      <c r="C69" s="32"/>
      <c r="D69" s="51"/>
    </row>
    <row r="70" spans="1:4" x14ac:dyDescent="0.25">
      <c r="A70" s="55" t="s">
        <v>103</v>
      </c>
      <c r="B70" s="53">
        <v>1</v>
      </c>
      <c r="C70" s="32"/>
      <c r="D70" s="51"/>
    </row>
    <row r="71" spans="1:4" x14ac:dyDescent="0.25">
      <c r="A71" s="55" t="s">
        <v>56</v>
      </c>
      <c r="B71" s="53">
        <v>1</v>
      </c>
      <c r="C71" s="32"/>
      <c r="D71" s="51"/>
    </row>
    <row r="72" spans="1:4" x14ac:dyDescent="0.25">
      <c r="A72" s="55" t="s">
        <v>62</v>
      </c>
      <c r="B72" s="53">
        <v>0.5</v>
      </c>
      <c r="C72" s="32"/>
      <c r="D72" s="51"/>
    </row>
    <row r="73" spans="1:4" x14ac:dyDescent="0.25">
      <c r="A73" s="55" t="s">
        <v>106</v>
      </c>
      <c r="B73" s="53">
        <v>1</v>
      </c>
      <c r="C73" s="32"/>
      <c r="D73" s="51"/>
    </row>
    <row r="74" spans="1:4" x14ac:dyDescent="0.25">
      <c r="A74" s="55" t="s">
        <v>105</v>
      </c>
      <c r="B74" s="53">
        <v>1</v>
      </c>
      <c r="C74" s="32"/>
      <c r="D74" s="51"/>
    </row>
    <row r="75" spans="1:4" x14ac:dyDescent="0.25">
      <c r="A75" s="55" t="s">
        <v>107</v>
      </c>
      <c r="B75" s="53">
        <v>1</v>
      </c>
      <c r="C75" s="32"/>
      <c r="D75" s="51"/>
    </row>
    <row r="76" spans="1:4" x14ac:dyDescent="0.25">
      <c r="A76" s="55" t="s">
        <v>88</v>
      </c>
      <c r="B76" s="53">
        <v>0.5</v>
      </c>
      <c r="C76" s="32"/>
      <c r="D76" s="51"/>
    </row>
    <row r="77" spans="1:4" x14ac:dyDescent="0.25">
      <c r="A77" s="55" t="s">
        <v>89</v>
      </c>
      <c r="B77" s="53">
        <v>0.5</v>
      </c>
      <c r="C77" s="32"/>
      <c r="D77" s="51"/>
    </row>
    <row r="78" spans="1:4" x14ac:dyDescent="0.25">
      <c r="A78" s="55" t="s">
        <v>54</v>
      </c>
      <c r="B78" s="53">
        <v>0.5</v>
      </c>
      <c r="C78" s="32"/>
      <c r="D78" s="51"/>
    </row>
    <row r="79" spans="1:4" x14ac:dyDescent="0.25">
      <c r="A79" s="55" t="s">
        <v>101</v>
      </c>
      <c r="B79" s="53">
        <v>0.5</v>
      </c>
      <c r="C79" s="32"/>
      <c r="D79" s="51"/>
    </row>
    <row r="80" spans="1:4" x14ac:dyDescent="0.25">
      <c r="A80" s="55" t="s">
        <v>36</v>
      </c>
      <c r="B80" s="53">
        <v>1</v>
      </c>
      <c r="C80" s="32"/>
      <c r="D80" s="51"/>
    </row>
    <row r="81" spans="1:4" x14ac:dyDescent="0.25">
      <c r="A81" s="55" t="s">
        <v>39</v>
      </c>
      <c r="B81" s="53">
        <v>1</v>
      </c>
      <c r="C81" s="32"/>
      <c r="D81" s="51"/>
    </row>
    <row r="82" spans="1:4" x14ac:dyDescent="0.25">
      <c r="A82" s="55" t="s">
        <v>42</v>
      </c>
      <c r="B82" s="53">
        <v>1</v>
      </c>
      <c r="C82" s="32"/>
      <c r="D82" s="51"/>
    </row>
    <row r="83" spans="1:4" x14ac:dyDescent="0.25">
      <c r="A83" s="55" t="s">
        <v>48</v>
      </c>
      <c r="B83" s="53">
        <v>1</v>
      </c>
      <c r="C83" s="32"/>
      <c r="D83" s="51"/>
    </row>
    <row r="84" spans="1:4" x14ac:dyDescent="0.25">
      <c r="A84" s="55" t="s">
        <v>92</v>
      </c>
      <c r="B84" s="53">
        <v>1</v>
      </c>
      <c r="C84" s="32"/>
      <c r="D84" s="51"/>
    </row>
    <row r="85" spans="1:4" x14ac:dyDescent="0.25">
      <c r="A85" s="55" t="s">
        <v>72</v>
      </c>
      <c r="B85" s="53">
        <v>1</v>
      </c>
      <c r="C85" s="32"/>
      <c r="D85" s="51"/>
    </row>
    <row r="86" spans="1:4" x14ac:dyDescent="0.25">
      <c r="A86" s="55" t="s">
        <v>114</v>
      </c>
      <c r="B86" s="53">
        <v>1</v>
      </c>
      <c r="C86" s="32"/>
      <c r="D86" s="51"/>
    </row>
    <row r="87" spans="1:4" x14ac:dyDescent="0.25">
      <c r="A87" s="55" t="s">
        <v>121</v>
      </c>
      <c r="B87" s="53">
        <v>1</v>
      </c>
      <c r="C87" s="32"/>
      <c r="D87" s="51"/>
    </row>
    <row r="88" spans="1:4" x14ac:dyDescent="0.25">
      <c r="A88" s="55" t="s">
        <v>75</v>
      </c>
      <c r="B88" s="53">
        <v>1</v>
      </c>
      <c r="C88" s="32"/>
      <c r="D88" s="51"/>
    </row>
    <row r="89" spans="1:4" x14ac:dyDescent="0.25">
      <c r="A89" s="55" t="s">
        <v>73</v>
      </c>
      <c r="B89" s="53">
        <v>1</v>
      </c>
      <c r="C89" s="32"/>
      <c r="D89" s="51"/>
    </row>
    <row r="90" spans="1:4" x14ac:dyDescent="0.25">
      <c r="A90" s="55" t="s">
        <v>117</v>
      </c>
      <c r="B90" s="53">
        <v>1</v>
      </c>
      <c r="C90" s="32"/>
      <c r="D90" s="51"/>
    </row>
    <row r="91" spans="1:4" x14ac:dyDescent="0.25">
      <c r="A91" s="55" t="s">
        <v>115</v>
      </c>
      <c r="B91" s="53">
        <v>1</v>
      </c>
      <c r="C91" s="32"/>
      <c r="D91" s="51"/>
    </row>
    <row r="92" spans="1:4" x14ac:dyDescent="0.25">
      <c r="A92" s="55" t="s">
        <v>93</v>
      </c>
      <c r="B92" s="53">
        <v>1</v>
      </c>
      <c r="C92" s="32"/>
      <c r="D92" s="51"/>
    </row>
    <row r="93" spans="1:4" x14ac:dyDescent="0.25">
      <c r="A93" s="55" t="s">
        <v>76</v>
      </c>
      <c r="B93" s="53">
        <v>1</v>
      </c>
      <c r="C93" s="32"/>
      <c r="D93" s="51"/>
    </row>
    <row r="94" spans="1:4" x14ac:dyDescent="0.25">
      <c r="A94" s="55" t="s">
        <v>77</v>
      </c>
      <c r="B94" s="53">
        <v>1</v>
      </c>
      <c r="C94" s="32"/>
      <c r="D94" s="51"/>
    </row>
    <row r="95" spans="1:4" x14ac:dyDescent="0.25">
      <c r="A95" s="55" t="s">
        <v>74</v>
      </c>
      <c r="B95" s="53">
        <v>1</v>
      </c>
      <c r="C95" s="32"/>
      <c r="D95" s="51"/>
    </row>
    <row r="96" spans="1:4" x14ac:dyDescent="0.25">
      <c r="A96" s="55" t="s">
        <v>118</v>
      </c>
      <c r="B96" s="53">
        <v>1</v>
      </c>
      <c r="C96" s="32"/>
      <c r="D96" s="51"/>
    </row>
    <row r="97" spans="1:4" x14ac:dyDescent="0.25">
      <c r="A97" s="55" t="s">
        <v>119</v>
      </c>
      <c r="B97" s="53">
        <v>1</v>
      </c>
      <c r="C97" s="32"/>
      <c r="D97" s="51"/>
    </row>
    <row r="98" spans="1:4" x14ac:dyDescent="0.25">
      <c r="A98" s="55" t="s">
        <v>116</v>
      </c>
      <c r="B98" s="53">
        <v>1</v>
      </c>
      <c r="C98" s="32"/>
      <c r="D98" s="51"/>
    </row>
    <row r="99" spans="1:4" x14ac:dyDescent="0.25">
      <c r="A99" s="55" t="s">
        <v>94</v>
      </c>
      <c r="B99" s="53">
        <v>1</v>
      </c>
      <c r="C99" s="32"/>
      <c r="D99" s="51"/>
    </row>
    <row r="100" spans="1:4" x14ac:dyDescent="0.25">
      <c r="A100" s="55" t="s">
        <v>78</v>
      </c>
      <c r="B100" s="53">
        <v>1</v>
      </c>
      <c r="C100" s="32"/>
      <c r="D100" s="51"/>
    </row>
    <row r="101" spans="1:4" x14ac:dyDescent="0.25">
      <c r="A101" s="55" t="s">
        <v>120</v>
      </c>
      <c r="B101" s="53">
        <v>1</v>
      </c>
      <c r="C101" s="32"/>
      <c r="D101" s="51"/>
    </row>
    <row r="102" spans="1:4" x14ac:dyDescent="0.25">
      <c r="A102" s="55" t="s">
        <v>44</v>
      </c>
      <c r="B102" s="53">
        <v>1</v>
      </c>
      <c r="C102" s="32"/>
      <c r="D102" s="51"/>
    </row>
    <row r="103" spans="1:4" x14ac:dyDescent="0.25">
      <c r="A103" s="55" t="s">
        <v>50</v>
      </c>
      <c r="B103" s="53">
        <v>1</v>
      </c>
      <c r="C103" s="32"/>
      <c r="D103" s="51"/>
    </row>
    <row r="104" spans="1:4" x14ac:dyDescent="0.25">
      <c r="A104" s="55" t="s">
        <v>47</v>
      </c>
      <c r="B104" s="53">
        <v>1</v>
      </c>
      <c r="C104" s="32"/>
      <c r="D104" s="51"/>
    </row>
    <row r="105" spans="1:4" x14ac:dyDescent="0.25">
      <c r="A105" s="55" t="s">
        <v>95</v>
      </c>
      <c r="B105" s="53">
        <v>1</v>
      </c>
      <c r="C105" s="32"/>
      <c r="D105" s="51"/>
    </row>
  </sheetData>
  <sortState ref="A2:C232">
    <sortCondition ref="A2:A23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SD205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gomez.frank</dc:creator>
  <cp:lastModifiedBy>Windows User</cp:lastModifiedBy>
  <dcterms:created xsi:type="dcterms:W3CDTF">2011-03-15T18:42:23Z</dcterms:created>
  <dcterms:modified xsi:type="dcterms:W3CDTF">2018-09-18T17:45:09Z</dcterms:modified>
</cp:coreProperties>
</file>