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O:\Community Relations\Finalsite\Families + Learners\Open Enrollment Transfer\"/>
    </mc:Choice>
  </mc:AlternateContent>
  <xr:revisionPtr revIDLastSave="0" documentId="13_ncr:1_{C90AE8FF-373D-4679-A336-B5E50E0468F9}" xr6:coauthVersionLast="36" xr6:coauthVersionMax="36" xr10:uidLastSave="{00000000-0000-0000-0000-000000000000}"/>
  <bookViews>
    <workbookView xWindow="0" yWindow="0" windowWidth="28780" windowHeight="12170" activeTab="1" xr2:uid="{00000000-000D-0000-FFFF-FFFF00000000}"/>
  </bookViews>
  <sheets>
    <sheet name="2-1-24" sheetId="1" r:id="rId1"/>
    <sheet name="4-1-24" sheetId="2" r:id="rId2"/>
  </sheets>
  <calcPr calcId="191029"/>
  <extLst>
    <ext uri="GoogleSheetsCustomDataVersion2">
      <go:sheetsCustomData xmlns:go="http://customooxmlschemas.google.com/" r:id="rId6" roundtripDataChecksum="md1TIlf/CgTXIFJ9SaohwpP3z861jvOyW+qP40UW3jQ="/>
    </ext>
  </extLst>
</workbook>
</file>

<file path=xl/calcChain.xml><?xml version="1.0" encoding="utf-8"?>
<calcChain xmlns="http://schemas.openxmlformats.org/spreadsheetml/2006/main">
  <c r="G23" i="2" l="1"/>
  <c r="F23" i="2"/>
  <c r="E23" i="2"/>
  <c r="D23" i="2"/>
  <c r="C23" i="2"/>
  <c r="B23" i="2"/>
  <c r="G22" i="2"/>
  <c r="F22" i="2"/>
  <c r="E22" i="2"/>
  <c r="D22" i="2"/>
  <c r="C22" i="2"/>
  <c r="B22" i="2"/>
  <c r="G21" i="2"/>
  <c r="F21" i="2"/>
  <c r="E21" i="2"/>
  <c r="D21" i="2"/>
  <c r="C21" i="2"/>
  <c r="B21" i="2"/>
  <c r="G20" i="2"/>
  <c r="F20" i="2"/>
  <c r="E20" i="2"/>
  <c r="D20" i="2"/>
  <c r="C20" i="2"/>
  <c r="B20" i="2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5" i="1"/>
  <c r="F15" i="1"/>
  <c r="E15" i="1"/>
  <c r="D15" i="1"/>
  <c r="C15" i="1"/>
  <c r="B15" i="1"/>
  <c r="G14" i="1"/>
  <c r="F14" i="1"/>
  <c r="E14" i="1"/>
  <c r="D14" i="1"/>
  <c r="C14" i="1"/>
  <c r="B14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<sst xmlns="http://schemas.openxmlformats.org/spreadsheetml/2006/main" count="58" uniqueCount="30">
  <si>
    <t>Elementary Open Enrollment- February 2024</t>
  </si>
  <si>
    <t>District Open Enrollment Capacities (Elementary)</t>
  </si>
  <si>
    <t>Grade Level</t>
  </si>
  <si>
    <t>Student Capacity/Class</t>
  </si>
  <si>
    <t>K-1st</t>
  </si>
  <si>
    <t>2nd-3rd</t>
  </si>
  <si>
    <t>4th-5th</t>
  </si>
  <si>
    <t>Capacity Available for Transfers</t>
  </si>
  <si>
    <t>School</t>
  </si>
  <si>
    <t>Kindergarten</t>
  </si>
  <si>
    <t>1st Grade</t>
  </si>
  <si>
    <t>2nd Grade</t>
  </si>
  <si>
    <t>3rd Grade</t>
  </si>
  <si>
    <t>4th Grade</t>
  </si>
  <si>
    <t>5th Grade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</si>
  <si>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</si>
  <si>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</si>
  <si>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</si>
  <si>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</si>
  <si>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</si>
  <si>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</si>
  <si>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</si>
  <si>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</si>
  <si>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</si>
  <si>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</si>
  <si>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</si>
  <si>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</si>
  <si>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</si>
  <si>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Annual Enrollment Reporting Dates</t>
  </si>
  <si>
    <t>Elementary Open Enrollment-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</si>
</sst>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\ #0;&quot;0&quot;"/>
  </numFmts>
  <fonts count="7" x14ac:knownFonts="1">
    <font>
      <sz val="11"/>
      <color theme="1"/>
      <name val="Calibri"/>
      <scheme val="minor"/>
    </font>
    <font>
      <i/>
      <sz val="14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0" fontId="5" fillId="0" borderId="0" xfId="0" applyFont="1"/>
    <xf numFmtId="16" fontId="4" fillId="0" borderId="0" xfId="0" applyNumberFormat="1" applyFont="1"/>
    <xf numFmtId="164" fontId="4" fillId="0" borderId="1" xfId="0" applyNumberFormat="1" applyFont="1" applyBorder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workbookViewId="0"/>
  </sheetViews>
  <sheetFormatPr defaultColWidth="14.453125" defaultRowHeight="15" customHeight="1" x14ac:dyDescent="0.35"/>
  <cols>
    <col min="1" max="1" width="13.7265625" customWidth="1"/>
    <col min="2" max="2" width="14.26953125" customWidth="1"/>
    <col min="3" max="3" width="8.7265625" customWidth="1"/>
    <col min="4" max="4" width="9.7265625" customWidth="1"/>
    <col min="5" max="6" width="9.54296875" customWidth="1"/>
    <col min="7" max="26" width="8.7265625" customWidth="1"/>
  </cols>
  <sheetData>
    <row r="1" spans="1:7" ht="18.5" x14ac:dyDescent="0.45">
      <c r="A1" s="1" t="s">
        <v>0</v>
      </c>
      <c r="B1" s="1"/>
      <c r="C1" s="1"/>
      <c r="D1" s="1"/>
    </row>
    <row r="3" spans="1:7" ht="14.5" x14ac:dyDescent="0.35">
      <c r="A3" s="2" t="s">
        <v>1</v>
      </c>
    </row>
    <row r="4" spans="1:7" ht="29" x14ac:dyDescent="0.35">
      <c r="A4" s="3" t="s">
        <v>2</v>
      </c>
      <c r="B4" s="4" t="s">
        <v>3</v>
      </c>
    </row>
    <row r="5" spans="1:7" ht="14.5" x14ac:dyDescent="0.35">
      <c r="A5" s="5" t="s">
        <v>4</v>
      </c>
      <c r="B5" s="6">
        <v>22</v>
      </c>
    </row>
    <row r="6" spans="1:7" ht="14.5" x14ac:dyDescent="0.35">
      <c r="A6" s="5" t="s">
        <v>5</v>
      </c>
      <c r="B6" s="6">
        <v>25</v>
      </c>
    </row>
    <row r="7" spans="1:7" ht="14.5" x14ac:dyDescent="0.35">
      <c r="A7" s="5" t="s">
        <v>6</v>
      </c>
      <c r="B7" s="6">
        <v>27</v>
      </c>
    </row>
    <row r="9" spans="1:7" ht="14.5" x14ac:dyDescent="0.35">
      <c r="A9" s="2" t="s">
        <v>7</v>
      </c>
    </row>
    <row r="10" spans="1:7" ht="14.5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</row>
    <row r="11" spans="1:7" ht="14.5" x14ac:dyDescent="0.35">
      <c r="A11" s="5" t="s">
        <v>15</v>
      </c>
      <c r="B11" s="7">
        <f>66-68</f>
        <v>-2</v>
      </c>
      <c r="C11" s="7">
        <f>66-73</f>
        <v>-7</v>
      </c>
      <c r="D11" s="7">
        <f>75-68</f>
        <v>7</v>
      </c>
      <c r="E11" s="7">
        <f>75-80</f>
        <v>-5</v>
      </c>
      <c r="F11" s="7">
        <f>81-77</f>
        <v>4</v>
      </c>
      <c r="G11" s="7">
        <f>81-74</f>
        <v>7</v>
      </c>
    </row>
    <row r="12" spans="1:7" ht="14.5" x14ac:dyDescent="0.35">
      <c r="A12" s="5" t="s">
        <v>16</v>
      </c>
      <c r="B12" s="7">
        <f>44-42</f>
        <v>2</v>
      </c>
      <c r="C12" s="7">
        <f>44-50</f>
        <v>-6</v>
      </c>
      <c r="D12" s="7">
        <f>50-57</f>
        <v>-7</v>
      </c>
      <c r="E12" s="7">
        <f>50-54</f>
        <v>-4</v>
      </c>
      <c r="F12" s="7">
        <f>54-44</f>
        <v>10</v>
      </c>
      <c r="G12" s="7">
        <f>54-60</f>
        <v>-6</v>
      </c>
    </row>
    <row r="13" spans="1:7" ht="14.5" x14ac:dyDescent="0.35">
      <c r="A13" s="5" t="s">
        <v>17</v>
      </c>
      <c r="B13" s="7">
        <f>66-67</f>
        <v>-1</v>
      </c>
      <c r="C13" s="7">
        <f>66-62</f>
        <v>4</v>
      </c>
      <c r="D13" s="7">
        <f>75-71</f>
        <v>4</v>
      </c>
      <c r="E13" s="7">
        <f>75-57</f>
        <v>18</v>
      </c>
      <c r="F13" s="7">
        <f>81-67</f>
        <v>14</v>
      </c>
      <c r="G13" s="7">
        <f>54-52</f>
        <v>2</v>
      </c>
    </row>
    <row r="14" spans="1:7" ht="14.5" x14ac:dyDescent="0.35">
      <c r="A14" s="5" t="s">
        <v>18</v>
      </c>
      <c r="B14" s="7">
        <f>66-57</f>
        <v>9</v>
      </c>
      <c r="C14" s="7">
        <f>66-64</f>
        <v>2</v>
      </c>
      <c r="D14" s="7">
        <f>75-69</f>
        <v>6</v>
      </c>
      <c r="E14" s="7">
        <f>75-79</f>
        <v>-4</v>
      </c>
      <c r="F14" s="7">
        <f>81-87</f>
        <v>-6</v>
      </c>
      <c r="G14" s="7">
        <f>81-85</f>
        <v>-4</v>
      </c>
    </row>
    <row r="15" spans="1:7" ht="14.5" x14ac:dyDescent="0.35">
      <c r="A15" s="5" t="s">
        <v>19</v>
      </c>
      <c r="B15" s="7">
        <f>44-45</f>
        <v>-1</v>
      </c>
      <c r="C15" s="7">
        <f>44-37</f>
        <v>7</v>
      </c>
      <c r="D15" s="7">
        <f>50-50</f>
        <v>0</v>
      </c>
      <c r="E15" s="7">
        <f>65-64</f>
        <v>1</v>
      </c>
      <c r="F15" s="7">
        <f>54-60</f>
        <v>-6</v>
      </c>
      <c r="G15" s="7">
        <f>54-48</f>
        <v>6</v>
      </c>
    </row>
    <row r="16" spans="1:7" ht="14.5" x14ac:dyDescent="0.35">
      <c r="A16" s="5" t="s">
        <v>20</v>
      </c>
      <c r="B16" s="7">
        <f>66-57</f>
        <v>9</v>
      </c>
      <c r="C16" s="7">
        <f>88-80</f>
        <v>8</v>
      </c>
      <c r="D16" s="7">
        <f>100-77</f>
        <v>23</v>
      </c>
      <c r="E16" s="7">
        <f>100-89</f>
        <v>11</v>
      </c>
      <c r="F16" s="7">
        <f>108-85</f>
        <v>23</v>
      </c>
      <c r="G16" s="7">
        <f>108-97</f>
        <v>11</v>
      </c>
    </row>
    <row r="17" spans="1:7" ht="14.5" x14ac:dyDescent="0.35">
      <c r="A17" s="5" t="s">
        <v>21</v>
      </c>
      <c r="B17" s="7">
        <f>66-54</f>
        <v>12</v>
      </c>
      <c r="C17" s="7">
        <f t="shared" ref="C17:C18" si="0">66-61</f>
        <v>5</v>
      </c>
      <c r="D17" s="7">
        <f>75-50</f>
        <v>25</v>
      </c>
      <c r="E17" s="7">
        <f>75-70</f>
        <v>5</v>
      </c>
      <c r="F17" s="7">
        <f>81-57</f>
        <v>24</v>
      </c>
      <c r="G17" s="7">
        <f>81-53</f>
        <v>28</v>
      </c>
    </row>
    <row r="18" spans="1:7" ht="14.5" x14ac:dyDescent="0.35">
      <c r="A18" s="5" t="s">
        <v>22</v>
      </c>
      <c r="B18" s="7">
        <f>66-70</f>
        <v>-4</v>
      </c>
      <c r="C18" s="7">
        <f t="shared" si="0"/>
        <v>5</v>
      </c>
      <c r="D18" s="7">
        <f>100-72</f>
        <v>28</v>
      </c>
      <c r="E18" s="7">
        <f>75-73</f>
        <v>2</v>
      </c>
      <c r="F18" s="7">
        <f>81-76</f>
        <v>5</v>
      </c>
      <c r="G18" s="7">
        <f>81-75</f>
        <v>6</v>
      </c>
    </row>
    <row r="19" spans="1:7" ht="14.5" x14ac:dyDescent="0.35">
      <c r="A19" s="5" t="s">
        <v>23</v>
      </c>
      <c r="B19" s="7">
        <f>66-42</f>
        <v>24</v>
      </c>
      <c r="C19" s="7">
        <f>66-48</f>
        <v>18</v>
      </c>
      <c r="D19" s="7">
        <f>75-59</f>
        <v>16</v>
      </c>
      <c r="E19" s="7">
        <f>50-51</f>
        <v>-1</v>
      </c>
      <c r="F19" s="7">
        <f>81-67</f>
        <v>14</v>
      </c>
      <c r="G19" s="7">
        <f>81-47</f>
        <v>34</v>
      </c>
    </row>
    <row r="20" spans="1:7" ht="14.5" x14ac:dyDescent="0.35">
      <c r="A20" s="5" t="s">
        <v>24</v>
      </c>
      <c r="B20" s="7">
        <f>44-31</f>
        <v>13</v>
      </c>
      <c r="C20" s="7">
        <f>44-34</f>
        <v>10</v>
      </c>
      <c r="D20" s="7">
        <f>50-35</f>
        <v>15</v>
      </c>
      <c r="E20" s="7">
        <f>50-42</f>
        <v>8</v>
      </c>
      <c r="F20" s="7">
        <f>54-43</f>
        <v>11</v>
      </c>
      <c r="G20" s="7">
        <f>54-36</f>
        <v>18</v>
      </c>
    </row>
    <row r="21" spans="1:7" ht="15.75" customHeight="1" x14ac:dyDescent="0.35">
      <c r="A21" s="5" t="s">
        <v>25</v>
      </c>
      <c r="B21" s="7">
        <f>88-87</f>
        <v>1</v>
      </c>
      <c r="C21" s="7">
        <f>88-94</f>
        <v>-6</v>
      </c>
      <c r="D21" s="7">
        <f>75-76</f>
        <v>-1</v>
      </c>
      <c r="E21" s="7">
        <f>75-80</f>
        <v>-5</v>
      </c>
      <c r="F21" s="7">
        <f>81-79</f>
        <v>2</v>
      </c>
      <c r="G21" s="7">
        <f>81-83</f>
        <v>-2</v>
      </c>
    </row>
    <row r="22" spans="1:7" ht="15.75" customHeight="1" x14ac:dyDescent="0.35">
      <c r="A22" s="5" t="s">
        <v>26</v>
      </c>
      <c r="B22" s="7">
        <f>44-33</f>
        <v>11</v>
      </c>
      <c r="C22" s="7">
        <f>44-45</f>
        <v>-1</v>
      </c>
      <c r="D22" s="7">
        <f>50-45</f>
        <v>5</v>
      </c>
      <c r="E22" s="7">
        <f>50-44</f>
        <v>6</v>
      </c>
      <c r="F22" s="7">
        <f>54-50</f>
        <v>4</v>
      </c>
      <c r="G22" s="7">
        <f>54-52</f>
        <v>2</v>
      </c>
    </row>
    <row r="23" spans="1:7" ht="15.75" customHeight="1" x14ac:dyDescent="0.35">
      <c r="A23" s="5" t="s">
        <v>27</v>
      </c>
      <c r="B23" s="7">
        <f>88-82</f>
        <v>6</v>
      </c>
      <c r="C23" s="7">
        <f>88-75</f>
        <v>13</v>
      </c>
      <c r="D23" s="7">
        <f>100-70</f>
        <v>30</v>
      </c>
      <c r="E23" s="7">
        <f>100-87</f>
        <v>13</v>
      </c>
      <c r="F23" s="7">
        <f>108-86</f>
        <v>22</v>
      </c>
      <c r="G23" s="7">
        <f>108-90</f>
        <v>18</v>
      </c>
    </row>
    <row r="24" spans="1:7" ht="15.75" customHeight="1" x14ac:dyDescent="0.35"/>
    <row r="25" spans="1:7" ht="15.75" customHeight="1" x14ac:dyDescent="0.35"/>
    <row r="26" spans="1:7" ht="15.75" customHeight="1" x14ac:dyDescent="0.35"/>
    <row r="27" spans="1:7" ht="15.75" customHeight="1" x14ac:dyDescent="0.35"/>
    <row r="28" spans="1:7" ht="15.75" customHeight="1" x14ac:dyDescent="0.35">
      <c r="A28" s="8" t="s">
        <v>28</v>
      </c>
    </row>
    <row r="29" spans="1:7" ht="15.75" customHeight="1" x14ac:dyDescent="0.35">
      <c r="A29" s="9">
        <v>45536</v>
      </c>
    </row>
    <row r="30" spans="1:7" ht="15.75" customHeight="1" x14ac:dyDescent="0.35">
      <c r="A30" s="9">
        <v>45627</v>
      </c>
    </row>
    <row r="31" spans="1:7" ht="15.75" customHeight="1" x14ac:dyDescent="0.35">
      <c r="A31" s="9">
        <v>45323</v>
      </c>
    </row>
    <row r="32" spans="1:7" ht="15.75" customHeight="1" x14ac:dyDescent="0.35">
      <c r="A32" s="9">
        <v>45383</v>
      </c>
    </row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tabSelected="1" workbookViewId="0">
      <selection activeCell="F4" sqref="F4"/>
    </sheetView>
  </sheetViews>
  <sheetFormatPr defaultColWidth="14.453125" defaultRowHeight="15" customHeight="1" x14ac:dyDescent="0.35"/>
  <cols>
    <col min="1" max="1" width="13.7265625" customWidth="1"/>
    <col min="2" max="2" width="14.26953125" customWidth="1"/>
    <col min="3" max="3" width="8.7265625" customWidth="1"/>
    <col min="4" max="4" width="9.7265625" customWidth="1"/>
    <col min="5" max="6" width="9.54296875" customWidth="1"/>
    <col min="7" max="26" width="8.7265625" customWidth="1"/>
  </cols>
  <sheetData>
    <row r="1" spans="1:7" ht="18.5" x14ac:dyDescent="0.45">
      <c r="A1" s="1" t="s">
        <v>29</v>
      </c>
      <c r="B1" s="1"/>
      <c r="C1" s="1"/>
      <c r="D1" s="1"/>
    </row>
    <row r="3" spans="1:7" ht="14.5" x14ac:dyDescent="0.35">
      <c r="A3" s="2" t="s">
        <v>1</v>
      </c>
    </row>
    <row r="4" spans="1:7" ht="29" x14ac:dyDescent="0.35">
      <c r="A4" s="3" t="s">
        <v>2</v>
      </c>
      <c r="B4" s="4" t="s">
        <v>3</v>
      </c>
    </row>
    <row r="5" spans="1:7" ht="14.5" x14ac:dyDescent="0.35">
      <c r="A5" s="5" t="s">
        <v>4</v>
      </c>
      <c r="B5" s="6">
        <v>22</v>
      </c>
    </row>
    <row r="6" spans="1:7" ht="14.5" x14ac:dyDescent="0.35">
      <c r="A6" s="5" t="s">
        <v>5</v>
      </c>
      <c r="B6" s="6">
        <v>25</v>
      </c>
    </row>
    <row r="7" spans="1:7" ht="14.5" x14ac:dyDescent="0.35">
      <c r="A7" s="5" t="s">
        <v>6</v>
      </c>
      <c r="B7" s="6">
        <v>27</v>
      </c>
    </row>
    <row r="9" spans="1:7" ht="14.5" x14ac:dyDescent="0.35">
      <c r="A9" s="2" t="s">
        <v>7</v>
      </c>
    </row>
    <row r="10" spans="1:7" ht="14.5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</row>
    <row r="11" spans="1:7" ht="14.5" x14ac:dyDescent="0.35">
      <c r="A11" s="5" t="s">
        <v>15</v>
      </c>
      <c r="B11" s="10">
        <v>0</v>
      </c>
      <c r="C11" s="7">
        <f>66-74</f>
        <v>-8</v>
      </c>
      <c r="D11" s="7">
        <f>75-69</f>
        <v>6</v>
      </c>
      <c r="E11" s="7">
        <f>75-79</f>
        <v>-4</v>
      </c>
      <c r="F11" s="7">
        <f>81-77</f>
        <v>4</v>
      </c>
      <c r="G11" s="7">
        <f>81-76</f>
        <v>5</v>
      </c>
    </row>
    <row r="12" spans="1:7" ht="14.5" x14ac:dyDescent="0.35">
      <c r="A12" s="5" t="s">
        <v>16</v>
      </c>
      <c r="B12" s="7">
        <f>44-43</f>
        <v>1</v>
      </c>
      <c r="C12" s="7">
        <f>44-50</f>
        <v>-6</v>
      </c>
      <c r="D12" s="7">
        <f>50-57</f>
        <v>-7</v>
      </c>
      <c r="E12" s="7">
        <f>50-53</f>
        <v>-3</v>
      </c>
      <c r="F12" s="7">
        <f>54-44</f>
        <v>10</v>
      </c>
      <c r="G12" s="7">
        <f>54-59</f>
        <v>-5</v>
      </c>
    </row>
    <row r="13" spans="1:7" ht="14.5" x14ac:dyDescent="0.35">
      <c r="A13" s="5" t="s">
        <v>17</v>
      </c>
      <c r="B13" s="7">
        <f>66-67</f>
        <v>-1</v>
      </c>
      <c r="C13" s="7">
        <f>66-57</f>
        <v>9</v>
      </c>
      <c r="D13" s="7">
        <f>75-71</f>
        <v>4</v>
      </c>
      <c r="E13" s="7">
        <f>75-57</f>
        <v>18</v>
      </c>
      <c r="F13" s="7">
        <f>81-67</f>
        <v>14</v>
      </c>
      <c r="G13" s="7">
        <f>54-51</f>
        <v>3</v>
      </c>
    </row>
    <row r="14" spans="1:7" ht="14.5" x14ac:dyDescent="0.35">
      <c r="A14" s="5" t="s">
        <v>18</v>
      </c>
      <c r="B14" s="7">
        <f>66-56</f>
        <v>10</v>
      </c>
      <c r="C14" s="7">
        <f>66-65</f>
        <v>1</v>
      </c>
      <c r="D14" s="7">
        <f>75-69</f>
        <v>6</v>
      </c>
      <c r="E14" s="7">
        <f>75-79</f>
        <v>-4</v>
      </c>
      <c r="F14" s="7">
        <f>81-87</f>
        <v>-6</v>
      </c>
      <c r="G14" s="7">
        <f>81-85</f>
        <v>-4</v>
      </c>
    </row>
    <row r="15" spans="1:7" ht="14.5" x14ac:dyDescent="0.35">
      <c r="A15" s="5" t="s">
        <v>19</v>
      </c>
      <c r="B15" s="7">
        <f>44-45</f>
        <v>-1</v>
      </c>
      <c r="C15" s="7">
        <f>44-37</f>
        <v>7</v>
      </c>
      <c r="D15" s="7">
        <f>50-50</f>
        <v>0</v>
      </c>
      <c r="E15" s="7">
        <f>65-63</f>
        <v>2</v>
      </c>
      <c r="F15" s="7">
        <f>54-61</f>
        <v>-7</v>
      </c>
      <c r="G15" s="7">
        <f>54-48</f>
        <v>6</v>
      </c>
    </row>
    <row r="16" spans="1:7" ht="14.5" x14ac:dyDescent="0.35">
      <c r="A16" s="5" t="s">
        <v>20</v>
      </c>
      <c r="B16" s="7">
        <f>66-58</f>
        <v>8</v>
      </c>
      <c r="C16" s="7">
        <f>88-80</f>
        <v>8</v>
      </c>
      <c r="D16" s="7">
        <f>100-77</f>
        <v>23</v>
      </c>
      <c r="E16" s="7">
        <f>100-90</f>
        <v>10</v>
      </c>
      <c r="F16" s="7">
        <f>108-84</f>
        <v>24</v>
      </c>
      <c r="G16" s="7">
        <f>108-97</f>
        <v>11</v>
      </c>
    </row>
    <row r="17" spans="1:18" ht="14.5" x14ac:dyDescent="0.35">
      <c r="A17" s="5" t="s">
        <v>21</v>
      </c>
      <c r="B17" s="7">
        <f>66-54</f>
        <v>12</v>
      </c>
      <c r="C17" s="7">
        <f t="shared" ref="C17:C18" si="0">66-61</f>
        <v>5</v>
      </c>
      <c r="D17" s="7">
        <f>75-49</f>
        <v>26</v>
      </c>
      <c r="E17" s="7">
        <f>75-70</f>
        <v>5</v>
      </c>
      <c r="F17" s="7">
        <f>81-56</f>
        <v>25</v>
      </c>
      <c r="G17" s="7">
        <f>81-53</f>
        <v>28</v>
      </c>
      <c r="R17" s="11"/>
    </row>
    <row r="18" spans="1:18" ht="14.5" x14ac:dyDescent="0.35">
      <c r="A18" s="5" t="s">
        <v>22</v>
      </c>
      <c r="B18" s="7">
        <f>66-70</f>
        <v>-4</v>
      </c>
      <c r="C18" s="7">
        <f t="shared" si="0"/>
        <v>5</v>
      </c>
      <c r="D18" s="7">
        <f>100-77</f>
        <v>23</v>
      </c>
      <c r="E18" s="7">
        <f>75-72</f>
        <v>3</v>
      </c>
      <c r="F18" s="7">
        <f>81-75</f>
        <v>6</v>
      </c>
      <c r="G18" s="7">
        <f>81-72</f>
        <v>9</v>
      </c>
      <c r="R18" s="11"/>
    </row>
    <row r="19" spans="1:18" ht="14.5" x14ac:dyDescent="0.35">
      <c r="A19" s="5" t="s">
        <v>23</v>
      </c>
      <c r="B19" s="7">
        <f>66-42</f>
        <v>24</v>
      </c>
      <c r="C19" s="7">
        <f>66-48</f>
        <v>18</v>
      </c>
      <c r="D19" s="7">
        <f>75-60</f>
        <v>15</v>
      </c>
      <c r="E19" s="7">
        <f>50-51</f>
        <v>-1</v>
      </c>
      <c r="F19" s="7">
        <f>81-68</f>
        <v>13</v>
      </c>
      <c r="G19" s="7">
        <f>81-47</f>
        <v>34</v>
      </c>
      <c r="R19" s="11"/>
    </row>
    <row r="20" spans="1:18" ht="14.5" x14ac:dyDescent="0.35">
      <c r="A20" s="5" t="s">
        <v>24</v>
      </c>
      <c r="B20" s="7">
        <f>44-32</f>
        <v>12</v>
      </c>
      <c r="C20" s="7">
        <f>44-34</f>
        <v>10</v>
      </c>
      <c r="D20" s="7">
        <f>50-37</f>
        <v>13</v>
      </c>
      <c r="E20" s="7">
        <f>50-42</f>
        <v>8</v>
      </c>
      <c r="F20" s="7">
        <f>54-45</f>
        <v>9</v>
      </c>
      <c r="G20" s="7">
        <f>54-36</f>
        <v>18</v>
      </c>
      <c r="R20" s="11"/>
    </row>
    <row r="21" spans="1:18" ht="15.75" customHeight="1" x14ac:dyDescent="0.35">
      <c r="A21" s="5" t="s">
        <v>25</v>
      </c>
      <c r="B21" s="7">
        <f>88-86</f>
        <v>2</v>
      </c>
      <c r="C21" s="7">
        <f>88-71</f>
        <v>17</v>
      </c>
      <c r="D21" s="7">
        <f>75-76</f>
        <v>-1</v>
      </c>
      <c r="E21" s="7">
        <f>75-80</f>
        <v>-5</v>
      </c>
      <c r="F21" s="7">
        <f>81-79</f>
        <v>2</v>
      </c>
      <c r="G21" s="7">
        <f>81-83</f>
        <v>-2</v>
      </c>
      <c r="R21" s="11"/>
    </row>
    <row r="22" spans="1:18" ht="15.75" customHeight="1" x14ac:dyDescent="0.35">
      <c r="A22" s="5" t="s">
        <v>26</v>
      </c>
      <c r="B22" s="7">
        <f>44-33</f>
        <v>11</v>
      </c>
      <c r="C22" s="7">
        <f>44-44</f>
        <v>0</v>
      </c>
      <c r="D22" s="7">
        <f>50-45</f>
        <v>5</v>
      </c>
      <c r="E22" s="7">
        <f>50-44</f>
        <v>6</v>
      </c>
      <c r="F22" s="7">
        <f>54-50</f>
        <v>4</v>
      </c>
      <c r="G22" s="7">
        <f>54-52</f>
        <v>2</v>
      </c>
      <c r="R22" s="11"/>
    </row>
    <row r="23" spans="1:18" ht="15.75" customHeight="1" x14ac:dyDescent="0.35">
      <c r="A23" s="5" t="s">
        <v>27</v>
      </c>
      <c r="B23" s="7">
        <f>88-84</f>
        <v>4</v>
      </c>
      <c r="C23" s="7">
        <f>88-75</f>
        <v>13</v>
      </c>
      <c r="D23" s="7">
        <f>100-70</f>
        <v>30</v>
      </c>
      <c r="E23" s="7">
        <f>100-88</f>
        <v>12</v>
      </c>
      <c r="F23" s="7">
        <f>108-85</f>
        <v>23</v>
      </c>
      <c r="G23" s="7">
        <f>108-92</f>
        <v>16</v>
      </c>
      <c r="R23" s="11"/>
    </row>
    <row r="24" spans="1:18" ht="15.75" customHeight="1" x14ac:dyDescent="0.35">
      <c r="R24" s="11"/>
    </row>
    <row r="25" spans="1:18" ht="15.75" customHeight="1" x14ac:dyDescent="0.35">
      <c r="R25" s="11"/>
    </row>
    <row r="26" spans="1:18" ht="15.75" customHeight="1" x14ac:dyDescent="0.35">
      <c r="R26" s="11"/>
    </row>
    <row r="27" spans="1:18" ht="15.75" customHeight="1" x14ac:dyDescent="0.35">
      <c r="R27" s="11"/>
    </row>
    <row r="28" spans="1:18" ht="15.75" customHeight="1" x14ac:dyDescent="0.35">
      <c r="A28" s="8" t="s">
        <v>28</v>
      </c>
      <c r="R28" s="11"/>
    </row>
    <row r="29" spans="1:18" ht="15.75" customHeight="1" x14ac:dyDescent="0.35">
      <c r="A29" s="9">
        <v>45536</v>
      </c>
      <c r="R29" s="11"/>
    </row>
    <row r="30" spans="1:18" ht="15.75" customHeight="1" x14ac:dyDescent="0.35">
      <c r="A30" s="9">
        <v>45627</v>
      </c>
      <c r="R30" s="11"/>
    </row>
    <row r="31" spans="1:18" ht="15.75" customHeight="1" x14ac:dyDescent="0.35">
      <c r="A31" s="9">
        <v>45323</v>
      </c>
      <c r="R31" s="11"/>
    </row>
    <row r="32" spans="1:18" ht="15.75" customHeight="1" x14ac:dyDescent="0.35">
      <c r="A32" s="9">
        <v>45383</v>
      </c>
      <c r="R32" s="11"/>
    </row>
    <row r="33" spans="18:18" ht="15.75" customHeight="1" x14ac:dyDescent="0.35">
      <c r="R33" s="11"/>
    </row>
    <row r="34" spans="18:18" ht="15.75" customHeight="1" x14ac:dyDescent="0.35">
      <c r="R34" s="11"/>
    </row>
    <row r="35" spans="18:18" ht="15.75" customHeight="1" x14ac:dyDescent="0.35">
      <c r="R35" s="11"/>
    </row>
    <row r="36" spans="18:18" ht="15.75" customHeight="1" x14ac:dyDescent="0.35">
      <c r="R36" s="11"/>
    </row>
    <row r="37" spans="18:18" ht="15.75" customHeight="1" x14ac:dyDescent="0.35">
      <c r="R37" s="11"/>
    </row>
    <row r="38" spans="18:18" ht="15.75" customHeight="1" x14ac:dyDescent="0.35">
      <c r="R38" s="11"/>
    </row>
    <row r="39" spans="18:18" ht="15.75" customHeight="1" x14ac:dyDescent="0.35">
      <c r="R39" s="11"/>
    </row>
    <row r="40" spans="18:18" ht="15.75" customHeight="1" x14ac:dyDescent="0.35">
      <c r="R40" s="11"/>
    </row>
    <row r="41" spans="18:18" ht="15.75" customHeight="1" x14ac:dyDescent="0.35">
      <c r="R41" s="11"/>
    </row>
    <row r="42" spans="18:18" ht="15.75" customHeight="1" x14ac:dyDescent="0.35">
      <c r="R42" s="11"/>
    </row>
    <row r="43" spans="18:18" ht="15.75" customHeight="1" x14ac:dyDescent="0.35">
      <c r="R43" s="11"/>
    </row>
    <row r="44" spans="18:18" ht="15.75" customHeight="1" x14ac:dyDescent="0.35">
      <c r="R44" s="11"/>
    </row>
    <row r="45" spans="18:18" ht="15.75" customHeight="1" x14ac:dyDescent="0.35">
      <c r="R45" s="11"/>
    </row>
    <row r="46" spans="18:18" ht="15.75" customHeight="1" x14ac:dyDescent="0.35">
      <c r="R46" s="11"/>
    </row>
    <row r="47" spans="18:18" ht="15.75" customHeight="1" x14ac:dyDescent="0.35">
      <c r="R47" s="11"/>
    </row>
    <row r="48" spans="18:18" ht="15.75" customHeight="1" x14ac:dyDescent="0.35">
      <c r="R48" s="11"/>
    </row>
    <row r="49" spans="18:18" ht="15.75" customHeight="1" x14ac:dyDescent="0.35">
      <c r="R49" s="11"/>
    </row>
    <row r="50" spans="18:18" ht="15.75" customHeight="1" x14ac:dyDescent="0.35">
      <c r="R50" s="11"/>
    </row>
    <row r="51" spans="18:18" ht="15.75" customHeight="1" x14ac:dyDescent="0.35">
      <c r="R51" s="11"/>
    </row>
    <row r="52" spans="18:18" ht="15.75" customHeight="1" x14ac:dyDescent="0.35">
      <c r="R52" s="11"/>
    </row>
    <row r="53" spans="18:18" ht="15.75" customHeight="1" x14ac:dyDescent="0.35">
      <c r="R53" s="11"/>
    </row>
    <row r="54" spans="18:18" ht="15.75" customHeight="1" x14ac:dyDescent="0.35">
      <c r="R54" s="11"/>
    </row>
    <row r="55" spans="18:18" ht="15.75" customHeight="1" x14ac:dyDescent="0.35">
      <c r="R55" s="11"/>
    </row>
    <row r="56" spans="18:18" ht="15.75" customHeight="1" x14ac:dyDescent="0.35">
      <c r="R56" s="11"/>
    </row>
    <row r="57" spans="18:18" ht="15.75" customHeight="1" x14ac:dyDescent="0.35">
      <c r="R57" s="11"/>
    </row>
    <row r="58" spans="18:18" ht="15.75" customHeight="1" x14ac:dyDescent="0.35">
      <c r="R58" s="11"/>
    </row>
    <row r="59" spans="18:18" ht="15.75" customHeight="1" x14ac:dyDescent="0.35">
      <c r="R59" s="11"/>
    </row>
    <row r="60" spans="18:18" ht="15.75" customHeight="1" x14ac:dyDescent="0.35">
      <c r="R60" s="11"/>
    </row>
    <row r="61" spans="18:18" ht="15.75" customHeight="1" x14ac:dyDescent="0.35">
      <c r="R61" s="11"/>
    </row>
    <row r="62" spans="18:18" ht="15.75" customHeight="1" x14ac:dyDescent="0.35">
      <c r="R62" s="11"/>
    </row>
    <row r="63" spans="18:18" ht="15.75" customHeight="1" x14ac:dyDescent="0.35">
      <c r="R63" s="11"/>
    </row>
    <row r="64" spans="18:18" ht="15.75" customHeight="1" x14ac:dyDescent="0.35">
      <c r="R64" s="11"/>
    </row>
    <row r="65" spans="18:18" ht="15.75" customHeight="1" x14ac:dyDescent="0.35">
      <c r="R65" s="11"/>
    </row>
    <row r="66" spans="18:18" ht="15.75" customHeight="1" x14ac:dyDescent="0.35">
      <c r="R66" s="11"/>
    </row>
    <row r="67" spans="18:18" ht="15.75" customHeight="1" x14ac:dyDescent="0.35">
      <c r="R67" s="11"/>
    </row>
    <row r="68" spans="18:18" ht="15.75" customHeight="1" x14ac:dyDescent="0.35">
      <c r="R68" s="11"/>
    </row>
    <row r="69" spans="18:18" ht="15.75" customHeight="1" x14ac:dyDescent="0.35">
      <c r="R69" s="11"/>
    </row>
    <row r="70" spans="18:18" ht="15.75" customHeight="1" x14ac:dyDescent="0.35">
      <c r="R70" s="11"/>
    </row>
    <row r="71" spans="18:18" ht="15.75" customHeight="1" x14ac:dyDescent="0.35">
      <c r="R71" s="11"/>
    </row>
    <row r="72" spans="18:18" ht="15.75" customHeight="1" x14ac:dyDescent="0.35">
      <c r="R72" s="11"/>
    </row>
    <row r="73" spans="18:18" ht="15.75" customHeight="1" x14ac:dyDescent="0.35">
      <c r="R73" s="11"/>
    </row>
    <row r="74" spans="18:18" ht="15.75" customHeight="1" x14ac:dyDescent="0.35">
      <c r="R74" s="11"/>
    </row>
    <row r="75" spans="18:18" ht="15.75" customHeight="1" x14ac:dyDescent="0.35">
      <c r="R75" s="11"/>
    </row>
    <row r="76" spans="18:18" ht="15.75" customHeight="1" x14ac:dyDescent="0.35">
      <c r="R76" s="11"/>
    </row>
    <row r="77" spans="18:18" ht="15.75" customHeight="1" x14ac:dyDescent="0.35">
      <c r="R77" s="11"/>
    </row>
    <row r="78" spans="18:18" ht="15.75" customHeight="1" x14ac:dyDescent="0.35">
      <c r="R78" s="11"/>
    </row>
    <row r="79" spans="18:18" ht="15.75" customHeight="1" x14ac:dyDescent="0.35">
      <c r="R79" s="11"/>
    </row>
    <row r="80" spans="18:18" ht="15.75" customHeight="1" x14ac:dyDescent="0.35">
      <c r="R80" s="11"/>
    </row>
    <row r="81" spans="18:18" ht="15.75" customHeight="1" x14ac:dyDescent="0.35">
      <c r="R81" s="11"/>
    </row>
    <row r="82" spans="18:18" ht="15.75" customHeight="1" x14ac:dyDescent="0.35">
      <c r="R82" s="11"/>
    </row>
    <row r="83" spans="18:18" ht="15.75" customHeight="1" x14ac:dyDescent="0.35">
      <c r="R83" s="11"/>
    </row>
    <row r="84" spans="18:18" ht="15.75" customHeight="1" x14ac:dyDescent="0.35">
      <c r="R84" s="11"/>
    </row>
    <row r="85" spans="18:18" ht="15.75" customHeight="1" x14ac:dyDescent="0.35">
      <c r="R85" s="11"/>
    </row>
    <row r="86" spans="18:18" ht="15.75" customHeight="1" x14ac:dyDescent="0.35">
      <c r="R86" s="11"/>
    </row>
    <row r="87" spans="18:18" ht="15.75" customHeight="1" x14ac:dyDescent="0.35">
      <c r="R87" s="11"/>
    </row>
    <row r="88" spans="18:18" ht="15.75" customHeight="1" x14ac:dyDescent="0.35">
      <c r="R88" s="11"/>
    </row>
    <row r="89" spans="18:18" ht="15.75" customHeight="1" x14ac:dyDescent="0.35">
      <c r="R89" s="11"/>
    </row>
    <row r="90" spans="18:18" ht="15.75" customHeight="1" x14ac:dyDescent="0.35">
      <c r="R90" s="11"/>
    </row>
    <row r="91" spans="18:18" ht="15.75" customHeight="1" x14ac:dyDescent="0.35">
      <c r="R91" s="11"/>
    </row>
    <row r="92" spans="18:18" ht="15.75" customHeight="1" x14ac:dyDescent="0.35">
      <c r="R92" s="11"/>
    </row>
    <row r="93" spans="18:18" ht="15.75" customHeight="1" x14ac:dyDescent="0.35">
      <c r="R93" s="11"/>
    </row>
    <row r="94" spans="18:18" ht="15.75" customHeight="1" x14ac:dyDescent="0.35">
      <c r="R94" s="11"/>
    </row>
    <row r="95" spans="18:18" ht="15.75" customHeight="1" x14ac:dyDescent="0.35"/>
    <row r="96" spans="18:18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2-1-24</vt:lpstr>
      <vt:lpstr>4-1-24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A.J. Watson</dc:creator>
  <cp:lastModifiedBy>Cami Chopski</cp:lastModifiedBy>
  <cp:lastPrinted>2024-04-01T21:10:30Z</cp:lastPrinted>
  <dcterms:created xsi:type="dcterms:W3CDTF">2023-09-06T17:49:31Z</dcterms:created>
  <dcterms:modified xsi:type="dcterms:W3CDTF">2024-04-01T21:59:26Z</dcterms:modified>
</cp:coreProperties>
</file>