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5" yWindow="210" windowWidth="16545" windowHeight="9810"/>
  </bookViews>
  <sheets>
    <sheet name="Uniform Budget Summary" sheetId="1" r:id="rId1"/>
  </sheets>
  <definedNames>
    <definedName name="_xlnm._FilterDatabase" localSheetId="0" hidden="1">'Uniform Budget Summary'!$A$2:$AC$199</definedName>
    <definedName name="AllowFundHlook">#REF!</definedName>
    <definedName name="AllowProg">#REF!</definedName>
    <definedName name="CertBen">#REF!</definedName>
    <definedName name="CertFund">#REF!</definedName>
    <definedName name="CertGrant">#REF!</definedName>
    <definedName name="CertObj">#REF!</definedName>
    <definedName name="CertProg">#REF!</definedName>
    <definedName name="CertSalary">#REF!</definedName>
    <definedName name="ERRORRPT">#REF!</definedName>
    <definedName name="MINRESERVE">#REF!</definedName>
    <definedName name="PAGE01">#REF!</definedName>
    <definedName name="PAGE02">#REF!</definedName>
    <definedName name="PAGE03">#REF!</definedName>
    <definedName name="PAGE04">#REF!</definedName>
    <definedName name="PAGE05">#REF!</definedName>
    <definedName name="PAGE06">#REF!</definedName>
    <definedName name="PAGE07">#REF!</definedName>
    <definedName name="PAGE08">#REF!</definedName>
    <definedName name="PAGE09">#REF!</definedName>
    <definedName name="PAGE10">#REF!</definedName>
    <definedName name="PAGE11">#REF!</definedName>
    <definedName name="PAGE12">#REF!</definedName>
    <definedName name="PAGE13">#REF!</definedName>
    <definedName name="PAGE14">#REF!</definedName>
    <definedName name="PAGE15">#REF!</definedName>
    <definedName name="PAGE16">#REF!</definedName>
    <definedName name="page17">#REF!</definedName>
    <definedName name="PAGE18">#REF!</definedName>
    <definedName name="PAGE19">#REF!</definedName>
    <definedName name="PAGE20">#REF!</definedName>
    <definedName name="PAGE21">#REF!</definedName>
    <definedName name="PAGE22">#REF!</definedName>
    <definedName name="PAGE23">#REF!</definedName>
    <definedName name="_xlnm.Print_Titles" localSheetId="0">'Uniform Budget Summary'!$A:$B,'Uniform Budget Summary'!$1:$2</definedName>
    <definedName name="printjob1">#REF!,#REF!,#REF!,#REF!,#REF!,#REF!,#REF!,#REF!,#REF!,#REF!,#REF!</definedName>
    <definedName name="printjob2">#REF!,#REF!,#REF!,#REF!,#REF!,#REF!,#REF!,#REF!,#REF!,#REF!,#REF!</definedName>
    <definedName name="printjob3">#REF!,#REF!</definedName>
    <definedName name="printsumm">#REF!,#REF!,#REF!,#REF!,#REF!</definedName>
    <definedName name="printtabor">#REF!,#REF!,#REF!</definedName>
    <definedName name="SPENDLIM">#REF!</definedName>
    <definedName name="SUMM01">#REF!</definedName>
    <definedName name="SUMM02">#REF!</definedName>
    <definedName name="SUMM03">#REF!</definedName>
    <definedName name="SUMM04">#REF!</definedName>
    <definedName name="SUMM05">#REF!</definedName>
    <definedName name="TAXLIM">#REF!</definedName>
  </definedNames>
  <calcPr calcId="145621"/>
</workbook>
</file>

<file path=xl/calcChain.xml><?xml version="1.0" encoding="utf-8"?>
<calcChain xmlns="http://schemas.openxmlformats.org/spreadsheetml/2006/main">
  <c r="AC199" i="1" l="1"/>
  <c r="AB199" i="1"/>
  <c r="AA199" i="1"/>
  <c r="Z199" i="1"/>
  <c r="Y199" i="1"/>
  <c r="X199" i="1"/>
  <c r="W199" i="1"/>
  <c r="V199" i="1"/>
  <c r="U199" i="1"/>
  <c r="T199" i="1"/>
  <c r="S199" i="1"/>
  <c r="R199" i="1"/>
  <c r="Q199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C199" i="1"/>
  <c r="AC197" i="1"/>
  <c r="AB197" i="1"/>
  <c r="AA197" i="1"/>
  <c r="Z197" i="1"/>
  <c r="Y197" i="1"/>
  <c r="X197" i="1"/>
  <c r="W197" i="1"/>
  <c r="V197" i="1"/>
  <c r="U197" i="1"/>
  <c r="T197" i="1"/>
  <c r="S197" i="1"/>
  <c r="R197" i="1"/>
  <c r="Q197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C197" i="1"/>
  <c r="AC195" i="1"/>
  <c r="AB195" i="1"/>
  <c r="AA195" i="1"/>
  <c r="Z195" i="1"/>
  <c r="Y195" i="1"/>
  <c r="X195" i="1"/>
  <c r="W195" i="1"/>
  <c r="V195" i="1"/>
  <c r="U195" i="1"/>
  <c r="T195" i="1"/>
  <c r="S195" i="1"/>
  <c r="R195" i="1"/>
  <c r="Q195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C195" i="1"/>
  <c r="AC194" i="1"/>
  <c r="AC193" i="1"/>
  <c r="AC192" i="1"/>
  <c r="AC191" i="1"/>
  <c r="AC190" i="1"/>
  <c r="AC189" i="1"/>
  <c r="AC188" i="1"/>
  <c r="AC187" i="1"/>
  <c r="AC186" i="1"/>
  <c r="AC185" i="1"/>
  <c r="AC184" i="1"/>
  <c r="AC183" i="1"/>
  <c r="AC182" i="1"/>
  <c r="AC181" i="1"/>
  <c r="AC180" i="1"/>
  <c r="AC179" i="1"/>
  <c r="AC176" i="1"/>
  <c r="AB176" i="1"/>
  <c r="AA176" i="1"/>
  <c r="Z176" i="1"/>
  <c r="Y176" i="1"/>
  <c r="X176" i="1"/>
  <c r="W176" i="1"/>
  <c r="V176" i="1"/>
  <c r="U176" i="1"/>
  <c r="T176" i="1"/>
  <c r="S176" i="1"/>
  <c r="R176" i="1"/>
  <c r="Q176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C176" i="1"/>
  <c r="AC174" i="1"/>
  <c r="AB174" i="1"/>
  <c r="AA174" i="1"/>
  <c r="Z174" i="1"/>
  <c r="Y174" i="1"/>
  <c r="X174" i="1"/>
  <c r="W174" i="1"/>
  <c r="V174" i="1"/>
  <c r="U174" i="1"/>
  <c r="T174" i="1"/>
  <c r="S174" i="1"/>
  <c r="R174" i="1"/>
  <c r="Q174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C174" i="1"/>
  <c r="AC173" i="1"/>
  <c r="AC172" i="1"/>
  <c r="AC171" i="1"/>
  <c r="AC170" i="1"/>
  <c r="AC169" i="1"/>
  <c r="AC168" i="1"/>
  <c r="AC165" i="1"/>
  <c r="AB165" i="1"/>
  <c r="AA165" i="1"/>
  <c r="Z165" i="1"/>
  <c r="Y165" i="1"/>
  <c r="X165" i="1"/>
  <c r="W165" i="1"/>
  <c r="V165" i="1"/>
  <c r="U165" i="1"/>
  <c r="T165" i="1"/>
  <c r="S165" i="1"/>
  <c r="R165" i="1"/>
  <c r="Q165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C165" i="1"/>
  <c r="AC163" i="1"/>
  <c r="AB163" i="1"/>
  <c r="AA163" i="1"/>
  <c r="Z163" i="1"/>
  <c r="Y163" i="1"/>
  <c r="X163" i="1"/>
  <c r="W163" i="1"/>
  <c r="V163" i="1"/>
  <c r="U163" i="1"/>
  <c r="T163" i="1"/>
  <c r="S163" i="1"/>
  <c r="R163" i="1"/>
  <c r="Q163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C163" i="1"/>
  <c r="AC162" i="1"/>
  <c r="AC154" i="1"/>
  <c r="AB154" i="1"/>
  <c r="AA154" i="1"/>
  <c r="Z154" i="1"/>
  <c r="Y154" i="1"/>
  <c r="X154" i="1"/>
  <c r="W154" i="1"/>
  <c r="V154" i="1"/>
  <c r="U154" i="1"/>
  <c r="T154" i="1"/>
  <c r="S154" i="1"/>
  <c r="R154" i="1"/>
  <c r="Q154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C154" i="1"/>
  <c r="AC153" i="1"/>
  <c r="AC152" i="1"/>
  <c r="AC151" i="1"/>
  <c r="AC150" i="1"/>
  <c r="AC149" i="1"/>
  <c r="AC148" i="1"/>
  <c r="AC145" i="1"/>
  <c r="AB145" i="1"/>
  <c r="AA145" i="1"/>
  <c r="Z145" i="1"/>
  <c r="Y145" i="1"/>
  <c r="X145" i="1"/>
  <c r="W145" i="1"/>
  <c r="V145" i="1"/>
  <c r="U145" i="1"/>
  <c r="T145" i="1"/>
  <c r="S145" i="1"/>
  <c r="R145" i="1"/>
  <c r="Q145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C145" i="1"/>
  <c r="AC143" i="1"/>
  <c r="AB143" i="1"/>
  <c r="AA143" i="1"/>
  <c r="Z143" i="1"/>
  <c r="Y143" i="1"/>
  <c r="X143" i="1"/>
  <c r="W143" i="1"/>
  <c r="V143" i="1"/>
  <c r="U143" i="1"/>
  <c r="T143" i="1"/>
  <c r="S143" i="1"/>
  <c r="R143" i="1"/>
  <c r="Q143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C143" i="1"/>
  <c r="AC142" i="1"/>
  <c r="AC141" i="1"/>
  <c r="AC140" i="1"/>
  <c r="AC139" i="1"/>
  <c r="AC138" i="1"/>
  <c r="AC137" i="1"/>
  <c r="AC134" i="1"/>
  <c r="AB134" i="1"/>
  <c r="AA134" i="1"/>
  <c r="Z134" i="1"/>
  <c r="Y134" i="1"/>
  <c r="X134" i="1"/>
  <c r="W134" i="1"/>
  <c r="V134" i="1"/>
  <c r="U134" i="1"/>
  <c r="T134" i="1"/>
  <c r="S134" i="1"/>
  <c r="R134" i="1"/>
  <c r="Q134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C134" i="1"/>
  <c r="AC133" i="1"/>
  <c r="AC132" i="1"/>
  <c r="AC131" i="1"/>
  <c r="AC130" i="1"/>
  <c r="AC129" i="1"/>
  <c r="AC128" i="1"/>
  <c r="AC125" i="1"/>
  <c r="AB125" i="1"/>
  <c r="AA125" i="1"/>
  <c r="Z125" i="1"/>
  <c r="Y125" i="1"/>
  <c r="X125" i="1"/>
  <c r="W125" i="1"/>
  <c r="V125" i="1"/>
  <c r="U125" i="1"/>
  <c r="T125" i="1"/>
  <c r="S125" i="1"/>
  <c r="R125" i="1"/>
  <c r="Q125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C125" i="1"/>
  <c r="AC124" i="1"/>
  <c r="AC123" i="1"/>
  <c r="AC122" i="1"/>
  <c r="AC121" i="1"/>
  <c r="AC120" i="1"/>
  <c r="AC119" i="1"/>
  <c r="AC117" i="1"/>
  <c r="AB117" i="1"/>
  <c r="AA117" i="1"/>
  <c r="Z117" i="1"/>
  <c r="Y117" i="1"/>
  <c r="X117" i="1"/>
  <c r="W117" i="1"/>
  <c r="V117" i="1"/>
  <c r="U117" i="1"/>
  <c r="T117" i="1"/>
  <c r="S117" i="1"/>
  <c r="R117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C117" i="1"/>
  <c r="AC116" i="1"/>
  <c r="AC115" i="1"/>
  <c r="AC114" i="1"/>
  <c r="AC113" i="1"/>
  <c r="AC112" i="1"/>
  <c r="AC111" i="1"/>
  <c r="AC108" i="1"/>
  <c r="AB108" i="1"/>
  <c r="AA108" i="1"/>
  <c r="Z108" i="1"/>
  <c r="Y108" i="1"/>
  <c r="X108" i="1"/>
  <c r="W108" i="1"/>
  <c r="V108" i="1"/>
  <c r="U108" i="1"/>
  <c r="T108" i="1"/>
  <c r="S108" i="1"/>
  <c r="R108" i="1"/>
  <c r="Q108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C108" i="1"/>
  <c r="AC107" i="1"/>
  <c r="AC106" i="1"/>
  <c r="AC105" i="1"/>
  <c r="AC104" i="1"/>
  <c r="AC103" i="1"/>
  <c r="AC102" i="1"/>
  <c r="AC99" i="1"/>
  <c r="AB99" i="1"/>
  <c r="AA99" i="1"/>
  <c r="Z99" i="1"/>
  <c r="Y99" i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C99" i="1"/>
  <c r="AC98" i="1"/>
  <c r="AC97" i="1"/>
  <c r="AC96" i="1"/>
  <c r="AC95" i="1"/>
  <c r="AC94" i="1"/>
  <c r="AC93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C90" i="1"/>
  <c r="AC89" i="1"/>
  <c r="AC88" i="1"/>
  <c r="AC87" i="1"/>
  <c r="AC86" i="1"/>
  <c r="AC85" i="1"/>
  <c r="AC84" i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C81" i="1"/>
  <c r="AC80" i="1"/>
  <c r="AC79" i="1"/>
  <c r="AC78" i="1"/>
  <c r="AC77" i="1"/>
  <c r="AC76" i="1"/>
  <c r="AC75" i="1"/>
  <c r="AC73" i="1"/>
  <c r="AB73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C73" i="1"/>
  <c r="AC72" i="1"/>
  <c r="AC71" i="1"/>
  <c r="AC70" i="1"/>
  <c r="AC69" i="1"/>
  <c r="AC68" i="1"/>
  <c r="AC67" i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C64" i="1"/>
  <c r="AC63" i="1"/>
  <c r="AC62" i="1"/>
  <c r="AC61" i="1"/>
  <c r="AC60" i="1"/>
  <c r="AC59" i="1"/>
  <c r="AC58" i="1"/>
  <c r="AC55" i="1"/>
  <c r="AB55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/>
  <c r="AC54" i="1"/>
  <c r="AC53" i="1"/>
  <c r="AC52" i="1"/>
  <c r="AC51" i="1"/>
  <c r="AC50" i="1"/>
  <c r="AC49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C46" i="1"/>
  <c r="AC45" i="1"/>
  <c r="AC44" i="1"/>
  <c r="AC43" i="1"/>
  <c r="AC42" i="1"/>
  <c r="AC41" i="1"/>
  <c r="AC40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AC36" i="1"/>
  <c r="AC35" i="1"/>
  <c r="AC34" i="1"/>
  <c r="AC33" i="1"/>
  <c r="AC32" i="1"/>
  <c r="AC31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AC27" i="1"/>
  <c r="AC26" i="1"/>
  <c r="AC25" i="1"/>
  <c r="AC24" i="1"/>
  <c r="AC23" i="1"/>
  <c r="AC22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AC16" i="1"/>
  <c r="AC15" i="1"/>
  <c r="AC14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AC9" i="1"/>
  <c r="AC8" i="1"/>
  <c r="AC7" i="1"/>
  <c r="AC6" i="1"/>
  <c r="AC3" i="1"/>
</calcChain>
</file>

<file path=xl/sharedStrings.xml><?xml version="1.0" encoding="utf-8"?>
<sst xmlns="http://schemas.openxmlformats.org/spreadsheetml/2006/main" count="372" uniqueCount="142">
  <si>
    <t>NORTH CONEJOS SD RE 1-J</t>
  </si>
  <si>
    <t>Object
Source</t>
  </si>
  <si>
    <t>10                   General Fund</t>
  </si>
  <si>
    <t>11                      Charter School Fund</t>
  </si>
  <si>
    <t>18               Insurance Reserve / Risk-Management</t>
  </si>
  <si>
    <t xml:space="preserve">19              Preschool and Kindergarten </t>
  </si>
  <si>
    <t>21                       Food Service</t>
  </si>
  <si>
    <t>22                 Governmental Designated Grants Fund</t>
  </si>
  <si>
    <t xml:space="preserve">06                 Supplemental Capital Construction, Technology, and
Maintenance Fund. </t>
  </si>
  <si>
    <t xml:space="preserve">23                       Pupil Activity </t>
  </si>
  <si>
    <t>24
Full-Day Kindergarten Mill Levy Override</t>
  </si>
  <si>
    <t xml:space="preserve">25        Transportation </t>
  </si>
  <si>
    <t>(26-29)                              Other Special Revenue</t>
  </si>
  <si>
    <t>31                        Bond Redemption</t>
  </si>
  <si>
    <t>39                        COP Debt</t>
  </si>
  <si>
    <t>41                    Building Fund</t>
  </si>
  <si>
    <t>42                    Special Building &amp; Technology</t>
  </si>
  <si>
    <t>43                       Capital Reserve Capital Projects</t>
  </si>
  <si>
    <t xml:space="preserve">46                 Supplemental Capital Construction, Technology, and
Maintenance Fund. </t>
  </si>
  <si>
    <t>50                   Enterprise Funds</t>
  </si>
  <si>
    <t xml:space="preserve">60                   Internal Service </t>
  </si>
  <si>
    <t>64                            Risk Related Activity</t>
  </si>
  <si>
    <t>70                      Fiduciary: Trust and Other Agency Funds: 70, 71, 75-79</t>
  </si>
  <si>
    <t>72                      Private-Purpose Trust</t>
  </si>
  <si>
    <t xml:space="preserve">73                           Agency </t>
  </si>
  <si>
    <t>74                         Pupil Activity Agency</t>
  </si>
  <si>
    <t xml:space="preserve">85           Foundations </t>
  </si>
  <si>
    <t xml:space="preserve">Component
Units and Other Reportable Funds </t>
  </si>
  <si>
    <t>TOTAL</t>
  </si>
  <si>
    <t>Beginning Fund Balance
(Includes All Reserves)</t>
  </si>
  <si>
    <t>Revenues</t>
  </si>
  <si>
    <t>Local Sources</t>
  </si>
  <si>
    <t>1000 - 1999</t>
  </si>
  <si>
    <t>Intermediate Sources</t>
  </si>
  <si>
    <t>2000 - 2999</t>
  </si>
  <si>
    <t>State Sources</t>
  </si>
  <si>
    <t>3000 - 3999</t>
  </si>
  <si>
    <t>Federal Sources</t>
  </si>
  <si>
    <t>4000 - 4999</t>
  </si>
  <si>
    <t>Total Revenues</t>
  </si>
  <si>
    <t>Total Beginning Fund Balance and Reserves</t>
  </si>
  <si>
    <t xml:space="preserve">      </t>
  </si>
  <si>
    <t>Total Allocations To/From Other Funds</t>
  </si>
  <si>
    <t>5600,5700, 5800</t>
  </si>
  <si>
    <t>Transfers To/From Other Funds</t>
  </si>
  <si>
    <t>5200 - 5300</t>
  </si>
  <si>
    <t xml:space="preserve">Other Sources </t>
  </si>
  <si>
    <t>5100,5400, 5500,5900, 5990, 5991</t>
  </si>
  <si>
    <t>Available  Beginning Fund Balance &amp; Revenues (Plus Or Minus (If Revenue) Allocations And Transfers)</t>
  </si>
  <si>
    <t>Expenditures</t>
  </si>
  <si>
    <t>Instruction - Program 0010 to 2099</t>
  </si>
  <si>
    <t>Salaries</t>
  </si>
  <si>
    <t>0100</t>
  </si>
  <si>
    <t>Employee Benefits</t>
  </si>
  <si>
    <t>0200</t>
  </si>
  <si>
    <t>Purchased Services</t>
  </si>
  <si>
    <t>0300,0400, 0500</t>
  </si>
  <si>
    <t>Supplies and Materials</t>
  </si>
  <si>
    <t>0600</t>
  </si>
  <si>
    <t>Property</t>
  </si>
  <si>
    <t>0700</t>
  </si>
  <si>
    <t>Other</t>
  </si>
  <si>
    <t>0800, 0900</t>
  </si>
  <si>
    <t>Total Instruction</t>
  </si>
  <si>
    <t>Supporting Services</t>
  </si>
  <si>
    <t>Students - Program 2100</t>
  </si>
  <si>
    <t>Total Students</t>
  </si>
  <si>
    <t>Instructional Staff - Program 2200</t>
  </si>
  <si>
    <t>Total Instructional Staff</t>
  </si>
  <si>
    <t>General Administration - Program 2300, including Program 2303 and 2304</t>
  </si>
  <si>
    <t>Total School Administration</t>
  </si>
  <si>
    <t>School Administration - Program 2400</t>
  </si>
  <si>
    <t>Business Services - Program 2500, including Program 2501</t>
  </si>
  <si>
    <t>Total Business Services</t>
  </si>
  <si>
    <t>Operations and Maintenance - Program 2600</t>
  </si>
  <si>
    <t>Total Operations and Maintenance</t>
  </si>
  <si>
    <t>Student Transportation - Program 2700</t>
  </si>
  <si>
    <t>Total Student Transportation</t>
  </si>
  <si>
    <t>Central Support - Program 2800, including Program 2801</t>
  </si>
  <si>
    <t>Total Central Support</t>
  </si>
  <si>
    <t>Other Support - Program 2900</t>
  </si>
  <si>
    <t>Total Other Support</t>
  </si>
  <si>
    <t>Food Service Operations - Program 3100</t>
  </si>
  <si>
    <t>Enterprise Operations - Program 3200</t>
  </si>
  <si>
    <t>Total Enterprise Operations</t>
  </si>
  <si>
    <t>Community Services - Program 3300</t>
  </si>
  <si>
    <t>Total Community Services</t>
  </si>
  <si>
    <t>Education for Adults - Program 3400</t>
  </si>
  <si>
    <t>Total Education for Adults Services</t>
  </si>
  <si>
    <t>Total Supporting Services</t>
  </si>
  <si>
    <t>Property - Program 4000</t>
  </si>
  <si>
    <t>Total Property</t>
  </si>
  <si>
    <t>Other Uses - Program 5000s - including Transfers Out and/or Allocations Out as an expenditure</t>
  </si>
  <si>
    <t>N/A</t>
  </si>
  <si>
    <t>Total Other Uses</t>
  </si>
  <si>
    <t>Total Expenditures</t>
  </si>
  <si>
    <t>APPROPRIATED RESERVES</t>
  </si>
  <si>
    <t>Other Reserved Fund Balance (9900)</t>
  </si>
  <si>
    <t>0840</t>
  </si>
  <si>
    <t>Other Restricted Reserves (932X)</t>
  </si>
  <si>
    <t>Reserved Fund Balance (9100)</t>
  </si>
  <si>
    <t>District Emergency Reserve (9315)</t>
  </si>
  <si>
    <t>Reserve for TABOR 3% (9321)</t>
  </si>
  <si>
    <t>Reserve for TABOR - Multi-Year Obligations (9322)</t>
  </si>
  <si>
    <t>Total Reservies</t>
  </si>
  <si>
    <t>Total Expenditures and Reserves</t>
  </si>
  <si>
    <t>BUDGETED ENDING FUND BALANCE</t>
  </si>
  <si>
    <t xml:space="preserve">   Non-spendable fund balance  (9900)</t>
  </si>
  <si>
    <t>6710</t>
  </si>
  <si>
    <t xml:space="preserve">   Restricted fund balance (9990)</t>
  </si>
  <si>
    <t>6720</t>
  </si>
  <si>
    <t xml:space="preserve">   TABOR 3% emergency reserve (9321)</t>
  </si>
  <si>
    <t>6721</t>
  </si>
  <si>
    <t xml:space="preserve">   TABOR multi year obligations (9322)</t>
  </si>
  <si>
    <t>6722</t>
  </si>
  <si>
    <t xml:space="preserve">   District emergency reserve (letter of credit or real estate) (9323)</t>
  </si>
  <si>
    <t>6723</t>
  </si>
  <si>
    <t xml:space="preserve">   Colorado Preschool Program (CPP) (9324)</t>
  </si>
  <si>
    <t>6724</t>
  </si>
  <si>
    <t xml:space="preserve">   Full day kindergarten reserve (9325)</t>
  </si>
  <si>
    <t>6725</t>
  </si>
  <si>
    <t xml:space="preserve">   Risk-related / restricted capital reserve (9326)</t>
  </si>
  <si>
    <t>6726</t>
  </si>
  <si>
    <t xml:space="preserve">   BEST capital renewal reserve (9327)</t>
  </si>
  <si>
    <t>6727</t>
  </si>
  <si>
    <t xml:space="preserve">   Committed fund balance (9900)</t>
  </si>
  <si>
    <t>6750</t>
  </si>
  <si>
    <t xml:space="preserve">   Committed fund balance (15% limit) (9200)</t>
  </si>
  <si>
    <t xml:space="preserve">   Assigned fund balance (9900)</t>
  </si>
  <si>
    <t>6760</t>
  </si>
  <si>
    <t xml:space="preserve">   Unassigned fund balance (9900)</t>
  </si>
  <si>
    <t>6770</t>
  </si>
  <si>
    <t xml:space="preserve">   Net investment in capital assets (9900)</t>
  </si>
  <si>
    <t>6790</t>
  </si>
  <si>
    <t xml:space="preserve">   Restricted net position (9900)</t>
  </si>
  <si>
    <t>6791</t>
  </si>
  <si>
    <t xml:space="preserve">   Unrestricted net position (9900)</t>
  </si>
  <si>
    <t>6792</t>
  </si>
  <si>
    <t>Total Ending Fund Balance</t>
  </si>
  <si>
    <t>Total Available Beginning Fund Balance &amp; Revenues Less Total Expenditures &amp; Reserves Less Ending Fund Balance (Shall Equal Zero (0))</t>
  </si>
  <si>
    <t>Use of a portion of beginning fund balance resolution required?</t>
  </si>
  <si>
    <t>FY2018-2019 SUMMARY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</si>
</sst>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5" x14ac:knownFonts="1">
    <font>
      <sz val="8"/>
      <color rgb="FF000000"/>
      <name val="Helv"/>
    </font>
    <font>
      <b/>
      <sz val="10"/>
      <color rgb="FF000000"/>
      <name val="Arial"/>
      <family val="2"/>
    </font>
    <font>
      <sz val="10"/>
      <color rgb="FF000000"/>
      <name val="Helv"/>
    </font>
    <font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37" fontId="0" fillId="0" borderId="0"/>
  </cellStyleXfs>
  <cellXfs count="53">
    <xf numFmtId="37" fontId="0" fillId="0" borderId="0" xfId="0" applyNumberFormat="1"/>
    <xf numFmtId="49" fontId="1" fillId="0" borderId="0" xfId="0" applyNumberFormat="1" applyFont="1" applyAlignment="1">
      <alignment horizontal="right" wrapText="1"/>
    </xf>
    <xf numFmtId="41" fontId="3" fillId="0" borderId="0" xfId="0" applyNumberFormat="1" applyFont="1"/>
    <xf numFmtId="41" fontId="3" fillId="0" borderId="0" xfId="0" applyNumberFormat="1" applyFont="1"/>
    <xf numFmtId="37" fontId="2" fillId="0" borderId="0" xfId="0" applyNumberFormat="1" applyFont="1"/>
    <xf numFmtId="37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37" fontId="3" fillId="0" borderId="0" xfId="0" applyNumberFormat="1" applyFont="1"/>
    <xf numFmtId="41" fontId="3" fillId="0" borderId="0" xfId="0" applyNumberFormat="1" applyFont="1"/>
    <xf numFmtId="49" fontId="1" fillId="0" borderId="0" xfId="0" applyNumberFormat="1" applyFont="1" applyAlignment="1">
      <alignment horizontal="right" wrapText="1"/>
    </xf>
    <xf numFmtId="41" fontId="3" fillId="0" borderId="0" xfId="0" applyNumberFormat="1" applyFont="1" applyAlignment="1">
      <alignment horizontal="center"/>
    </xf>
    <xf numFmtId="37" fontId="1" fillId="0" borderId="0" xfId="0" applyNumberFormat="1" applyFont="1" applyAlignment="1">
      <alignment vertical="top" wrapText="1"/>
    </xf>
    <xf numFmtId="37" fontId="1" fillId="0" borderId="0" xfId="0" applyNumberFormat="1" applyFont="1" applyAlignment="1">
      <alignment vertical="top" wrapText="1"/>
    </xf>
    <xf numFmtId="37" fontId="1" fillId="0" borderId="0" xfId="0" applyNumberFormat="1" applyFont="1" applyAlignment="1">
      <alignment vertical="top" wrapText="1"/>
    </xf>
    <xf numFmtId="37" fontId="3" fillId="0" borderId="0" xfId="0" applyNumberFormat="1" applyFont="1" applyAlignment="1">
      <alignment vertical="top" wrapText="1"/>
    </xf>
    <xf numFmtId="37" fontId="1" fillId="0" borderId="2" xfId="0" applyNumberFormat="1" applyFont="1" applyBorder="1" applyAlignment="1">
      <alignment vertical="top" wrapText="1"/>
    </xf>
    <xf numFmtId="37" fontId="1" fillId="0" borderId="2" xfId="0" applyNumberFormat="1" applyFont="1" applyBorder="1" applyAlignment="1">
      <alignment vertical="top" wrapText="1"/>
    </xf>
    <xf numFmtId="37" fontId="3" fillId="0" borderId="2" xfId="0" applyNumberFormat="1" applyFont="1" applyBorder="1" applyAlignment="1">
      <alignment horizontal="left" vertical="top" wrapText="1" indent="1"/>
    </xf>
    <xf numFmtId="37" fontId="3" fillId="0" borderId="2" xfId="0" applyNumberFormat="1" applyFont="1" applyBorder="1" applyAlignment="1">
      <alignment vertical="top" wrapText="1"/>
    </xf>
    <xf numFmtId="37" fontId="3" fillId="0" borderId="2" xfId="0" applyNumberFormat="1" applyFont="1" applyBorder="1" applyAlignment="1">
      <alignment vertical="top" wrapText="1"/>
    </xf>
    <xf numFmtId="49" fontId="1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1" fontId="3" fillId="0" borderId="6" xfId="0" applyNumberFormat="1" applyFont="1" applyBorder="1" applyProtection="1">
      <protection locked="0"/>
    </xf>
    <xf numFmtId="41" fontId="3" fillId="0" borderId="7" xfId="0" applyNumberFormat="1" applyFont="1" applyBorder="1" applyProtection="1">
      <protection locked="0"/>
    </xf>
    <xf numFmtId="41" fontId="3" fillId="0" borderId="8" xfId="0" applyNumberFormat="1" applyFont="1" applyBorder="1"/>
    <xf numFmtId="41" fontId="1" fillId="0" borderId="6" xfId="0" applyNumberFormat="1" applyFont="1" applyBorder="1" applyAlignment="1" applyProtection="1">
      <alignment horizontal="center" wrapText="1"/>
      <protection locked="0"/>
    </xf>
    <xf numFmtId="41" fontId="1" fillId="0" borderId="7" xfId="0" applyNumberFormat="1" applyFont="1" applyBorder="1" applyAlignment="1" applyProtection="1">
      <alignment horizontal="center" wrapText="1"/>
      <protection locked="0"/>
    </xf>
    <xf numFmtId="41" fontId="1" fillId="0" borderId="8" xfId="0" applyNumberFormat="1" applyFont="1" applyBorder="1" applyAlignment="1">
      <alignment horizontal="center" wrapText="1"/>
    </xf>
    <xf numFmtId="41" fontId="3" fillId="0" borderId="6" xfId="0" applyNumberFormat="1" applyFont="1" applyBorder="1"/>
    <xf numFmtId="41" fontId="3" fillId="0" borderId="7" xfId="0" applyNumberFormat="1" applyFont="1" applyBorder="1"/>
    <xf numFmtId="41" fontId="4" fillId="0" borderId="6" xfId="0" applyNumberFormat="1" applyFont="1" applyBorder="1" applyProtection="1">
      <protection locked="0"/>
    </xf>
    <xf numFmtId="41" fontId="4" fillId="0" borderId="7" xfId="0" applyNumberFormat="1" applyFont="1" applyBorder="1" applyProtection="1">
      <protection locked="0"/>
    </xf>
    <xf numFmtId="41" fontId="3" fillId="0" borderId="6" xfId="0" applyNumberFormat="1" applyFont="1" applyBorder="1"/>
    <xf numFmtId="41" fontId="3" fillId="0" borderId="7" xfId="0" applyNumberFormat="1" applyFont="1" applyBorder="1"/>
    <xf numFmtId="41" fontId="3" fillId="0" borderId="8" xfId="0" applyNumberFormat="1" applyFont="1" applyBorder="1"/>
    <xf numFmtId="41" fontId="3" fillId="0" borderId="6" xfId="0" applyNumberFormat="1" applyFont="1" applyBorder="1" applyProtection="1">
      <protection locked="0"/>
    </xf>
    <xf numFmtId="41" fontId="3" fillId="0" borderId="7" xfId="0" applyNumberFormat="1" applyFont="1" applyBorder="1" applyProtection="1">
      <protection locked="0"/>
    </xf>
    <xf numFmtId="41" fontId="3" fillId="0" borderId="6" xfId="0" applyNumberFormat="1" applyFont="1" applyBorder="1" applyAlignment="1" applyProtection="1">
      <alignment horizontal="right"/>
      <protection locked="0"/>
    </xf>
    <xf numFmtId="41" fontId="3" fillId="0" borderId="7" xfId="0" applyNumberFormat="1" applyFont="1" applyBorder="1" applyAlignment="1" applyProtection="1">
      <alignment horizontal="right"/>
      <protection locked="0"/>
    </xf>
    <xf numFmtId="41" fontId="3" fillId="0" borderId="8" xfId="0" applyNumberFormat="1" applyFont="1" applyBorder="1" applyAlignment="1">
      <alignment horizontal="right"/>
    </xf>
    <xf numFmtId="41" fontId="1" fillId="0" borderId="10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 applyProtection="1">
      <alignment horizontal="center" wrapText="1"/>
      <protection locked="0"/>
    </xf>
    <xf numFmtId="41" fontId="1" fillId="0" borderId="9" xfId="0" applyNumberFormat="1" applyFont="1" applyBorder="1" applyAlignment="1">
      <alignment horizontal="center" wrapText="1"/>
    </xf>
    <xf numFmtId="41" fontId="1" fillId="0" borderId="11" xfId="0" applyNumberFormat="1" applyFont="1" applyBorder="1" applyAlignment="1">
      <alignment horizontal="center" wrapText="1"/>
    </xf>
    <xf numFmtId="37" fontId="1" fillId="0" borderId="5" xfId="0" applyNumberFormat="1" applyFont="1" applyBorder="1" applyAlignment="1" applyProtection="1">
      <alignment vertical="center" wrapText="1"/>
      <protection locked="0"/>
    </xf>
    <xf numFmtId="37" fontId="1" fillId="2" borderId="12" xfId="0" applyNumberFormat="1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right" wrapText="1"/>
    </xf>
    <xf numFmtId="41" fontId="3" fillId="2" borderId="13" xfId="0" applyNumberFormat="1" applyFont="1" applyFill="1" applyBorder="1"/>
    <xf numFmtId="41" fontId="3" fillId="2" borderId="4" xfId="0" applyNumberFormat="1" applyFont="1" applyFill="1" applyBorder="1"/>
    <xf numFmtId="41" fontId="3" fillId="2" borderId="14" xfId="0" applyNumberFormat="1" applyFont="1" applyFill="1" applyBorder="1"/>
    <xf numFmtId="37" fontId="1" fillId="2" borderId="12" xfId="0" applyNumberFormat="1" applyFont="1" applyFill="1" applyBorder="1" applyAlignment="1">
      <alignment horizontal="left" vertical="top" wrapText="1" indent="2"/>
    </xf>
  </cellXfs>
  <cellStyles count="1">
    <cellStyle name="Normal" xfId="0" builtinId="0"/>
  </cellStyles>
  <dxfs count="3"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9"/>
  <sheetViews>
    <sheetView tabSelected="1" zoomScaleNormal="100" workbookViewId="0">
      <pane xSplit="2" ySplit="2" topLeftCell="C3" activePane="bottomRight" state="frozen"/>
      <selection activeCell="G13" sqref="G13"/>
      <selection pane="topRight" activeCell="G13" sqref="G13"/>
      <selection pane="bottomLeft" activeCell="G13" sqref="G13"/>
      <selection pane="bottomRight"/>
    </sheetView>
  </sheetViews>
  <sheetFormatPr defaultColWidth="9.33203125" defaultRowHeight="12.75" x14ac:dyDescent="0.2"/>
  <cols>
    <col min="1" max="1" width="47.6640625" style="13" customWidth="1"/>
    <col min="2" max="2" width="14" style="1" bestFit="1" customWidth="1"/>
    <col min="3" max="29" width="18.6640625" style="2" customWidth="1"/>
    <col min="30" max="30" width="9.33203125" style="4" customWidth="1"/>
    <col min="31" max="16384" width="9.33203125" style="4"/>
  </cols>
  <sheetData>
    <row r="1" spans="1:29" x14ac:dyDescent="0.2">
      <c r="A1" s="11" t="s">
        <v>141</v>
      </c>
      <c r="O1" s="3"/>
    </row>
    <row r="2" spans="1:29" s="5" customFormat="1" ht="102" x14ac:dyDescent="0.2">
      <c r="A2" s="46" t="s">
        <v>0</v>
      </c>
      <c r="B2" s="43" t="s">
        <v>1</v>
      </c>
      <c r="C2" s="44" t="s">
        <v>2</v>
      </c>
      <c r="D2" s="42" t="s">
        <v>3</v>
      </c>
      <c r="E2" s="42" t="s">
        <v>4</v>
      </c>
      <c r="F2" s="42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42" t="s">
        <v>10</v>
      </c>
      <c r="L2" s="42" t="s">
        <v>11</v>
      </c>
      <c r="M2" s="42" t="s">
        <v>12</v>
      </c>
      <c r="N2" s="42" t="s">
        <v>13</v>
      </c>
      <c r="O2" s="42" t="s">
        <v>14</v>
      </c>
      <c r="P2" s="42" t="s">
        <v>15</v>
      </c>
      <c r="Q2" s="42" t="s">
        <v>16</v>
      </c>
      <c r="R2" s="42" t="s">
        <v>17</v>
      </c>
      <c r="S2" s="42" t="s">
        <v>18</v>
      </c>
      <c r="T2" s="42" t="s">
        <v>19</v>
      </c>
      <c r="U2" s="42" t="s">
        <v>20</v>
      </c>
      <c r="V2" s="42" t="s">
        <v>21</v>
      </c>
      <c r="W2" s="42" t="s">
        <v>22</v>
      </c>
      <c r="X2" s="42" t="s">
        <v>23</v>
      </c>
      <c r="Y2" s="42" t="s">
        <v>24</v>
      </c>
      <c r="Z2" s="42" t="s">
        <v>25</v>
      </c>
      <c r="AA2" s="42" t="s">
        <v>26</v>
      </c>
      <c r="AB2" s="42" t="s">
        <v>27</v>
      </c>
      <c r="AC2" s="45" t="s">
        <v>28</v>
      </c>
    </row>
    <row r="3" spans="1:29" s="5" customFormat="1" ht="25.5" x14ac:dyDescent="0.2">
      <c r="A3" s="15" t="s">
        <v>29</v>
      </c>
      <c r="B3" s="6"/>
      <c r="C3" s="24">
        <v>5348668.58</v>
      </c>
      <c r="D3" s="25">
        <v>0</v>
      </c>
      <c r="E3" s="25">
        <v>0</v>
      </c>
      <c r="F3" s="25">
        <v>0</v>
      </c>
      <c r="G3" s="25">
        <v>-98750.48</v>
      </c>
      <c r="H3" s="25">
        <v>-11991.52</v>
      </c>
      <c r="I3" s="25">
        <v>0</v>
      </c>
      <c r="J3" s="25">
        <v>222764.52</v>
      </c>
      <c r="K3" s="25">
        <v>0</v>
      </c>
      <c r="L3" s="25">
        <v>0</v>
      </c>
      <c r="M3" s="25">
        <v>0</v>
      </c>
      <c r="N3" s="25">
        <v>0</v>
      </c>
      <c r="O3" s="25">
        <v>0</v>
      </c>
      <c r="P3" s="25">
        <v>0</v>
      </c>
      <c r="Q3" s="25">
        <v>0</v>
      </c>
      <c r="R3" s="25">
        <v>863177.4</v>
      </c>
      <c r="S3" s="25">
        <v>0</v>
      </c>
      <c r="T3" s="25">
        <v>0</v>
      </c>
      <c r="U3" s="25">
        <v>0</v>
      </c>
      <c r="V3" s="25">
        <v>0.35</v>
      </c>
      <c r="W3" s="25">
        <v>29113.66</v>
      </c>
      <c r="X3" s="25">
        <v>29113.66</v>
      </c>
      <c r="Y3" s="25">
        <v>0</v>
      </c>
      <c r="Z3" s="25">
        <v>-4326274</v>
      </c>
      <c r="AA3" s="25">
        <v>0</v>
      </c>
      <c r="AB3" s="25">
        <v>0</v>
      </c>
      <c r="AC3" s="26">
        <f>C3+D3+E3+F3+M3+G3+H3+I3+J3+K3+L3+N3+P3+Q3+R3+S3+T3+U3+V3+W3+X3+Y3+Z3+AB3+AA3+O3</f>
        <v>2055822.17</v>
      </c>
    </row>
    <row r="4" spans="1:29" s="5" customFormat="1" ht="1.9" customHeight="1" x14ac:dyDescent="0.2">
      <c r="A4" s="16"/>
      <c r="B4" s="20"/>
      <c r="C4" s="27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9"/>
    </row>
    <row r="5" spans="1:29" s="7" customFormat="1" x14ac:dyDescent="0.2">
      <c r="A5" s="15" t="s">
        <v>30</v>
      </c>
      <c r="B5" s="21"/>
      <c r="C5" s="24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6"/>
    </row>
    <row r="6" spans="1:29" s="7" customFormat="1" x14ac:dyDescent="0.2">
      <c r="A6" s="17" t="s">
        <v>31</v>
      </c>
      <c r="B6" s="22" t="s">
        <v>32</v>
      </c>
      <c r="C6" s="24">
        <v>783468</v>
      </c>
      <c r="D6" s="25">
        <v>0</v>
      </c>
      <c r="E6" s="25">
        <v>0</v>
      </c>
      <c r="F6" s="25">
        <v>0</v>
      </c>
      <c r="G6" s="25">
        <v>112000</v>
      </c>
      <c r="H6" s="25">
        <v>39766</v>
      </c>
      <c r="I6" s="25">
        <v>0</v>
      </c>
      <c r="J6" s="25">
        <v>305000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3960</v>
      </c>
      <c r="S6" s="25">
        <v>0</v>
      </c>
      <c r="T6" s="25">
        <v>0</v>
      </c>
      <c r="U6" s="25">
        <v>0</v>
      </c>
      <c r="V6" s="25">
        <v>0</v>
      </c>
      <c r="W6" s="25">
        <v>5000</v>
      </c>
      <c r="X6" s="25">
        <v>5000</v>
      </c>
      <c r="Y6" s="25">
        <v>0</v>
      </c>
      <c r="Z6" s="25">
        <v>0</v>
      </c>
      <c r="AA6" s="25">
        <v>0</v>
      </c>
      <c r="AB6" s="25">
        <v>0</v>
      </c>
      <c r="AC6" s="26">
        <f>C6+D6+E6+F6+M6+G6+H6+I6+J6+K6+L6+N6+P6+Q6+R6+S6+T6+U6+V6+W6+X6+Y6+Z6+AB6+AA6+O6</f>
        <v>1254194</v>
      </c>
    </row>
    <row r="7" spans="1:29" s="7" customFormat="1" x14ac:dyDescent="0.2">
      <c r="A7" s="17" t="s">
        <v>33</v>
      </c>
      <c r="B7" s="22" t="s">
        <v>34</v>
      </c>
      <c r="C7" s="24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0</v>
      </c>
      <c r="T7" s="25">
        <v>0</v>
      </c>
      <c r="U7" s="25">
        <v>0</v>
      </c>
      <c r="V7" s="25">
        <v>0</v>
      </c>
      <c r="W7" s="25">
        <v>0</v>
      </c>
      <c r="X7" s="25">
        <v>0</v>
      </c>
      <c r="Y7" s="25">
        <v>0</v>
      </c>
      <c r="Z7" s="25">
        <v>0</v>
      </c>
      <c r="AA7" s="25">
        <v>0</v>
      </c>
      <c r="AB7" s="25">
        <v>0</v>
      </c>
      <c r="AC7" s="26">
        <f>C7+D7+E7+F7+M7+G7+H7+I7+J7+K7+L7+N7+P7+Q7+R7+S7+T7+U7+V7+W7+X7+Y7+Z7+AB7+AA7+O7</f>
        <v>0</v>
      </c>
    </row>
    <row r="8" spans="1:29" s="7" customFormat="1" x14ac:dyDescent="0.2">
      <c r="A8" s="17" t="s">
        <v>35</v>
      </c>
      <c r="B8" s="22" t="s">
        <v>36</v>
      </c>
      <c r="C8" s="24">
        <v>8020115</v>
      </c>
      <c r="D8" s="25">
        <v>0</v>
      </c>
      <c r="E8" s="25">
        <v>0</v>
      </c>
      <c r="F8" s="25">
        <v>0</v>
      </c>
      <c r="G8" s="25">
        <v>11500</v>
      </c>
      <c r="H8" s="25">
        <v>38094.25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350000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0</v>
      </c>
      <c r="Y8" s="25">
        <v>0</v>
      </c>
      <c r="Z8" s="25">
        <v>0</v>
      </c>
      <c r="AA8" s="25">
        <v>0</v>
      </c>
      <c r="AB8" s="25">
        <v>0</v>
      </c>
      <c r="AC8" s="26">
        <f>C8+D8+E8+F8+M8+G8+H8+I8+J8+K8+L8+N8+P8+Q8+R8+S8+T8+U8+V8+W8+X8+Y8+Z8+AB8+AA8+O8</f>
        <v>8419709.25</v>
      </c>
    </row>
    <row r="9" spans="1:29" s="7" customFormat="1" x14ac:dyDescent="0.2">
      <c r="A9" s="17" t="s">
        <v>37</v>
      </c>
      <c r="B9" s="22" t="s">
        <v>38</v>
      </c>
      <c r="C9" s="24">
        <v>3000</v>
      </c>
      <c r="D9" s="25">
        <v>0</v>
      </c>
      <c r="E9" s="25">
        <v>0</v>
      </c>
      <c r="F9" s="25">
        <v>0</v>
      </c>
      <c r="G9" s="25">
        <v>295000</v>
      </c>
      <c r="H9" s="25">
        <v>411712.29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5">
        <v>0</v>
      </c>
      <c r="V9" s="25">
        <v>0</v>
      </c>
      <c r="W9" s="25">
        <v>0</v>
      </c>
      <c r="X9" s="25">
        <v>0</v>
      </c>
      <c r="Y9" s="25">
        <v>0</v>
      </c>
      <c r="Z9" s="25">
        <v>0</v>
      </c>
      <c r="AA9" s="25">
        <v>0</v>
      </c>
      <c r="AB9" s="25">
        <v>0</v>
      </c>
      <c r="AC9" s="26">
        <f>C9+D9+E9+F9+M9+G9+H9+I9+J9+K9+L9+N9+P9+Q9+R9+S9+T9+U9+V9+W9+X9+Y9+Z9+AB9+AA9+O9</f>
        <v>709712.29</v>
      </c>
    </row>
    <row r="10" spans="1:29" s="7" customFormat="1" x14ac:dyDescent="0.2">
      <c r="A10" s="47" t="s">
        <v>39</v>
      </c>
      <c r="B10" s="48"/>
      <c r="C10" s="49">
        <f t="shared" ref="C10:AB10" si="0">SUM(C6:C9)</f>
        <v>8806583</v>
      </c>
      <c r="D10" s="50">
        <f t="shared" si="0"/>
        <v>0</v>
      </c>
      <c r="E10" s="50">
        <f t="shared" si="0"/>
        <v>0</v>
      </c>
      <c r="F10" s="50">
        <f t="shared" si="0"/>
        <v>0</v>
      </c>
      <c r="G10" s="50">
        <f t="shared" si="0"/>
        <v>418500</v>
      </c>
      <c r="H10" s="50">
        <f t="shared" si="0"/>
        <v>489572.54</v>
      </c>
      <c r="I10" s="50">
        <f t="shared" si="0"/>
        <v>0</v>
      </c>
      <c r="J10" s="50">
        <f t="shared" si="0"/>
        <v>305000</v>
      </c>
      <c r="K10" s="50">
        <f t="shared" si="0"/>
        <v>0</v>
      </c>
      <c r="L10" s="50">
        <f t="shared" si="0"/>
        <v>0</v>
      </c>
      <c r="M10" s="50">
        <f t="shared" si="0"/>
        <v>0</v>
      </c>
      <c r="N10" s="50">
        <f t="shared" si="0"/>
        <v>0</v>
      </c>
      <c r="O10" s="50">
        <f t="shared" si="0"/>
        <v>0</v>
      </c>
      <c r="P10" s="50">
        <f t="shared" si="0"/>
        <v>0</v>
      </c>
      <c r="Q10" s="50">
        <f t="shared" si="0"/>
        <v>0</v>
      </c>
      <c r="R10" s="50">
        <f t="shared" si="0"/>
        <v>353960</v>
      </c>
      <c r="S10" s="50">
        <f t="shared" si="0"/>
        <v>0</v>
      </c>
      <c r="T10" s="50">
        <f t="shared" si="0"/>
        <v>0</v>
      </c>
      <c r="U10" s="50">
        <f t="shared" si="0"/>
        <v>0</v>
      </c>
      <c r="V10" s="50">
        <f t="shared" si="0"/>
        <v>0</v>
      </c>
      <c r="W10" s="50">
        <f t="shared" si="0"/>
        <v>5000</v>
      </c>
      <c r="X10" s="50">
        <f t="shared" si="0"/>
        <v>5000</v>
      </c>
      <c r="Y10" s="50">
        <f t="shared" si="0"/>
        <v>0</v>
      </c>
      <c r="Z10" s="50">
        <f t="shared" si="0"/>
        <v>0</v>
      </c>
      <c r="AA10" s="50">
        <f t="shared" si="0"/>
        <v>0</v>
      </c>
      <c r="AB10" s="50">
        <f t="shared" si="0"/>
        <v>0</v>
      </c>
      <c r="AC10" s="51">
        <f>C10+D10+E10+F10+M10+G10+H10+I10+J10+K10+L10+N10+P10+Q10+R10+S10+T10+U10+V10+W10+X10+Y10+Z10+AB10+AA10+O10</f>
        <v>10383615.539999999</v>
      </c>
    </row>
    <row r="11" spans="1:29" s="7" customFormat="1" ht="1.9" customHeight="1" x14ac:dyDescent="0.2">
      <c r="A11" s="15"/>
      <c r="B11" s="21"/>
      <c r="C11" s="30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26"/>
    </row>
    <row r="12" spans="1:29" s="7" customFormat="1" ht="25.5" x14ac:dyDescent="0.2">
      <c r="A12" s="47" t="s">
        <v>40</v>
      </c>
      <c r="B12" s="48"/>
      <c r="C12" s="49">
        <f t="shared" ref="C12:AB12" si="1">C3+C10</f>
        <v>14155251.58</v>
      </c>
      <c r="D12" s="50">
        <f t="shared" si="1"/>
        <v>0</v>
      </c>
      <c r="E12" s="50">
        <f t="shared" si="1"/>
        <v>0</v>
      </c>
      <c r="F12" s="50">
        <f t="shared" si="1"/>
        <v>0</v>
      </c>
      <c r="G12" s="50">
        <f t="shared" si="1"/>
        <v>319749.52</v>
      </c>
      <c r="H12" s="50">
        <f t="shared" si="1"/>
        <v>477581.02</v>
      </c>
      <c r="I12" s="50">
        <f t="shared" si="1"/>
        <v>0</v>
      </c>
      <c r="J12" s="50">
        <f t="shared" si="1"/>
        <v>527764.52</v>
      </c>
      <c r="K12" s="50">
        <f t="shared" si="1"/>
        <v>0</v>
      </c>
      <c r="L12" s="50">
        <f t="shared" si="1"/>
        <v>0</v>
      </c>
      <c r="M12" s="50">
        <f t="shared" si="1"/>
        <v>0</v>
      </c>
      <c r="N12" s="50">
        <f t="shared" si="1"/>
        <v>0</v>
      </c>
      <c r="O12" s="50">
        <f t="shared" si="1"/>
        <v>0</v>
      </c>
      <c r="P12" s="50">
        <f t="shared" si="1"/>
        <v>0</v>
      </c>
      <c r="Q12" s="50">
        <f t="shared" si="1"/>
        <v>0</v>
      </c>
      <c r="R12" s="50">
        <f t="shared" si="1"/>
        <v>1217137.3999999999</v>
      </c>
      <c r="S12" s="50">
        <f t="shared" si="1"/>
        <v>0</v>
      </c>
      <c r="T12" s="50">
        <f t="shared" si="1"/>
        <v>0</v>
      </c>
      <c r="U12" s="50">
        <f t="shared" si="1"/>
        <v>0</v>
      </c>
      <c r="V12" s="50">
        <f t="shared" si="1"/>
        <v>0.35</v>
      </c>
      <c r="W12" s="50">
        <f t="shared" si="1"/>
        <v>34113.660000000003</v>
      </c>
      <c r="X12" s="50">
        <f t="shared" si="1"/>
        <v>34113.660000000003</v>
      </c>
      <c r="Y12" s="50">
        <f t="shared" si="1"/>
        <v>0</v>
      </c>
      <c r="Z12" s="50">
        <f t="shared" si="1"/>
        <v>-4326274</v>
      </c>
      <c r="AA12" s="50">
        <f t="shared" si="1"/>
        <v>0</v>
      </c>
      <c r="AB12" s="50">
        <f t="shared" si="1"/>
        <v>0</v>
      </c>
      <c r="AC12" s="51">
        <f>C12+D12+E12+F12+M12+G12+H12+I12+J12+K12+L12+N12+P12+Q12+R12+S12+T12+U12+V12+W12+X12+Y12+Z12+AB12+AA12+O12</f>
        <v>12439437.710000001</v>
      </c>
    </row>
    <row r="13" spans="1:29" s="7" customFormat="1" ht="1.9" customHeight="1" x14ac:dyDescent="0.2">
      <c r="A13" s="15" t="s">
        <v>41</v>
      </c>
      <c r="B13" s="21"/>
      <c r="C13" s="30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26"/>
    </row>
    <row r="14" spans="1:29" s="7" customFormat="1" ht="25.5" x14ac:dyDescent="0.2">
      <c r="A14" s="18" t="s">
        <v>42</v>
      </c>
      <c r="B14" s="22" t="s">
        <v>43</v>
      </c>
      <c r="C14" s="32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26">
        <f>C14+D14+E14+F14+M14+G14+H14+I14+J14+K14+L14+N14+P14+Q14+R14+S14+T14+U14+V14+W14+X14+Y14+Z14+AB14+AA14+O14</f>
        <v>0</v>
      </c>
    </row>
    <row r="15" spans="1:29" s="7" customFormat="1" x14ac:dyDescent="0.2">
      <c r="A15" s="18" t="s">
        <v>44</v>
      </c>
      <c r="B15" s="22" t="s">
        <v>45</v>
      </c>
      <c r="C15" s="24">
        <v>-550695</v>
      </c>
      <c r="D15" s="25">
        <v>0</v>
      </c>
      <c r="E15" s="25">
        <v>0</v>
      </c>
      <c r="F15" s="25">
        <v>0</v>
      </c>
      <c r="G15" s="25">
        <v>50000</v>
      </c>
      <c r="H15" s="25">
        <v>0</v>
      </c>
      <c r="I15" s="25">
        <v>0</v>
      </c>
      <c r="J15" s="25">
        <v>45000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455695</v>
      </c>
      <c r="S15" s="25">
        <v>0</v>
      </c>
      <c r="T15" s="25">
        <v>0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0</v>
      </c>
      <c r="AA15" s="25">
        <v>0</v>
      </c>
      <c r="AB15" s="25">
        <v>0</v>
      </c>
      <c r="AC15" s="26">
        <f>C15+D15+E15+F15+M15+G15+H15+I15+J15+K15+L15+N15+P15+Q15+R15+S15+T15+U15+V15+W15+X15+Y15+Z15+AB15+AA15+O15</f>
        <v>0</v>
      </c>
    </row>
    <row r="16" spans="1:29" s="7" customFormat="1" ht="38.25" x14ac:dyDescent="0.2">
      <c r="A16" s="18" t="s">
        <v>46</v>
      </c>
      <c r="B16" s="22" t="s">
        <v>47</v>
      </c>
      <c r="C16" s="24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0</v>
      </c>
      <c r="AC16" s="26">
        <f>C16+D16+E16+F16+M16+G16+H16+I16+J16+K16+L16+N16+P16+Q16+R16+S16+T16+U16+V16+W16+X16+Y16+Z16+AB16+AA16+O16</f>
        <v>0</v>
      </c>
    </row>
    <row r="17" spans="1:29" s="7" customFormat="1" ht="1.9" customHeight="1" x14ac:dyDescent="0.2">
      <c r="A17" s="15"/>
      <c r="B17" s="21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26"/>
    </row>
    <row r="18" spans="1:29" s="7" customFormat="1" ht="38.25" x14ac:dyDescent="0.2">
      <c r="A18" s="47" t="s">
        <v>48</v>
      </c>
      <c r="B18" s="48"/>
      <c r="C18" s="49">
        <f t="shared" ref="C18:AB18" si="2">C12+C14+C15+C16</f>
        <v>13604556.58</v>
      </c>
      <c r="D18" s="50">
        <f t="shared" si="2"/>
        <v>0</v>
      </c>
      <c r="E18" s="50">
        <f t="shared" si="2"/>
        <v>0</v>
      </c>
      <c r="F18" s="50">
        <f t="shared" si="2"/>
        <v>0</v>
      </c>
      <c r="G18" s="50">
        <f t="shared" si="2"/>
        <v>369749.52</v>
      </c>
      <c r="H18" s="50">
        <f t="shared" si="2"/>
        <v>477581.02</v>
      </c>
      <c r="I18" s="50">
        <f t="shared" si="2"/>
        <v>0</v>
      </c>
      <c r="J18" s="50">
        <f t="shared" si="2"/>
        <v>572764.52</v>
      </c>
      <c r="K18" s="50">
        <f t="shared" si="2"/>
        <v>0</v>
      </c>
      <c r="L18" s="50">
        <f t="shared" si="2"/>
        <v>0</v>
      </c>
      <c r="M18" s="50">
        <f t="shared" si="2"/>
        <v>0</v>
      </c>
      <c r="N18" s="50">
        <f t="shared" si="2"/>
        <v>0</v>
      </c>
      <c r="O18" s="50">
        <f t="shared" si="2"/>
        <v>0</v>
      </c>
      <c r="P18" s="50">
        <f t="shared" si="2"/>
        <v>0</v>
      </c>
      <c r="Q18" s="50">
        <f t="shared" si="2"/>
        <v>0</v>
      </c>
      <c r="R18" s="50">
        <f t="shared" si="2"/>
        <v>1672832.4</v>
      </c>
      <c r="S18" s="50">
        <f t="shared" si="2"/>
        <v>0</v>
      </c>
      <c r="T18" s="50">
        <f t="shared" si="2"/>
        <v>0</v>
      </c>
      <c r="U18" s="50">
        <f t="shared" si="2"/>
        <v>0</v>
      </c>
      <c r="V18" s="50">
        <f t="shared" si="2"/>
        <v>0.35</v>
      </c>
      <c r="W18" s="50">
        <f t="shared" si="2"/>
        <v>34113.660000000003</v>
      </c>
      <c r="X18" s="50">
        <f t="shared" si="2"/>
        <v>34113.660000000003</v>
      </c>
      <c r="Y18" s="50">
        <f t="shared" si="2"/>
        <v>0</v>
      </c>
      <c r="Z18" s="50">
        <f t="shared" si="2"/>
        <v>-4326274</v>
      </c>
      <c r="AA18" s="50">
        <f t="shared" si="2"/>
        <v>0</v>
      </c>
      <c r="AB18" s="50">
        <f t="shared" si="2"/>
        <v>0</v>
      </c>
      <c r="AC18" s="51">
        <f>C18+D18+E18+F18+M18+G18+H18+I18+J18+K18+L18+N18+P18+Q18+R18+S18+T18+U18+V18+W18+X18+Y18+Z18+AB18+AA18+O18</f>
        <v>12439437.710000001</v>
      </c>
    </row>
    <row r="19" spans="1:29" s="7" customFormat="1" ht="1.9" customHeight="1" x14ac:dyDescent="0.2">
      <c r="A19" s="16"/>
      <c r="B19" s="23"/>
      <c r="C19" s="34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6"/>
    </row>
    <row r="20" spans="1:29" s="7" customFormat="1" x14ac:dyDescent="0.2">
      <c r="A20" s="15" t="s">
        <v>49</v>
      </c>
      <c r="B20" s="21"/>
      <c r="C20" s="30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26"/>
    </row>
    <row r="21" spans="1:29" s="7" customFormat="1" x14ac:dyDescent="0.2">
      <c r="A21" s="15" t="s">
        <v>50</v>
      </c>
      <c r="B21" s="21"/>
      <c r="C21" s="30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26"/>
    </row>
    <row r="22" spans="1:29" s="7" customFormat="1" x14ac:dyDescent="0.2">
      <c r="A22" s="17" t="s">
        <v>51</v>
      </c>
      <c r="B22" s="22" t="s">
        <v>52</v>
      </c>
      <c r="C22" s="24">
        <v>3366448</v>
      </c>
      <c r="D22" s="25">
        <v>0</v>
      </c>
      <c r="E22" s="25">
        <v>0</v>
      </c>
      <c r="F22" s="25">
        <v>0</v>
      </c>
      <c r="G22" s="25">
        <v>0</v>
      </c>
      <c r="H22" s="25">
        <v>238359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0</v>
      </c>
      <c r="V22" s="25">
        <v>0</v>
      </c>
      <c r="W22" s="25">
        <v>0</v>
      </c>
      <c r="X22" s="25">
        <v>0</v>
      </c>
      <c r="Y22" s="25">
        <v>0</v>
      </c>
      <c r="Z22" s="25">
        <v>0</v>
      </c>
      <c r="AA22" s="25">
        <v>0</v>
      </c>
      <c r="AB22" s="25">
        <v>0</v>
      </c>
      <c r="AC22" s="26">
        <f t="shared" ref="AC22:AC28" si="3">C22+D22+E22+F22+M22+G22+H22+I22+J22+K22+L22+N22+P22+Q22+R22+S22+T22+U22+V22+W22+X22+Y22+Z22+AB22+AA22+O22</f>
        <v>3604807</v>
      </c>
    </row>
    <row r="23" spans="1:29" s="7" customFormat="1" x14ac:dyDescent="0.2">
      <c r="A23" s="17" t="s">
        <v>53</v>
      </c>
      <c r="B23" s="22" t="s">
        <v>54</v>
      </c>
      <c r="C23" s="24">
        <v>1384866</v>
      </c>
      <c r="D23" s="25">
        <v>0</v>
      </c>
      <c r="E23" s="25">
        <v>0</v>
      </c>
      <c r="F23" s="25">
        <v>0</v>
      </c>
      <c r="G23" s="25">
        <v>0</v>
      </c>
      <c r="H23" s="25">
        <v>94858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0</v>
      </c>
      <c r="Z23" s="25">
        <v>0</v>
      </c>
      <c r="AA23" s="25">
        <v>0</v>
      </c>
      <c r="AB23" s="25">
        <v>0</v>
      </c>
      <c r="AC23" s="26">
        <f t="shared" si="3"/>
        <v>1479724</v>
      </c>
    </row>
    <row r="24" spans="1:29" s="7" customFormat="1" ht="25.5" x14ac:dyDescent="0.2">
      <c r="A24" s="17" t="s">
        <v>55</v>
      </c>
      <c r="B24" s="22" t="s">
        <v>56</v>
      </c>
      <c r="C24" s="24">
        <v>295824</v>
      </c>
      <c r="D24" s="25">
        <v>0</v>
      </c>
      <c r="E24" s="25">
        <v>0</v>
      </c>
      <c r="F24" s="25">
        <v>0</v>
      </c>
      <c r="G24" s="25">
        <v>0</v>
      </c>
      <c r="H24" s="25">
        <v>35308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0</v>
      </c>
      <c r="X24" s="25">
        <v>0</v>
      </c>
      <c r="Y24" s="25">
        <v>0</v>
      </c>
      <c r="Z24" s="25">
        <v>0</v>
      </c>
      <c r="AA24" s="25">
        <v>0</v>
      </c>
      <c r="AB24" s="25">
        <v>0</v>
      </c>
      <c r="AC24" s="26">
        <f t="shared" si="3"/>
        <v>331132</v>
      </c>
    </row>
    <row r="25" spans="1:29" s="7" customFormat="1" x14ac:dyDescent="0.2">
      <c r="A25" s="17" t="s">
        <v>57</v>
      </c>
      <c r="B25" s="22" t="s">
        <v>58</v>
      </c>
      <c r="C25" s="24">
        <v>270500</v>
      </c>
      <c r="D25" s="25">
        <v>0</v>
      </c>
      <c r="E25" s="25">
        <v>0</v>
      </c>
      <c r="F25" s="25">
        <v>0</v>
      </c>
      <c r="G25" s="25">
        <v>0</v>
      </c>
      <c r="H25" s="25">
        <v>48994.54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25">
        <v>0</v>
      </c>
      <c r="W25" s="25">
        <v>0</v>
      </c>
      <c r="X25" s="25">
        <v>0</v>
      </c>
      <c r="Y25" s="25">
        <v>0</v>
      </c>
      <c r="Z25" s="25">
        <v>0</v>
      </c>
      <c r="AA25" s="25">
        <v>0</v>
      </c>
      <c r="AB25" s="25">
        <v>0</v>
      </c>
      <c r="AC25" s="26">
        <f t="shared" si="3"/>
        <v>319494.53999999998</v>
      </c>
    </row>
    <row r="26" spans="1:29" s="7" customFormat="1" x14ac:dyDescent="0.2">
      <c r="A26" s="17" t="s">
        <v>59</v>
      </c>
      <c r="B26" s="22" t="s">
        <v>60</v>
      </c>
      <c r="C26" s="24">
        <v>57000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5">
        <v>0</v>
      </c>
      <c r="Y26" s="25">
        <v>0</v>
      </c>
      <c r="Z26" s="25">
        <v>0</v>
      </c>
      <c r="AA26" s="25">
        <v>0</v>
      </c>
      <c r="AB26" s="25">
        <v>0</v>
      </c>
      <c r="AC26" s="26">
        <f t="shared" si="3"/>
        <v>57000</v>
      </c>
    </row>
    <row r="27" spans="1:29" s="7" customFormat="1" x14ac:dyDescent="0.2">
      <c r="A27" s="17" t="s">
        <v>61</v>
      </c>
      <c r="B27" s="22" t="s">
        <v>62</v>
      </c>
      <c r="C27" s="24">
        <v>1800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350000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25">
        <v>0</v>
      </c>
      <c r="W27" s="25">
        <v>5000</v>
      </c>
      <c r="X27" s="25">
        <v>5000</v>
      </c>
      <c r="Y27" s="25">
        <v>0</v>
      </c>
      <c r="Z27" s="25">
        <v>0</v>
      </c>
      <c r="AA27" s="25">
        <v>0</v>
      </c>
      <c r="AB27" s="25">
        <v>0</v>
      </c>
      <c r="AC27" s="26">
        <f t="shared" si="3"/>
        <v>361800</v>
      </c>
    </row>
    <row r="28" spans="1:29" s="7" customFormat="1" x14ac:dyDescent="0.2">
      <c r="A28" s="52" t="s">
        <v>63</v>
      </c>
      <c r="B28" s="48"/>
      <c r="C28" s="49">
        <f t="shared" ref="C28:AB28" si="4">SUM(C22:C27)</f>
        <v>5376438</v>
      </c>
      <c r="D28" s="50">
        <f t="shared" si="4"/>
        <v>0</v>
      </c>
      <c r="E28" s="50">
        <f t="shared" si="4"/>
        <v>0</v>
      </c>
      <c r="F28" s="50">
        <f t="shared" si="4"/>
        <v>0</v>
      </c>
      <c r="G28" s="50">
        <f t="shared" si="4"/>
        <v>0</v>
      </c>
      <c r="H28" s="50">
        <f t="shared" si="4"/>
        <v>417519.54</v>
      </c>
      <c r="I28" s="50">
        <f t="shared" si="4"/>
        <v>0</v>
      </c>
      <c r="J28" s="50">
        <f t="shared" si="4"/>
        <v>350000</v>
      </c>
      <c r="K28" s="50">
        <f t="shared" si="4"/>
        <v>0</v>
      </c>
      <c r="L28" s="50">
        <f t="shared" si="4"/>
        <v>0</v>
      </c>
      <c r="M28" s="50">
        <f t="shared" si="4"/>
        <v>0</v>
      </c>
      <c r="N28" s="50">
        <f t="shared" si="4"/>
        <v>0</v>
      </c>
      <c r="O28" s="50">
        <f t="shared" si="4"/>
        <v>0</v>
      </c>
      <c r="P28" s="50">
        <f t="shared" si="4"/>
        <v>0</v>
      </c>
      <c r="Q28" s="50">
        <f t="shared" si="4"/>
        <v>0</v>
      </c>
      <c r="R28" s="50">
        <f t="shared" si="4"/>
        <v>0</v>
      </c>
      <c r="S28" s="50">
        <f t="shared" si="4"/>
        <v>0</v>
      </c>
      <c r="T28" s="50">
        <f t="shared" si="4"/>
        <v>0</v>
      </c>
      <c r="U28" s="50">
        <f t="shared" si="4"/>
        <v>0</v>
      </c>
      <c r="V28" s="50">
        <f t="shared" si="4"/>
        <v>0</v>
      </c>
      <c r="W28" s="50">
        <f t="shared" si="4"/>
        <v>5000</v>
      </c>
      <c r="X28" s="50">
        <f t="shared" si="4"/>
        <v>5000</v>
      </c>
      <c r="Y28" s="50">
        <f t="shared" si="4"/>
        <v>0</v>
      </c>
      <c r="Z28" s="50">
        <f t="shared" si="4"/>
        <v>0</v>
      </c>
      <c r="AA28" s="50">
        <f t="shared" si="4"/>
        <v>0</v>
      </c>
      <c r="AB28" s="50">
        <f t="shared" si="4"/>
        <v>0</v>
      </c>
      <c r="AC28" s="51">
        <f t="shared" si="3"/>
        <v>6153957.54</v>
      </c>
    </row>
    <row r="29" spans="1:29" s="7" customFormat="1" x14ac:dyDescent="0.2">
      <c r="A29" s="15" t="s">
        <v>64</v>
      </c>
      <c r="B29" s="21"/>
      <c r="C29" s="30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26"/>
    </row>
    <row r="30" spans="1:29" s="7" customFormat="1" x14ac:dyDescent="0.2">
      <c r="A30" s="15" t="s">
        <v>65</v>
      </c>
      <c r="B30" s="21"/>
      <c r="C30" s="30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26"/>
    </row>
    <row r="31" spans="1:29" s="7" customFormat="1" x14ac:dyDescent="0.2">
      <c r="A31" s="17" t="s">
        <v>51</v>
      </c>
      <c r="B31" s="22" t="s">
        <v>52</v>
      </c>
      <c r="C31" s="37">
        <v>149494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  <c r="V31" s="38">
        <v>0</v>
      </c>
      <c r="W31" s="38">
        <v>0</v>
      </c>
      <c r="X31" s="38">
        <v>0</v>
      </c>
      <c r="Y31" s="38">
        <v>0</v>
      </c>
      <c r="Z31" s="38">
        <v>0</v>
      </c>
      <c r="AA31" s="38">
        <v>0</v>
      </c>
      <c r="AB31" s="38">
        <v>0</v>
      </c>
      <c r="AC31" s="26">
        <f t="shared" ref="AC31:AC37" si="5">C31+D31+E31+F31+M31+G31+H31+I31+J31+K31+L31+N31+P31+Q31+R31+S31+T31+U31+V31+W31+X31+Y31+Z31+AB31+AA31+O31</f>
        <v>149494</v>
      </c>
    </row>
    <row r="32" spans="1:29" s="7" customFormat="1" x14ac:dyDescent="0.2">
      <c r="A32" s="17" t="s">
        <v>53</v>
      </c>
      <c r="B32" s="22" t="s">
        <v>54</v>
      </c>
      <c r="C32" s="37">
        <v>59996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8">
        <v>0</v>
      </c>
      <c r="U32" s="38">
        <v>0</v>
      </c>
      <c r="V32" s="38">
        <v>0</v>
      </c>
      <c r="W32" s="38">
        <v>0</v>
      </c>
      <c r="X32" s="38">
        <v>0</v>
      </c>
      <c r="Y32" s="38">
        <v>0</v>
      </c>
      <c r="Z32" s="38">
        <v>0</v>
      </c>
      <c r="AA32" s="38">
        <v>0</v>
      </c>
      <c r="AB32" s="38">
        <v>0</v>
      </c>
      <c r="AC32" s="26">
        <f t="shared" si="5"/>
        <v>59996</v>
      </c>
    </row>
    <row r="33" spans="1:29" s="7" customFormat="1" ht="25.5" x14ac:dyDescent="0.2">
      <c r="A33" s="17" t="s">
        <v>55</v>
      </c>
      <c r="B33" s="22" t="s">
        <v>56</v>
      </c>
      <c r="C33" s="37">
        <v>0</v>
      </c>
      <c r="D33" s="38">
        <v>0</v>
      </c>
      <c r="E33" s="38">
        <v>0</v>
      </c>
      <c r="F33" s="38">
        <v>0</v>
      </c>
      <c r="G33" s="38">
        <v>0</v>
      </c>
      <c r="H33" s="38">
        <v>20750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38">
        <v>0</v>
      </c>
      <c r="AA33" s="38">
        <v>0</v>
      </c>
      <c r="AB33" s="38">
        <v>0</v>
      </c>
      <c r="AC33" s="26">
        <f t="shared" si="5"/>
        <v>20750</v>
      </c>
    </row>
    <row r="34" spans="1:29" s="7" customFormat="1" x14ac:dyDescent="0.2">
      <c r="A34" s="17" t="s">
        <v>57</v>
      </c>
      <c r="B34" s="22" t="s">
        <v>58</v>
      </c>
      <c r="C34" s="37">
        <v>0</v>
      </c>
      <c r="D34" s="38">
        <v>0</v>
      </c>
      <c r="E34" s="38">
        <v>0</v>
      </c>
      <c r="F34" s="38">
        <v>0</v>
      </c>
      <c r="G34" s="38">
        <v>0</v>
      </c>
      <c r="H34" s="38">
        <v>2498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38">
        <v>0</v>
      </c>
      <c r="AA34" s="38">
        <v>0</v>
      </c>
      <c r="AB34" s="38">
        <v>0</v>
      </c>
      <c r="AC34" s="26">
        <f t="shared" si="5"/>
        <v>2498</v>
      </c>
    </row>
    <row r="35" spans="1:29" s="7" customFormat="1" x14ac:dyDescent="0.2">
      <c r="A35" s="17" t="s">
        <v>59</v>
      </c>
      <c r="B35" s="22" t="s">
        <v>60</v>
      </c>
      <c r="C35" s="37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38">
        <v>0</v>
      </c>
      <c r="AA35" s="38">
        <v>0</v>
      </c>
      <c r="AB35" s="38">
        <v>0</v>
      </c>
      <c r="AC35" s="26">
        <f t="shared" si="5"/>
        <v>0</v>
      </c>
    </row>
    <row r="36" spans="1:29" s="7" customFormat="1" x14ac:dyDescent="0.2">
      <c r="A36" s="17" t="s">
        <v>61</v>
      </c>
      <c r="B36" s="22" t="s">
        <v>62</v>
      </c>
      <c r="C36" s="37">
        <v>0</v>
      </c>
      <c r="D36" s="38">
        <v>0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38">
        <v>0</v>
      </c>
      <c r="AA36" s="38">
        <v>0</v>
      </c>
      <c r="AB36" s="38">
        <v>0</v>
      </c>
      <c r="AC36" s="26">
        <f t="shared" si="5"/>
        <v>0</v>
      </c>
    </row>
    <row r="37" spans="1:29" s="7" customFormat="1" x14ac:dyDescent="0.2">
      <c r="A37" s="52" t="s">
        <v>66</v>
      </c>
      <c r="B37" s="48"/>
      <c r="C37" s="49">
        <f t="shared" ref="C37:AB37" si="6">SUM(C31:C36)</f>
        <v>209490</v>
      </c>
      <c r="D37" s="50">
        <f t="shared" si="6"/>
        <v>0</v>
      </c>
      <c r="E37" s="50">
        <f t="shared" si="6"/>
        <v>0</v>
      </c>
      <c r="F37" s="50">
        <f t="shared" si="6"/>
        <v>0</v>
      </c>
      <c r="G37" s="50">
        <f t="shared" si="6"/>
        <v>0</v>
      </c>
      <c r="H37" s="50">
        <f t="shared" si="6"/>
        <v>23248</v>
      </c>
      <c r="I37" s="50">
        <f t="shared" si="6"/>
        <v>0</v>
      </c>
      <c r="J37" s="50">
        <f t="shared" si="6"/>
        <v>0</v>
      </c>
      <c r="K37" s="50">
        <f t="shared" si="6"/>
        <v>0</v>
      </c>
      <c r="L37" s="50">
        <f t="shared" si="6"/>
        <v>0</v>
      </c>
      <c r="M37" s="50">
        <f t="shared" si="6"/>
        <v>0</v>
      </c>
      <c r="N37" s="50">
        <f t="shared" si="6"/>
        <v>0</v>
      </c>
      <c r="O37" s="50">
        <f t="shared" si="6"/>
        <v>0</v>
      </c>
      <c r="P37" s="50">
        <f t="shared" si="6"/>
        <v>0</v>
      </c>
      <c r="Q37" s="50">
        <f t="shared" si="6"/>
        <v>0</v>
      </c>
      <c r="R37" s="50">
        <f t="shared" si="6"/>
        <v>0</v>
      </c>
      <c r="S37" s="50">
        <f t="shared" si="6"/>
        <v>0</v>
      </c>
      <c r="T37" s="50">
        <f t="shared" si="6"/>
        <v>0</v>
      </c>
      <c r="U37" s="50">
        <f t="shared" si="6"/>
        <v>0</v>
      </c>
      <c r="V37" s="50">
        <f t="shared" si="6"/>
        <v>0</v>
      </c>
      <c r="W37" s="50">
        <f t="shared" si="6"/>
        <v>0</v>
      </c>
      <c r="X37" s="50">
        <f t="shared" si="6"/>
        <v>0</v>
      </c>
      <c r="Y37" s="50">
        <f t="shared" si="6"/>
        <v>0</v>
      </c>
      <c r="Z37" s="50">
        <f t="shared" si="6"/>
        <v>0</v>
      </c>
      <c r="AA37" s="50">
        <f t="shared" si="6"/>
        <v>0</v>
      </c>
      <c r="AB37" s="50">
        <f t="shared" si="6"/>
        <v>0</v>
      </c>
      <c r="AC37" s="51">
        <f t="shared" si="5"/>
        <v>232738</v>
      </c>
    </row>
    <row r="38" spans="1:29" s="7" customFormat="1" ht="1.9" customHeight="1" x14ac:dyDescent="0.2">
      <c r="A38" s="15"/>
      <c r="B38" s="21"/>
      <c r="C38" s="30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26"/>
    </row>
    <row r="39" spans="1:29" s="7" customFormat="1" x14ac:dyDescent="0.2">
      <c r="A39" s="15" t="s">
        <v>67</v>
      </c>
      <c r="B39" s="21"/>
      <c r="C39" s="30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26"/>
    </row>
    <row r="40" spans="1:29" s="7" customFormat="1" x14ac:dyDescent="0.2">
      <c r="A40" s="17" t="s">
        <v>51</v>
      </c>
      <c r="B40" s="22" t="s">
        <v>52</v>
      </c>
      <c r="C40" s="37">
        <v>87050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  <c r="X40" s="38">
        <v>0</v>
      </c>
      <c r="Y40" s="38">
        <v>0</v>
      </c>
      <c r="Z40" s="38">
        <v>0</v>
      </c>
      <c r="AA40" s="38">
        <v>0</v>
      </c>
      <c r="AB40" s="38">
        <v>0</v>
      </c>
      <c r="AC40" s="26">
        <f t="shared" ref="AC40:AC46" si="7">C40+D40+E40+F40+M40+G40+H40+I40+J40+K40+L40+N40+P40+Q40+R40+S40+T40+U40+V40+W40+X40+Y40+Z40+AB40+AA40+O40</f>
        <v>87050</v>
      </c>
    </row>
    <row r="41" spans="1:29" s="7" customFormat="1" x14ac:dyDescent="0.2">
      <c r="A41" s="17" t="s">
        <v>53</v>
      </c>
      <c r="B41" s="22" t="s">
        <v>54</v>
      </c>
      <c r="C41" s="37">
        <v>51538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38">
        <v>0</v>
      </c>
      <c r="R41" s="38">
        <v>0</v>
      </c>
      <c r="S41" s="38">
        <v>0</v>
      </c>
      <c r="T41" s="38">
        <v>0</v>
      </c>
      <c r="U41" s="38">
        <v>0</v>
      </c>
      <c r="V41" s="38">
        <v>0</v>
      </c>
      <c r="W41" s="38">
        <v>0</v>
      </c>
      <c r="X41" s="38">
        <v>0</v>
      </c>
      <c r="Y41" s="38">
        <v>0</v>
      </c>
      <c r="Z41" s="38">
        <v>0</v>
      </c>
      <c r="AA41" s="38">
        <v>0</v>
      </c>
      <c r="AB41" s="38">
        <v>0</v>
      </c>
      <c r="AC41" s="26">
        <f t="shared" si="7"/>
        <v>51538</v>
      </c>
    </row>
    <row r="42" spans="1:29" s="7" customFormat="1" ht="25.5" x14ac:dyDescent="0.2">
      <c r="A42" s="17" t="s">
        <v>55</v>
      </c>
      <c r="B42" s="22" t="s">
        <v>56</v>
      </c>
      <c r="C42" s="37">
        <v>16000</v>
      </c>
      <c r="D42" s="38">
        <v>0</v>
      </c>
      <c r="E42" s="38">
        <v>0</v>
      </c>
      <c r="F42" s="38">
        <v>0</v>
      </c>
      <c r="G42" s="38">
        <v>0</v>
      </c>
      <c r="H42" s="38">
        <v>19777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38">
        <v>0</v>
      </c>
      <c r="R42" s="38">
        <v>0</v>
      </c>
      <c r="S42" s="38">
        <v>0</v>
      </c>
      <c r="T42" s="38">
        <v>0</v>
      </c>
      <c r="U42" s="38">
        <v>0</v>
      </c>
      <c r="V42" s="38">
        <v>0</v>
      </c>
      <c r="W42" s="38">
        <v>0</v>
      </c>
      <c r="X42" s="38">
        <v>0</v>
      </c>
      <c r="Y42" s="38">
        <v>0</v>
      </c>
      <c r="Z42" s="38">
        <v>0</v>
      </c>
      <c r="AA42" s="38">
        <v>0</v>
      </c>
      <c r="AB42" s="38">
        <v>0</v>
      </c>
      <c r="AC42" s="26">
        <f t="shared" si="7"/>
        <v>35777</v>
      </c>
    </row>
    <row r="43" spans="1:29" s="7" customFormat="1" x14ac:dyDescent="0.2">
      <c r="A43" s="17" t="s">
        <v>57</v>
      </c>
      <c r="B43" s="22" t="s">
        <v>58</v>
      </c>
      <c r="C43" s="37">
        <v>30300</v>
      </c>
      <c r="D43" s="38">
        <v>0</v>
      </c>
      <c r="E43" s="38">
        <v>0</v>
      </c>
      <c r="F43" s="38">
        <v>0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  <c r="R43" s="38">
        <v>0</v>
      </c>
      <c r="S43" s="38">
        <v>0</v>
      </c>
      <c r="T43" s="38">
        <v>0</v>
      </c>
      <c r="U43" s="38">
        <v>0</v>
      </c>
      <c r="V43" s="38">
        <v>0</v>
      </c>
      <c r="W43" s="38">
        <v>0</v>
      </c>
      <c r="X43" s="38">
        <v>0</v>
      </c>
      <c r="Y43" s="38">
        <v>0</v>
      </c>
      <c r="Z43" s="38">
        <v>0</v>
      </c>
      <c r="AA43" s="38">
        <v>0</v>
      </c>
      <c r="AB43" s="38">
        <v>0</v>
      </c>
      <c r="AC43" s="26">
        <f t="shared" si="7"/>
        <v>30300</v>
      </c>
    </row>
    <row r="44" spans="1:29" s="7" customFormat="1" x14ac:dyDescent="0.2">
      <c r="A44" s="17" t="s">
        <v>59</v>
      </c>
      <c r="B44" s="22" t="s">
        <v>60</v>
      </c>
      <c r="C44" s="37">
        <v>2200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>
        <v>0</v>
      </c>
      <c r="T44" s="38">
        <v>0</v>
      </c>
      <c r="U44" s="38">
        <v>0</v>
      </c>
      <c r="V44" s="38">
        <v>0</v>
      </c>
      <c r="W44" s="38">
        <v>0</v>
      </c>
      <c r="X44" s="38">
        <v>0</v>
      </c>
      <c r="Y44" s="38">
        <v>0</v>
      </c>
      <c r="Z44" s="38">
        <v>0</v>
      </c>
      <c r="AA44" s="38">
        <v>0</v>
      </c>
      <c r="AB44" s="38">
        <v>0</v>
      </c>
      <c r="AC44" s="26">
        <f t="shared" si="7"/>
        <v>2200</v>
      </c>
    </row>
    <row r="45" spans="1:29" s="7" customFormat="1" x14ac:dyDescent="0.2">
      <c r="A45" s="17" t="s">
        <v>61</v>
      </c>
      <c r="B45" s="22" t="s">
        <v>62</v>
      </c>
      <c r="C45" s="37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  <c r="X45" s="38">
        <v>0</v>
      </c>
      <c r="Y45" s="38">
        <v>0</v>
      </c>
      <c r="Z45" s="38">
        <v>0</v>
      </c>
      <c r="AA45" s="38">
        <v>0</v>
      </c>
      <c r="AB45" s="38">
        <v>0</v>
      </c>
      <c r="AC45" s="26">
        <f t="shared" si="7"/>
        <v>0</v>
      </c>
    </row>
    <row r="46" spans="1:29" s="7" customFormat="1" x14ac:dyDescent="0.2">
      <c r="A46" s="52" t="s">
        <v>68</v>
      </c>
      <c r="B46" s="48"/>
      <c r="C46" s="49">
        <f t="shared" ref="C46:AB46" si="8">SUM(C40:C45)</f>
        <v>187088</v>
      </c>
      <c r="D46" s="50">
        <f t="shared" si="8"/>
        <v>0</v>
      </c>
      <c r="E46" s="50">
        <f t="shared" si="8"/>
        <v>0</v>
      </c>
      <c r="F46" s="50">
        <f t="shared" si="8"/>
        <v>0</v>
      </c>
      <c r="G46" s="50">
        <f t="shared" si="8"/>
        <v>0</v>
      </c>
      <c r="H46" s="50">
        <f t="shared" si="8"/>
        <v>19777</v>
      </c>
      <c r="I46" s="50">
        <f t="shared" si="8"/>
        <v>0</v>
      </c>
      <c r="J46" s="50">
        <f t="shared" si="8"/>
        <v>0</v>
      </c>
      <c r="K46" s="50">
        <f t="shared" si="8"/>
        <v>0</v>
      </c>
      <c r="L46" s="50">
        <f t="shared" si="8"/>
        <v>0</v>
      </c>
      <c r="M46" s="50">
        <f t="shared" si="8"/>
        <v>0</v>
      </c>
      <c r="N46" s="50">
        <f t="shared" si="8"/>
        <v>0</v>
      </c>
      <c r="O46" s="50">
        <f t="shared" si="8"/>
        <v>0</v>
      </c>
      <c r="P46" s="50">
        <f t="shared" si="8"/>
        <v>0</v>
      </c>
      <c r="Q46" s="50">
        <f t="shared" si="8"/>
        <v>0</v>
      </c>
      <c r="R46" s="50">
        <f t="shared" si="8"/>
        <v>0</v>
      </c>
      <c r="S46" s="50">
        <f t="shared" si="8"/>
        <v>0</v>
      </c>
      <c r="T46" s="50">
        <f t="shared" si="8"/>
        <v>0</v>
      </c>
      <c r="U46" s="50">
        <f t="shared" si="8"/>
        <v>0</v>
      </c>
      <c r="V46" s="50">
        <f t="shared" si="8"/>
        <v>0</v>
      </c>
      <c r="W46" s="50">
        <f t="shared" si="8"/>
        <v>0</v>
      </c>
      <c r="X46" s="50">
        <f t="shared" si="8"/>
        <v>0</v>
      </c>
      <c r="Y46" s="50">
        <f t="shared" si="8"/>
        <v>0</v>
      </c>
      <c r="Z46" s="50">
        <f t="shared" si="8"/>
        <v>0</v>
      </c>
      <c r="AA46" s="50">
        <f t="shared" si="8"/>
        <v>0</v>
      </c>
      <c r="AB46" s="50">
        <f t="shared" si="8"/>
        <v>0</v>
      </c>
      <c r="AC46" s="51">
        <f t="shared" si="7"/>
        <v>206865</v>
      </c>
    </row>
    <row r="47" spans="1:29" s="7" customFormat="1" ht="1.9" customHeight="1" x14ac:dyDescent="0.2">
      <c r="A47" s="15"/>
      <c r="B47" s="21"/>
      <c r="C47" s="30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26"/>
    </row>
    <row r="48" spans="1:29" s="7" customFormat="1" ht="25.5" x14ac:dyDescent="0.2">
      <c r="A48" s="15" t="s">
        <v>69</v>
      </c>
      <c r="B48" s="21"/>
      <c r="C48" s="30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26"/>
    </row>
    <row r="49" spans="1:29" s="7" customFormat="1" x14ac:dyDescent="0.2">
      <c r="A49" s="17" t="s">
        <v>51</v>
      </c>
      <c r="B49" s="22" t="s">
        <v>52</v>
      </c>
      <c r="C49" s="24">
        <v>259560</v>
      </c>
      <c r="D49" s="25">
        <v>0</v>
      </c>
      <c r="E49" s="25">
        <v>0</v>
      </c>
      <c r="F49" s="25">
        <v>0</v>
      </c>
      <c r="G49" s="25">
        <v>0</v>
      </c>
      <c r="H49" s="25">
        <v>12000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25">
        <v>0</v>
      </c>
      <c r="AA49" s="25">
        <v>0</v>
      </c>
      <c r="AB49" s="25">
        <v>0</v>
      </c>
      <c r="AC49" s="26">
        <f t="shared" ref="AC49:AC55" si="9">C49+D49+E49+F49+M49+G49+H49+I49+J49+K49+L49+N49+P49+Q49+R49+S49+T49+U49+V49+W49+X49+Y49+Z49+AB49+AA49+O49</f>
        <v>271560</v>
      </c>
    </row>
    <row r="50" spans="1:29" s="7" customFormat="1" x14ac:dyDescent="0.2">
      <c r="A50" s="17" t="s">
        <v>53</v>
      </c>
      <c r="B50" s="22" t="s">
        <v>54</v>
      </c>
      <c r="C50" s="24">
        <v>92011</v>
      </c>
      <c r="D50" s="25">
        <v>0</v>
      </c>
      <c r="E50" s="25">
        <v>0</v>
      </c>
      <c r="F50" s="25">
        <v>0</v>
      </c>
      <c r="G50" s="25">
        <v>0</v>
      </c>
      <c r="H50" s="25">
        <v>2532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25">
        <v>0</v>
      </c>
      <c r="V50" s="25">
        <v>0</v>
      </c>
      <c r="W50" s="25">
        <v>0</v>
      </c>
      <c r="X50" s="25">
        <v>0</v>
      </c>
      <c r="Y50" s="25">
        <v>0</v>
      </c>
      <c r="Z50" s="25">
        <v>0</v>
      </c>
      <c r="AA50" s="25">
        <v>0</v>
      </c>
      <c r="AB50" s="25">
        <v>0</v>
      </c>
      <c r="AC50" s="26">
        <f t="shared" si="9"/>
        <v>94543</v>
      </c>
    </row>
    <row r="51" spans="1:29" s="7" customFormat="1" ht="25.5" x14ac:dyDescent="0.2">
      <c r="A51" s="17" t="s">
        <v>55</v>
      </c>
      <c r="B51" s="22" t="s">
        <v>56</v>
      </c>
      <c r="C51" s="24">
        <v>259012</v>
      </c>
      <c r="D51" s="25">
        <v>0</v>
      </c>
      <c r="E51" s="25">
        <v>0</v>
      </c>
      <c r="F51" s="25">
        <v>0</v>
      </c>
      <c r="G51" s="25">
        <v>0</v>
      </c>
      <c r="H51" s="25">
        <v>4496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25">
        <v>0</v>
      </c>
      <c r="V51" s="25">
        <v>0</v>
      </c>
      <c r="W51" s="25">
        <v>0</v>
      </c>
      <c r="X51" s="25">
        <v>0</v>
      </c>
      <c r="Y51" s="25">
        <v>0</v>
      </c>
      <c r="Z51" s="25">
        <v>0</v>
      </c>
      <c r="AA51" s="25">
        <v>0</v>
      </c>
      <c r="AB51" s="25">
        <v>0</v>
      </c>
      <c r="AC51" s="26">
        <f t="shared" si="9"/>
        <v>263508</v>
      </c>
    </row>
    <row r="52" spans="1:29" s="7" customFormat="1" x14ac:dyDescent="0.2">
      <c r="A52" s="17" t="s">
        <v>57</v>
      </c>
      <c r="B52" s="22" t="s">
        <v>58</v>
      </c>
      <c r="C52" s="24">
        <v>17500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0</v>
      </c>
      <c r="Z52" s="25">
        <v>0</v>
      </c>
      <c r="AA52" s="25">
        <v>0</v>
      </c>
      <c r="AB52" s="25">
        <v>0</v>
      </c>
      <c r="AC52" s="26">
        <f t="shared" si="9"/>
        <v>17500</v>
      </c>
    </row>
    <row r="53" spans="1:29" s="7" customFormat="1" x14ac:dyDescent="0.2">
      <c r="A53" s="17" t="s">
        <v>59</v>
      </c>
      <c r="B53" s="22" t="s">
        <v>60</v>
      </c>
      <c r="C53" s="24">
        <v>2500</v>
      </c>
      <c r="D53" s="25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25">
        <v>0</v>
      </c>
      <c r="AB53" s="25">
        <v>0</v>
      </c>
      <c r="AC53" s="26">
        <f t="shared" si="9"/>
        <v>2500</v>
      </c>
    </row>
    <row r="54" spans="1:29" s="7" customFormat="1" x14ac:dyDescent="0.2">
      <c r="A54" s="17" t="s">
        <v>61</v>
      </c>
      <c r="B54" s="22" t="s">
        <v>62</v>
      </c>
      <c r="C54" s="24">
        <v>7500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5">
        <v>0</v>
      </c>
      <c r="Z54" s="25">
        <v>0</v>
      </c>
      <c r="AA54" s="25">
        <v>0</v>
      </c>
      <c r="AB54" s="25">
        <v>0</v>
      </c>
      <c r="AC54" s="26">
        <f t="shared" si="9"/>
        <v>7500</v>
      </c>
    </row>
    <row r="55" spans="1:29" s="7" customFormat="1" x14ac:dyDescent="0.2">
      <c r="A55" s="52" t="s">
        <v>70</v>
      </c>
      <c r="B55" s="48"/>
      <c r="C55" s="49">
        <f t="shared" ref="C55:AB55" si="10">SUM(C49:C54)</f>
        <v>638083</v>
      </c>
      <c r="D55" s="50">
        <f t="shared" si="10"/>
        <v>0</v>
      </c>
      <c r="E55" s="50">
        <f t="shared" si="10"/>
        <v>0</v>
      </c>
      <c r="F55" s="50">
        <f t="shared" si="10"/>
        <v>0</v>
      </c>
      <c r="G55" s="50">
        <f t="shared" si="10"/>
        <v>0</v>
      </c>
      <c r="H55" s="50">
        <f t="shared" si="10"/>
        <v>19028</v>
      </c>
      <c r="I55" s="50">
        <f t="shared" si="10"/>
        <v>0</v>
      </c>
      <c r="J55" s="50">
        <f t="shared" si="10"/>
        <v>0</v>
      </c>
      <c r="K55" s="50">
        <f t="shared" si="10"/>
        <v>0</v>
      </c>
      <c r="L55" s="50">
        <f t="shared" si="10"/>
        <v>0</v>
      </c>
      <c r="M55" s="50">
        <f t="shared" si="10"/>
        <v>0</v>
      </c>
      <c r="N55" s="50">
        <f t="shared" si="10"/>
        <v>0</v>
      </c>
      <c r="O55" s="50">
        <f t="shared" si="10"/>
        <v>0</v>
      </c>
      <c r="P55" s="50">
        <f t="shared" si="10"/>
        <v>0</v>
      </c>
      <c r="Q55" s="50">
        <f t="shared" si="10"/>
        <v>0</v>
      </c>
      <c r="R55" s="50">
        <f t="shared" si="10"/>
        <v>0</v>
      </c>
      <c r="S55" s="50">
        <f t="shared" si="10"/>
        <v>0</v>
      </c>
      <c r="T55" s="50">
        <f t="shared" si="10"/>
        <v>0</v>
      </c>
      <c r="U55" s="50">
        <f t="shared" si="10"/>
        <v>0</v>
      </c>
      <c r="V55" s="50">
        <f t="shared" si="10"/>
        <v>0</v>
      </c>
      <c r="W55" s="50">
        <f t="shared" si="10"/>
        <v>0</v>
      </c>
      <c r="X55" s="50">
        <f t="shared" si="10"/>
        <v>0</v>
      </c>
      <c r="Y55" s="50">
        <f t="shared" si="10"/>
        <v>0</v>
      </c>
      <c r="Z55" s="50">
        <f t="shared" si="10"/>
        <v>0</v>
      </c>
      <c r="AA55" s="50">
        <f t="shared" si="10"/>
        <v>0</v>
      </c>
      <c r="AB55" s="50">
        <f t="shared" si="10"/>
        <v>0</v>
      </c>
      <c r="AC55" s="51">
        <f t="shared" si="9"/>
        <v>657111</v>
      </c>
    </row>
    <row r="56" spans="1:29" s="7" customFormat="1" ht="1.9" customHeight="1" x14ac:dyDescent="0.2">
      <c r="A56" s="15"/>
      <c r="B56" s="21"/>
      <c r="C56" s="30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26"/>
    </row>
    <row r="57" spans="1:29" s="7" customFormat="1" x14ac:dyDescent="0.2">
      <c r="A57" s="15" t="s">
        <v>71</v>
      </c>
      <c r="B57" s="21"/>
      <c r="C57" s="30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26"/>
    </row>
    <row r="58" spans="1:29" s="7" customFormat="1" x14ac:dyDescent="0.2">
      <c r="A58" s="17" t="s">
        <v>51</v>
      </c>
      <c r="B58" s="22" t="s">
        <v>52</v>
      </c>
      <c r="C58" s="24">
        <v>428143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25">
        <v>0</v>
      </c>
      <c r="V58" s="25">
        <v>0</v>
      </c>
      <c r="W58" s="25">
        <v>0</v>
      </c>
      <c r="X58" s="25">
        <v>0</v>
      </c>
      <c r="Y58" s="25">
        <v>0</v>
      </c>
      <c r="Z58" s="25">
        <v>0</v>
      </c>
      <c r="AA58" s="25">
        <v>0</v>
      </c>
      <c r="AB58" s="25">
        <v>0</v>
      </c>
      <c r="AC58" s="26">
        <f t="shared" ref="AC58:AC64" si="11">C58+D58+E58+F58+M58+G58+H58+I58+J58+K58+L58+N58+P58+Q58+R58+S58+T58+U58+V58+W58+X58+Y58+Z58+AB58+AA58+O58</f>
        <v>428143</v>
      </c>
    </row>
    <row r="59" spans="1:29" s="7" customFormat="1" x14ac:dyDescent="0.2">
      <c r="A59" s="17" t="s">
        <v>53</v>
      </c>
      <c r="B59" s="22" t="s">
        <v>54</v>
      </c>
      <c r="C59" s="24">
        <v>171876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25">
        <v>0</v>
      </c>
      <c r="V59" s="25">
        <v>0</v>
      </c>
      <c r="W59" s="25">
        <v>0</v>
      </c>
      <c r="X59" s="25">
        <v>0</v>
      </c>
      <c r="Y59" s="25">
        <v>0</v>
      </c>
      <c r="Z59" s="25">
        <v>0</v>
      </c>
      <c r="AA59" s="25">
        <v>0</v>
      </c>
      <c r="AB59" s="25">
        <v>0</v>
      </c>
      <c r="AC59" s="26">
        <f t="shared" si="11"/>
        <v>171876</v>
      </c>
    </row>
    <row r="60" spans="1:29" s="7" customFormat="1" ht="25.5" x14ac:dyDescent="0.2">
      <c r="A60" s="17" t="s">
        <v>55</v>
      </c>
      <c r="B60" s="22" t="s">
        <v>56</v>
      </c>
      <c r="C60" s="24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0</v>
      </c>
      <c r="Z60" s="25">
        <v>0</v>
      </c>
      <c r="AA60" s="25">
        <v>0</v>
      </c>
      <c r="AB60" s="25">
        <v>0</v>
      </c>
      <c r="AC60" s="26">
        <f t="shared" si="11"/>
        <v>0</v>
      </c>
    </row>
    <row r="61" spans="1:29" s="7" customFormat="1" x14ac:dyDescent="0.2">
      <c r="A61" s="17" t="s">
        <v>57</v>
      </c>
      <c r="B61" s="22" t="s">
        <v>58</v>
      </c>
      <c r="C61" s="24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25">
        <v>0</v>
      </c>
      <c r="V61" s="25">
        <v>0</v>
      </c>
      <c r="W61" s="25">
        <v>0</v>
      </c>
      <c r="X61" s="25">
        <v>0</v>
      </c>
      <c r="Y61" s="25">
        <v>0</v>
      </c>
      <c r="Z61" s="25">
        <v>0</v>
      </c>
      <c r="AA61" s="25">
        <v>0</v>
      </c>
      <c r="AB61" s="25">
        <v>0</v>
      </c>
      <c r="AC61" s="26">
        <f t="shared" si="11"/>
        <v>0</v>
      </c>
    </row>
    <row r="62" spans="1:29" s="7" customFormat="1" x14ac:dyDescent="0.2">
      <c r="A62" s="17" t="s">
        <v>59</v>
      </c>
      <c r="B62" s="22" t="s">
        <v>60</v>
      </c>
      <c r="C62" s="24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25">
        <v>0</v>
      </c>
      <c r="S62" s="25">
        <v>0</v>
      </c>
      <c r="T62" s="25">
        <v>0</v>
      </c>
      <c r="U62" s="25">
        <v>0</v>
      </c>
      <c r="V62" s="25">
        <v>0</v>
      </c>
      <c r="W62" s="25">
        <v>0</v>
      </c>
      <c r="X62" s="25">
        <v>0</v>
      </c>
      <c r="Y62" s="25">
        <v>0</v>
      </c>
      <c r="Z62" s="25">
        <v>0</v>
      </c>
      <c r="AA62" s="25">
        <v>0</v>
      </c>
      <c r="AB62" s="25">
        <v>0</v>
      </c>
      <c r="AC62" s="26">
        <f t="shared" si="11"/>
        <v>0</v>
      </c>
    </row>
    <row r="63" spans="1:29" s="7" customFormat="1" x14ac:dyDescent="0.2">
      <c r="A63" s="17" t="s">
        <v>61</v>
      </c>
      <c r="B63" s="22" t="s">
        <v>62</v>
      </c>
      <c r="C63" s="24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0</v>
      </c>
      <c r="Z63" s="25">
        <v>0</v>
      </c>
      <c r="AA63" s="25">
        <v>0</v>
      </c>
      <c r="AB63" s="25">
        <v>0</v>
      </c>
      <c r="AC63" s="26">
        <f t="shared" si="11"/>
        <v>0</v>
      </c>
    </row>
    <row r="64" spans="1:29" s="7" customFormat="1" x14ac:dyDescent="0.2">
      <c r="A64" s="52" t="s">
        <v>70</v>
      </c>
      <c r="B64" s="48"/>
      <c r="C64" s="49">
        <f t="shared" ref="C64:AB64" si="12">SUM(C58:C63)</f>
        <v>600019</v>
      </c>
      <c r="D64" s="50">
        <f t="shared" si="12"/>
        <v>0</v>
      </c>
      <c r="E64" s="50">
        <f t="shared" si="12"/>
        <v>0</v>
      </c>
      <c r="F64" s="50">
        <f t="shared" si="12"/>
        <v>0</v>
      </c>
      <c r="G64" s="50">
        <f t="shared" si="12"/>
        <v>0</v>
      </c>
      <c r="H64" s="50">
        <f t="shared" si="12"/>
        <v>0</v>
      </c>
      <c r="I64" s="50">
        <f t="shared" si="12"/>
        <v>0</v>
      </c>
      <c r="J64" s="50">
        <f t="shared" si="12"/>
        <v>0</v>
      </c>
      <c r="K64" s="50">
        <f t="shared" si="12"/>
        <v>0</v>
      </c>
      <c r="L64" s="50">
        <f t="shared" si="12"/>
        <v>0</v>
      </c>
      <c r="M64" s="50">
        <f t="shared" si="12"/>
        <v>0</v>
      </c>
      <c r="N64" s="50">
        <f t="shared" si="12"/>
        <v>0</v>
      </c>
      <c r="O64" s="50">
        <f t="shared" si="12"/>
        <v>0</v>
      </c>
      <c r="P64" s="50">
        <f t="shared" si="12"/>
        <v>0</v>
      </c>
      <c r="Q64" s="50">
        <f t="shared" si="12"/>
        <v>0</v>
      </c>
      <c r="R64" s="50">
        <f t="shared" si="12"/>
        <v>0</v>
      </c>
      <c r="S64" s="50">
        <f t="shared" si="12"/>
        <v>0</v>
      </c>
      <c r="T64" s="50">
        <f t="shared" si="12"/>
        <v>0</v>
      </c>
      <c r="U64" s="50">
        <f t="shared" si="12"/>
        <v>0</v>
      </c>
      <c r="V64" s="50">
        <f t="shared" si="12"/>
        <v>0</v>
      </c>
      <c r="W64" s="50">
        <f t="shared" si="12"/>
        <v>0</v>
      </c>
      <c r="X64" s="50">
        <f t="shared" si="12"/>
        <v>0</v>
      </c>
      <c r="Y64" s="50">
        <f t="shared" si="12"/>
        <v>0</v>
      </c>
      <c r="Z64" s="50">
        <f t="shared" si="12"/>
        <v>0</v>
      </c>
      <c r="AA64" s="50">
        <f t="shared" si="12"/>
        <v>0</v>
      </c>
      <c r="AB64" s="50">
        <f t="shared" si="12"/>
        <v>0</v>
      </c>
      <c r="AC64" s="51">
        <f t="shared" si="11"/>
        <v>600019</v>
      </c>
    </row>
    <row r="65" spans="1:29" s="7" customFormat="1" ht="1.9" customHeight="1" x14ac:dyDescent="0.2">
      <c r="A65" s="15"/>
      <c r="B65" s="21"/>
      <c r="C65" s="30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26"/>
    </row>
    <row r="66" spans="1:29" s="7" customFormat="1" ht="25.5" x14ac:dyDescent="0.2">
      <c r="A66" s="15" t="s">
        <v>72</v>
      </c>
      <c r="B66" s="21"/>
      <c r="C66" s="30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26"/>
    </row>
    <row r="67" spans="1:29" s="7" customFormat="1" x14ac:dyDescent="0.2">
      <c r="A67" s="17" t="s">
        <v>51</v>
      </c>
      <c r="B67" s="22" t="s">
        <v>52</v>
      </c>
      <c r="C67" s="24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>
        <v>0</v>
      </c>
      <c r="T67" s="25">
        <v>0</v>
      </c>
      <c r="U67" s="25">
        <v>0</v>
      </c>
      <c r="V67" s="25">
        <v>0</v>
      </c>
      <c r="W67" s="25">
        <v>0</v>
      </c>
      <c r="X67" s="25">
        <v>0</v>
      </c>
      <c r="Y67" s="25">
        <v>0</v>
      </c>
      <c r="Z67" s="25">
        <v>0</v>
      </c>
      <c r="AA67" s="25">
        <v>0</v>
      </c>
      <c r="AB67" s="25">
        <v>0</v>
      </c>
      <c r="AC67" s="26">
        <f t="shared" ref="AC67:AC73" si="13">C67+D67+E67+F67+M67+G67+H67+I67+J67+K67+L67+N67+P67+Q67+R67+S67+T67+U67+V67+W67+X67+Y67+Z67+AB67+AA67+O67</f>
        <v>0</v>
      </c>
    </row>
    <row r="68" spans="1:29" s="7" customFormat="1" x14ac:dyDescent="0.2">
      <c r="A68" s="17" t="s">
        <v>53</v>
      </c>
      <c r="B68" s="22" t="s">
        <v>54</v>
      </c>
      <c r="C68" s="24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5">
        <v>0</v>
      </c>
      <c r="AB68" s="25">
        <v>0</v>
      </c>
      <c r="AC68" s="26">
        <f t="shared" si="13"/>
        <v>0</v>
      </c>
    </row>
    <row r="69" spans="1:29" s="7" customFormat="1" ht="25.5" x14ac:dyDescent="0.2">
      <c r="A69" s="17" t="s">
        <v>55</v>
      </c>
      <c r="B69" s="22" t="s">
        <v>56</v>
      </c>
      <c r="C69" s="24">
        <v>68750</v>
      </c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25">
        <v>0</v>
      </c>
      <c r="V69" s="25">
        <v>0</v>
      </c>
      <c r="W69" s="25">
        <v>0</v>
      </c>
      <c r="X69" s="25">
        <v>0</v>
      </c>
      <c r="Y69" s="25">
        <v>0</v>
      </c>
      <c r="Z69" s="25">
        <v>0</v>
      </c>
      <c r="AA69" s="25">
        <v>0</v>
      </c>
      <c r="AB69" s="25">
        <v>0</v>
      </c>
      <c r="AC69" s="26">
        <f t="shared" si="13"/>
        <v>68750</v>
      </c>
    </row>
    <row r="70" spans="1:29" s="7" customFormat="1" x14ac:dyDescent="0.2">
      <c r="A70" s="17" t="s">
        <v>57</v>
      </c>
      <c r="B70" s="22" t="s">
        <v>58</v>
      </c>
      <c r="C70" s="24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0</v>
      </c>
      <c r="V70" s="25">
        <v>0</v>
      </c>
      <c r="W70" s="25">
        <v>0</v>
      </c>
      <c r="X70" s="25">
        <v>0</v>
      </c>
      <c r="Y70" s="25">
        <v>0</v>
      </c>
      <c r="Z70" s="25">
        <v>0</v>
      </c>
      <c r="AA70" s="25">
        <v>0</v>
      </c>
      <c r="AB70" s="25">
        <v>0</v>
      </c>
      <c r="AC70" s="26">
        <f t="shared" si="13"/>
        <v>0</v>
      </c>
    </row>
    <row r="71" spans="1:29" s="7" customFormat="1" x14ac:dyDescent="0.2">
      <c r="A71" s="17" t="s">
        <v>59</v>
      </c>
      <c r="B71" s="22" t="s">
        <v>60</v>
      </c>
      <c r="C71" s="24">
        <v>0</v>
      </c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0</v>
      </c>
      <c r="U71" s="25">
        <v>0</v>
      </c>
      <c r="V71" s="25">
        <v>0</v>
      </c>
      <c r="W71" s="25">
        <v>0</v>
      </c>
      <c r="X71" s="25">
        <v>0</v>
      </c>
      <c r="Y71" s="25">
        <v>0</v>
      </c>
      <c r="Z71" s="25">
        <v>0</v>
      </c>
      <c r="AA71" s="25">
        <v>0</v>
      </c>
      <c r="AB71" s="25">
        <v>0</v>
      </c>
      <c r="AC71" s="26">
        <f t="shared" si="13"/>
        <v>0</v>
      </c>
    </row>
    <row r="72" spans="1:29" s="7" customFormat="1" x14ac:dyDescent="0.2">
      <c r="A72" s="17" t="s">
        <v>61</v>
      </c>
      <c r="B72" s="22" t="s">
        <v>62</v>
      </c>
      <c r="C72" s="24">
        <v>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5">
        <v>0</v>
      </c>
      <c r="V72" s="25">
        <v>0</v>
      </c>
      <c r="W72" s="25">
        <v>0</v>
      </c>
      <c r="X72" s="25">
        <v>0</v>
      </c>
      <c r="Y72" s="25">
        <v>0</v>
      </c>
      <c r="Z72" s="25">
        <v>0</v>
      </c>
      <c r="AA72" s="25">
        <v>0</v>
      </c>
      <c r="AB72" s="25">
        <v>0</v>
      </c>
      <c r="AC72" s="26">
        <f t="shared" si="13"/>
        <v>0</v>
      </c>
    </row>
    <row r="73" spans="1:29" s="7" customFormat="1" x14ac:dyDescent="0.2">
      <c r="A73" s="52" t="s">
        <v>73</v>
      </c>
      <c r="B73" s="48"/>
      <c r="C73" s="49">
        <f t="shared" ref="C73:AB73" si="14">SUM(C67:C72)</f>
        <v>68750</v>
      </c>
      <c r="D73" s="50">
        <f t="shared" si="14"/>
        <v>0</v>
      </c>
      <c r="E73" s="50">
        <f t="shared" si="14"/>
        <v>0</v>
      </c>
      <c r="F73" s="50">
        <f t="shared" si="14"/>
        <v>0</v>
      </c>
      <c r="G73" s="50">
        <f t="shared" si="14"/>
        <v>0</v>
      </c>
      <c r="H73" s="50">
        <f t="shared" si="14"/>
        <v>0</v>
      </c>
      <c r="I73" s="50">
        <f t="shared" si="14"/>
        <v>0</v>
      </c>
      <c r="J73" s="50">
        <f t="shared" si="14"/>
        <v>0</v>
      </c>
      <c r="K73" s="50">
        <f t="shared" si="14"/>
        <v>0</v>
      </c>
      <c r="L73" s="50">
        <f t="shared" si="14"/>
        <v>0</v>
      </c>
      <c r="M73" s="50">
        <f t="shared" si="14"/>
        <v>0</v>
      </c>
      <c r="N73" s="50">
        <f t="shared" si="14"/>
        <v>0</v>
      </c>
      <c r="O73" s="50">
        <f t="shared" si="14"/>
        <v>0</v>
      </c>
      <c r="P73" s="50">
        <f t="shared" si="14"/>
        <v>0</v>
      </c>
      <c r="Q73" s="50">
        <f t="shared" si="14"/>
        <v>0</v>
      </c>
      <c r="R73" s="50">
        <f t="shared" si="14"/>
        <v>0</v>
      </c>
      <c r="S73" s="50">
        <f t="shared" si="14"/>
        <v>0</v>
      </c>
      <c r="T73" s="50">
        <f t="shared" si="14"/>
        <v>0</v>
      </c>
      <c r="U73" s="50">
        <f t="shared" si="14"/>
        <v>0</v>
      </c>
      <c r="V73" s="50">
        <f t="shared" si="14"/>
        <v>0</v>
      </c>
      <c r="W73" s="50">
        <f t="shared" si="14"/>
        <v>0</v>
      </c>
      <c r="X73" s="50">
        <f t="shared" si="14"/>
        <v>0</v>
      </c>
      <c r="Y73" s="50">
        <f t="shared" si="14"/>
        <v>0</v>
      </c>
      <c r="Z73" s="50">
        <f t="shared" si="14"/>
        <v>0</v>
      </c>
      <c r="AA73" s="50">
        <f t="shared" si="14"/>
        <v>0</v>
      </c>
      <c r="AB73" s="50">
        <f t="shared" si="14"/>
        <v>0</v>
      </c>
      <c r="AC73" s="51">
        <f t="shared" si="13"/>
        <v>68750</v>
      </c>
    </row>
    <row r="74" spans="1:29" s="7" customFormat="1" ht="25.5" x14ac:dyDescent="0.2">
      <c r="A74" s="15" t="s">
        <v>74</v>
      </c>
      <c r="B74" s="21"/>
      <c r="C74" s="30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26"/>
    </row>
    <row r="75" spans="1:29" s="7" customFormat="1" x14ac:dyDescent="0.2">
      <c r="A75" s="17" t="s">
        <v>51</v>
      </c>
      <c r="B75" s="22" t="s">
        <v>52</v>
      </c>
      <c r="C75" s="24">
        <v>147445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25">
        <v>0</v>
      </c>
      <c r="V75" s="25">
        <v>0</v>
      </c>
      <c r="W75" s="25">
        <v>0</v>
      </c>
      <c r="X75" s="25">
        <v>0</v>
      </c>
      <c r="Y75" s="25">
        <v>0</v>
      </c>
      <c r="Z75" s="25">
        <v>0</v>
      </c>
      <c r="AA75" s="25">
        <v>0</v>
      </c>
      <c r="AB75" s="25">
        <v>0</v>
      </c>
      <c r="AC75" s="26">
        <f t="shared" ref="AC75:AC81" si="15">C75+D75+E75+F75+M75+G75+H75+I75+J75+K75+L75+N75+P75+Q75+R75+S75+T75+U75+V75+W75+X75+Y75+Z75+AB75+AA75+O75</f>
        <v>147445</v>
      </c>
    </row>
    <row r="76" spans="1:29" s="7" customFormat="1" x14ac:dyDescent="0.2">
      <c r="A76" s="17" t="s">
        <v>53</v>
      </c>
      <c r="B76" s="22" t="s">
        <v>54</v>
      </c>
      <c r="C76" s="24">
        <v>83988</v>
      </c>
      <c r="D76" s="25">
        <v>0</v>
      </c>
      <c r="E76" s="25">
        <v>0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25">
        <v>0</v>
      </c>
      <c r="V76" s="25">
        <v>0</v>
      </c>
      <c r="W76" s="25">
        <v>0</v>
      </c>
      <c r="X76" s="25">
        <v>0</v>
      </c>
      <c r="Y76" s="25">
        <v>0</v>
      </c>
      <c r="Z76" s="25">
        <v>0</v>
      </c>
      <c r="AA76" s="25">
        <v>0</v>
      </c>
      <c r="AB76" s="25">
        <v>0</v>
      </c>
      <c r="AC76" s="26">
        <f t="shared" si="15"/>
        <v>83988</v>
      </c>
    </row>
    <row r="77" spans="1:29" s="7" customFormat="1" ht="25.5" x14ac:dyDescent="0.2">
      <c r="A77" s="17" t="s">
        <v>55</v>
      </c>
      <c r="B77" s="22" t="s">
        <v>56</v>
      </c>
      <c r="C77" s="24">
        <v>151400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25">
        <v>0</v>
      </c>
      <c r="V77" s="25">
        <v>0</v>
      </c>
      <c r="W77" s="25">
        <v>0</v>
      </c>
      <c r="X77" s="25">
        <v>0</v>
      </c>
      <c r="Y77" s="25">
        <v>0</v>
      </c>
      <c r="Z77" s="25">
        <v>0</v>
      </c>
      <c r="AA77" s="25">
        <v>0</v>
      </c>
      <c r="AB77" s="25">
        <v>0</v>
      </c>
      <c r="AC77" s="26">
        <f t="shared" si="15"/>
        <v>151400</v>
      </c>
    </row>
    <row r="78" spans="1:29" s="7" customFormat="1" x14ac:dyDescent="0.2">
      <c r="A78" s="17" t="s">
        <v>57</v>
      </c>
      <c r="B78" s="22" t="s">
        <v>58</v>
      </c>
      <c r="C78" s="24">
        <v>168800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  <c r="O78" s="25">
        <v>0</v>
      </c>
      <c r="P78" s="25">
        <v>0</v>
      </c>
      <c r="Q78" s="25">
        <v>0</v>
      </c>
      <c r="R78" s="25">
        <v>0</v>
      </c>
      <c r="S78" s="25">
        <v>0</v>
      </c>
      <c r="T78" s="25">
        <v>0</v>
      </c>
      <c r="U78" s="25">
        <v>0</v>
      </c>
      <c r="V78" s="25">
        <v>0</v>
      </c>
      <c r="W78" s="25">
        <v>0</v>
      </c>
      <c r="X78" s="25">
        <v>0</v>
      </c>
      <c r="Y78" s="25">
        <v>0</v>
      </c>
      <c r="Z78" s="25">
        <v>0</v>
      </c>
      <c r="AA78" s="25">
        <v>0</v>
      </c>
      <c r="AB78" s="25">
        <v>0</v>
      </c>
      <c r="AC78" s="26">
        <f t="shared" si="15"/>
        <v>168800</v>
      </c>
    </row>
    <row r="79" spans="1:29" s="7" customFormat="1" x14ac:dyDescent="0.2">
      <c r="A79" s="17" t="s">
        <v>59</v>
      </c>
      <c r="B79" s="22" t="s">
        <v>60</v>
      </c>
      <c r="C79" s="24">
        <v>1000</v>
      </c>
      <c r="D79" s="25">
        <v>0</v>
      </c>
      <c r="E79" s="25">
        <v>0</v>
      </c>
      <c r="F79" s="25">
        <v>0</v>
      </c>
      <c r="G79" s="25">
        <v>0</v>
      </c>
      <c r="H79" s="25">
        <v>0</v>
      </c>
      <c r="I79" s="25">
        <v>0</v>
      </c>
      <c r="J79" s="25">
        <v>0</v>
      </c>
      <c r="K79" s="25">
        <v>0</v>
      </c>
      <c r="L79" s="25">
        <v>0</v>
      </c>
      <c r="M79" s="25">
        <v>0</v>
      </c>
      <c r="N79" s="25">
        <v>0</v>
      </c>
      <c r="O79" s="25">
        <v>0</v>
      </c>
      <c r="P79" s="25">
        <v>0</v>
      </c>
      <c r="Q79" s="25">
        <v>0</v>
      </c>
      <c r="R79" s="25">
        <v>128000</v>
      </c>
      <c r="S79" s="25">
        <v>0</v>
      </c>
      <c r="T79" s="25">
        <v>0</v>
      </c>
      <c r="U79" s="25">
        <v>0</v>
      </c>
      <c r="V79" s="25">
        <v>0</v>
      </c>
      <c r="W79" s="25">
        <v>0</v>
      </c>
      <c r="X79" s="25">
        <v>0</v>
      </c>
      <c r="Y79" s="25">
        <v>0</v>
      </c>
      <c r="Z79" s="25">
        <v>0</v>
      </c>
      <c r="AA79" s="25">
        <v>0</v>
      </c>
      <c r="AB79" s="25">
        <v>0</v>
      </c>
      <c r="AC79" s="26">
        <f t="shared" si="15"/>
        <v>129000</v>
      </c>
    </row>
    <row r="80" spans="1:29" s="7" customFormat="1" x14ac:dyDescent="0.2">
      <c r="A80" s="17" t="s">
        <v>61</v>
      </c>
      <c r="B80" s="22" t="s">
        <v>62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5">
        <v>0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0</v>
      </c>
      <c r="S80" s="25">
        <v>0</v>
      </c>
      <c r="T80" s="25">
        <v>0</v>
      </c>
      <c r="U80" s="25">
        <v>0</v>
      </c>
      <c r="V80" s="25">
        <v>0</v>
      </c>
      <c r="W80" s="25">
        <v>0</v>
      </c>
      <c r="X80" s="25">
        <v>0</v>
      </c>
      <c r="Y80" s="25">
        <v>0</v>
      </c>
      <c r="Z80" s="25">
        <v>0</v>
      </c>
      <c r="AA80" s="25">
        <v>0</v>
      </c>
      <c r="AB80" s="25">
        <v>0</v>
      </c>
      <c r="AC80" s="26">
        <f t="shared" si="15"/>
        <v>0</v>
      </c>
    </row>
    <row r="81" spans="1:29" s="7" customFormat="1" x14ac:dyDescent="0.2">
      <c r="A81" s="52" t="s">
        <v>75</v>
      </c>
      <c r="B81" s="48"/>
      <c r="C81" s="49">
        <f t="shared" ref="C81:AB81" si="16">SUM(C75:C80)</f>
        <v>552633</v>
      </c>
      <c r="D81" s="50">
        <f t="shared" si="16"/>
        <v>0</v>
      </c>
      <c r="E81" s="50">
        <f t="shared" si="16"/>
        <v>0</v>
      </c>
      <c r="F81" s="50">
        <f t="shared" si="16"/>
        <v>0</v>
      </c>
      <c r="G81" s="50">
        <f t="shared" si="16"/>
        <v>0</v>
      </c>
      <c r="H81" s="50">
        <f t="shared" si="16"/>
        <v>0</v>
      </c>
      <c r="I81" s="50">
        <f t="shared" si="16"/>
        <v>0</v>
      </c>
      <c r="J81" s="50">
        <f t="shared" si="16"/>
        <v>0</v>
      </c>
      <c r="K81" s="50">
        <f t="shared" si="16"/>
        <v>0</v>
      </c>
      <c r="L81" s="50">
        <f t="shared" si="16"/>
        <v>0</v>
      </c>
      <c r="M81" s="50">
        <f t="shared" si="16"/>
        <v>0</v>
      </c>
      <c r="N81" s="50">
        <f t="shared" si="16"/>
        <v>0</v>
      </c>
      <c r="O81" s="50">
        <f t="shared" si="16"/>
        <v>0</v>
      </c>
      <c r="P81" s="50">
        <f t="shared" si="16"/>
        <v>0</v>
      </c>
      <c r="Q81" s="50">
        <f t="shared" si="16"/>
        <v>0</v>
      </c>
      <c r="R81" s="50">
        <f t="shared" si="16"/>
        <v>128000</v>
      </c>
      <c r="S81" s="50">
        <f t="shared" si="16"/>
        <v>0</v>
      </c>
      <c r="T81" s="50">
        <f t="shared" si="16"/>
        <v>0</v>
      </c>
      <c r="U81" s="50">
        <f t="shared" si="16"/>
        <v>0</v>
      </c>
      <c r="V81" s="50">
        <f t="shared" si="16"/>
        <v>0</v>
      </c>
      <c r="W81" s="50">
        <f t="shared" si="16"/>
        <v>0</v>
      </c>
      <c r="X81" s="50">
        <f t="shared" si="16"/>
        <v>0</v>
      </c>
      <c r="Y81" s="50">
        <f t="shared" si="16"/>
        <v>0</v>
      </c>
      <c r="Z81" s="50">
        <f t="shared" si="16"/>
        <v>0</v>
      </c>
      <c r="AA81" s="50">
        <f t="shared" si="16"/>
        <v>0</v>
      </c>
      <c r="AB81" s="50">
        <f t="shared" si="16"/>
        <v>0</v>
      </c>
      <c r="AC81" s="51">
        <f t="shared" si="15"/>
        <v>680633</v>
      </c>
    </row>
    <row r="82" spans="1:29" s="7" customFormat="1" ht="1.9" customHeight="1" x14ac:dyDescent="0.2">
      <c r="A82" s="15"/>
      <c r="B82" s="21"/>
      <c r="C82" s="30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26"/>
    </row>
    <row r="83" spans="1:29" s="7" customFormat="1" x14ac:dyDescent="0.2">
      <c r="A83" s="15" t="s">
        <v>76</v>
      </c>
      <c r="B83" s="21"/>
      <c r="C83" s="30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26"/>
    </row>
    <row r="84" spans="1:29" s="7" customFormat="1" x14ac:dyDescent="0.2">
      <c r="A84" s="17" t="s">
        <v>51</v>
      </c>
      <c r="B84" s="22" t="s">
        <v>52</v>
      </c>
      <c r="C84" s="24">
        <v>197818</v>
      </c>
      <c r="D84" s="25">
        <v>0</v>
      </c>
      <c r="E84" s="25">
        <v>0</v>
      </c>
      <c r="F84" s="25">
        <v>0</v>
      </c>
      <c r="G84" s="25">
        <v>0</v>
      </c>
      <c r="H84" s="25">
        <v>0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5">
        <v>0</v>
      </c>
      <c r="V84" s="25">
        <v>0</v>
      </c>
      <c r="W84" s="25">
        <v>0</v>
      </c>
      <c r="X84" s="25">
        <v>0</v>
      </c>
      <c r="Y84" s="25">
        <v>0</v>
      </c>
      <c r="Z84" s="25">
        <v>0</v>
      </c>
      <c r="AA84" s="25">
        <v>0</v>
      </c>
      <c r="AB84" s="25">
        <v>0</v>
      </c>
      <c r="AC84" s="26">
        <f t="shared" ref="AC84:AC90" si="17">C84+D84+E84+F84+M84+G84+H84+I84+J84+K84+L84+N84+P84+Q84+R84+S84+T84+U84+V84+W84+X84+Y84+Z84+AB84+AA84+O84</f>
        <v>197818</v>
      </c>
    </row>
    <row r="85" spans="1:29" s="7" customFormat="1" x14ac:dyDescent="0.2">
      <c r="A85" s="17" t="s">
        <v>53</v>
      </c>
      <c r="B85" s="22" t="s">
        <v>54</v>
      </c>
      <c r="C85" s="24">
        <v>42393</v>
      </c>
      <c r="D85" s="25">
        <v>0</v>
      </c>
      <c r="E85" s="25">
        <v>0</v>
      </c>
      <c r="F85" s="25">
        <v>0</v>
      </c>
      <c r="G85" s="25">
        <v>0</v>
      </c>
      <c r="H85" s="25">
        <v>0</v>
      </c>
      <c r="I85" s="25">
        <v>0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5">
        <v>0</v>
      </c>
      <c r="Q85" s="25">
        <v>0</v>
      </c>
      <c r="R85" s="25">
        <v>0</v>
      </c>
      <c r="S85" s="25">
        <v>0</v>
      </c>
      <c r="T85" s="25">
        <v>0</v>
      </c>
      <c r="U85" s="25">
        <v>0</v>
      </c>
      <c r="V85" s="25">
        <v>0</v>
      </c>
      <c r="W85" s="25">
        <v>0</v>
      </c>
      <c r="X85" s="25">
        <v>0</v>
      </c>
      <c r="Y85" s="25">
        <v>0</v>
      </c>
      <c r="Z85" s="25">
        <v>0</v>
      </c>
      <c r="AA85" s="25">
        <v>0</v>
      </c>
      <c r="AB85" s="25">
        <v>0</v>
      </c>
      <c r="AC85" s="26">
        <f t="shared" si="17"/>
        <v>42393</v>
      </c>
    </row>
    <row r="86" spans="1:29" s="7" customFormat="1" ht="25.5" x14ac:dyDescent="0.2">
      <c r="A86" s="17" t="s">
        <v>55</v>
      </c>
      <c r="B86" s="22" t="s">
        <v>56</v>
      </c>
      <c r="C86" s="24">
        <v>42500</v>
      </c>
      <c r="D86" s="25">
        <v>0</v>
      </c>
      <c r="E86" s="25">
        <v>0</v>
      </c>
      <c r="F86" s="25">
        <v>0</v>
      </c>
      <c r="G86" s="25">
        <v>0</v>
      </c>
      <c r="H86" s="25">
        <v>0</v>
      </c>
      <c r="I86" s="25">
        <v>0</v>
      </c>
      <c r="J86" s="25">
        <v>0</v>
      </c>
      <c r="K86" s="25">
        <v>0</v>
      </c>
      <c r="L86" s="25">
        <v>0</v>
      </c>
      <c r="M86" s="25">
        <v>0</v>
      </c>
      <c r="N86" s="25">
        <v>0</v>
      </c>
      <c r="O86" s="25">
        <v>0</v>
      </c>
      <c r="P86" s="25">
        <v>0</v>
      </c>
      <c r="Q86" s="25">
        <v>0</v>
      </c>
      <c r="R86" s="25">
        <v>0</v>
      </c>
      <c r="S86" s="25">
        <v>0</v>
      </c>
      <c r="T86" s="25">
        <v>0</v>
      </c>
      <c r="U86" s="25">
        <v>0</v>
      </c>
      <c r="V86" s="25">
        <v>0</v>
      </c>
      <c r="W86" s="25">
        <v>0</v>
      </c>
      <c r="X86" s="25">
        <v>0</v>
      </c>
      <c r="Y86" s="25">
        <v>0</v>
      </c>
      <c r="Z86" s="25">
        <v>0</v>
      </c>
      <c r="AA86" s="25">
        <v>0</v>
      </c>
      <c r="AB86" s="25">
        <v>0</v>
      </c>
      <c r="AC86" s="26">
        <f t="shared" si="17"/>
        <v>42500</v>
      </c>
    </row>
    <row r="87" spans="1:29" s="7" customFormat="1" x14ac:dyDescent="0.2">
      <c r="A87" s="17" t="s">
        <v>57</v>
      </c>
      <c r="B87" s="22" t="s">
        <v>58</v>
      </c>
      <c r="C87" s="24">
        <v>125000</v>
      </c>
      <c r="D87" s="25">
        <v>0</v>
      </c>
      <c r="E87" s="25">
        <v>0</v>
      </c>
      <c r="F87" s="25">
        <v>0</v>
      </c>
      <c r="G87" s="25">
        <v>0</v>
      </c>
      <c r="H87" s="25">
        <v>0</v>
      </c>
      <c r="I87" s="25">
        <v>0</v>
      </c>
      <c r="J87" s="25">
        <v>0</v>
      </c>
      <c r="K87" s="25">
        <v>0</v>
      </c>
      <c r="L87" s="25">
        <v>0</v>
      </c>
      <c r="M87" s="25">
        <v>0</v>
      </c>
      <c r="N87" s="25">
        <v>0</v>
      </c>
      <c r="O87" s="25">
        <v>0</v>
      </c>
      <c r="P87" s="25">
        <v>0</v>
      </c>
      <c r="Q87" s="25">
        <v>0</v>
      </c>
      <c r="R87" s="25">
        <v>0</v>
      </c>
      <c r="S87" s="25">
        <v>0</v>
      </c>
      <c r="T87" s="25">
        <v>0</v>
      </c>
      <c r="U87" s="25">
        <v>0</v>
      </c>
      <c r="V87" s="25">
        <v>0</v>
      </c>
      <c r="W87" s="25">
        <v>0</v>
      </c>
      <c r="X87" s="25">
        <v>0</v>
      </c>
      <c r="Y87" s="25">
        <v>0</v>
      </c>
      <c r="Z87" s="25">
        <v>0</v>
      </c>
      <c r="AA87" s="25">
        <v>0</v>
      </c>
      <c r="AB87" s="25">
        <v>0</v>
      </c>
      <c r="AC87" s="26">
        <f t="shared" si="17"/>
        <v>125000</v>
      </c>
    </row>
    <row r="88" spans="1:29" s="7" customFormat="1" x14ac:dyDescent="0.2">
      <c r="A88" s="17" t="s">
        <v>59</v>
      </c>
      <c r="B88" s="22" t="s">
        <v>60</v>
      </c>
      <c r="C88" s="24">
        <v>1000</v>
      </c>
      <c r="D88" s="25">
        <v>0</v>
      </c>
      <c r="E88" s="25">
        <v>0</v>
      </c>
      <c r="F88" s="25">
        <v>0</v>
      </c>
      <c r="G88" s="25">
        <v>0</v>
      </c>
      <c r="H88" s="25">
        <v>0</v>
      </c>
      <c r="I88" s="25">
        <v>0</v>
      </c>
      <c r="J88" s="25">
        <v>0</v>
      </c>
      <c r="K88" s="25">
        <v>0</v>
      </c>
      <c r="L88" s="25">
        <v>0</v>
      </c>
      <c r="M88" s="25">
        <v>0</v>
      </c>
      <c r="N88" s="25">
        <v>0</v>
      </c>
      <c r="O88" s="25">
        <v>0</v>
      </c>
      <c r="P88" s="25">
        <v>0</v>
      </c>
      <c r="Q88" s="25">
        <v>0</v>
      </c>
      <c r="R88" s="25">
        <v>0</v>
      </c>
      <c r="S88" s="25">
        <v>0</v>
      </c>
      <c r="T88" s="25">
        <v>0</v>
      </c>
      <c r="U88" s="25">
        <v>0</v>
      </c>
      <c r="V88" s="25">
        <v>0</v>
      </c>
      <c r="W88" s="25">
        <v>0</v>
      </c>
      <c r="X88" s="25">
        <v>0</v>
      </c>
      <c r="Y88" s="25">
        <v>0</v>
      </c>
      <c r="Z88" s="25">
        <v>0</v>
      </c>
      <c r="AA88" s="25">
        <v>0</v>
      </c>
      <c r="AB88" s="25">
        <v>0</v>
      </c>
      <c r="AC88" s="26">
        <f t="shared" si="17"/>
        <v>1000</v>
      </c>
    </row>
    <row r="89" spans="1:29" s="7" customFormat="1" x14ac:dyDescent="0.2">
      <c r="A89" s="17" t="s">
        <v>61</v>
      </c>
      <c r="B89" s="22" t="s">
        <v>62</v>
      </c>
      <c r="C89" s="24">
        <v>1000</v>
      </c>
      <c r="D89" s="25">
        <v>0</v>
      </c>
      <c r="E89" s="25">
        <v>0</v>
      </c>
      <c r="F89" s="25">
        <v>0</v>
      </c>
      <c r="G89" s="25">
        <v>0</v>
      </c>
      <c r="H89" s="25">
        <v>0</v>
      </c>
      <c r="I89" s="25">
        <v>0</v>
      </c>
      <c r="J89" s="25">
        <v>0</v>
      </c>
      <c r="K89" s="25">
        <v>0</v>
      </c>
      <c r="L89" s="25">
        <v>0</v>
      </c>
      <c r="M89" s="25">
        <v>0</v>
      </c>
      <c r="N89" s="25">
        <v>0</v>
      </c>
      <c r="O89" s="25">
        <v>0</v>
      </c>
      <c r="P89" s="25">
        <v>0</v>
      </c>
      <c r="Q89" s="25">
        <v>0</v>
      </c>
      <c r="R89" s="25">
        <v>0</v>
      </c>
      <c r="S89" s="25">
        <v>0</v>
      </c>
      <c r="T89" s="25">
        <v>0</v>
      </c>
      <c r="U89" s="25">
        <v>0</v>
      </c>
      <c r="V89" s="25">
        <v>0</v>
      </c>
      <c r="W89" s="25">
        <v>0</v>
      </c>
      <c r="X89" s="25">
        <v>0</v>
      </c>
      <c r="Y89" s="25">
        <v>0</v>
      </c>
      <c r="Z89" s="25">
        <v>0</v>
      </c>
      <c r="AA89" s="25">
        <v>0</v>
      </c>
      <c r="AB89" s="25">
        <v>0</v>
      </c>
      <c r="AC89" s="26">
        <f t="shared" si="17"/>
        <v>1000</v>
      </c>
    </row>
    <row r="90" spans="1:29" s="7" customFormat="1" x14ac:dyDescent="0.2">
      <c r="A90" s="52" t="s">
        <v>77</v>
      </c>
      <c r="B90" s="48"/>
      <c r="C90" s="49">
        <f t="shared" ref="C90:AB90" si="18">SUM(C84:C89)</f>
        <v>409711</v>
      </c>
      <c r="D90" s="50">
        <f t="shared" si="18"/>
        <v>0</v>
      </c>
      <c r="E90" s="50">
        <f t="shared" si="18"/>
        <v>0</v>
      </c>
      <c r="F90" s="50">
        <f t="shared" si="18"/>
        <v>0</v>
      </c>
      <c r="G90" s="50">
        <f t="shared" si="18"/>
        <v>0</v>
      </c>
      <c r="H90" s="50">
        <f t="shared" si="18"/>
        <v>0</v>
      </c>
      <c r="I90" s="50">
        <f t="shared" si="18"/>
        <v>0</v>
      </c>
      <c r="J90" s="50">
        <f t="shared" si="18"/>
        <v>0</v>
      </c>
      <c r="K90" s="50">
        <f t="shared" si="18"/>
        <v>0</v>
      </c>
      <c r="L90" s="50">
        <f t="shared" si="18"/>
        <v>0</v>
      </c>
      <c r="M90" s="50">
        <f t="shared" si="18"/>
        <v>0</v>
      </c>
      <c r="N90" s="50">
        <f t="shared" si="18"/>
        <v>0</v>
      </c>
      <c r="O90" s="50">
        <f t="shared" si="18"/>
        <v>0</v>
      </c>
      <c r="P90" s="50">
        <f t="shared" si="18"/>
        <v>0</v>
      </c>
      <c r="Q90" s="50">
        <f t="shared" si="18"/>
        <v>0</v>
      </c>
      <c r="R90" s="50">
        <f t="shared" si="18"/>
        <v>0</v>
      </c>
      <c r="S90" s="50">
        <f t="shared" si="18"/>
        <v>0</v>
      </c>
      <c r="T90" s="50">
        <f t="shared" si="18"/>
        <v>0</v>
      </c>
      <c r="U90" s="50">
        <f t="shared" si="18"/>
        <v>0</v>
      </c>
      <c r="V90" s="50">
        <f t="shared" si="18"/>
        <v>0</v>
      </c>
      <c r="W90" s="50">
        <f t="shared" si="18"/>
        <v>0</v>
      </c>
      <c r="X90" s="50">
        <f t="shared" si="18"/>
        <v>0</v>
      </c>
      <c r="Y90" s="50">
        <f t="shared" si="18"/>
        <v>0</v>
      </c>
      <c r="Z90" s="50">
        <f t="shared" si="18"/>
        <v>0</v>
      </c>
      <c r="AA90" s="50">
        <f t="shared" si="18"/>
        <v>0</v>
      </c>
      <c r="AB90" s="50">
        <f t="shared" si="18"/>
        <v>0</v>
      </c>
      <c r="AC90" s="51">
        <f t="shared" si="17"/>
        <v>409711</v>
      </c>
    </row>
    <row r="91" spans="1:29" s="7" customFormat="1" ht="1.9" customHeight="1" x14ac:dyDescent="0.2">
      <c r="A91" s="15"/>
      <c r="B91" s="21"/>
      <c r="C91" s="30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26"/>
    </row>
    <row r="92" spans="1:29" s="7" customFormat="1" ht="25.5" x14ac:dyDescent="0.2">
      <c r="A92" s="15" t="s">
        <v>78</v>
      </c>
      <c r="B92" s="21"/>
      <c r="C92" s="30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26"/>
    </row>
    <row r="93" spans="1:29" s="7" customFormat="1" x14ac:dyDescent="0.2">
      <c r="A93" s="17" t="s">
        <v>51</v>
      </c>
      <c r="B93" s="22" t="s">
        <v>52</v>
      </c>
      <c r="C93" s="24">
        <v>47586</v>
      </c>
      <c r="D93" s="25">
        <v>0</v>
      </c>
      <c r="E93" s="25">
        <v>0</v>
      </c>
      <c r="F93" s="25">
        <v>0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5">
        <v>0</v>
      </c>
      <c r="O93" s="25">
        <v>0</v>
      </c>
      <c r="P93" s="25">
        <v>0</v>
      </c>
      <c r="Q93" s="25">
        <v>0</v>
      </c>
      <c r="R93" s="25">
        <v>0</v>
      </c>
      <c r="S93" s="25">
        <v>0</v>
      </c>
      <c r="T93" s="25">
        <v>0</v>
      </c>
      <c r="U93" s="25">
        <v>0</v>
      </c>
      <c r="V93" s="25">
        <v>0</v>
      </c>
      <c r="W93" s="25">
        <v>0</v>
      </c>
      <c r="X93" s="25">
        <v>0</v>
      </c>
      <c r="Y93" s="25">
        <v>0</v>
      </c>
      <c r="Z93" s="25">
        <v>0</v>
      </c>
      <c r="AA93" s="25">
        <v>0</v>
      </c>
      <c r="AB93" s="25">
        <v>0</v>
      </c>
      <c r="AC93" s="26">
        <f t="shared" ref="AC93:AC99" si="19">C93+D93+E93+F93+M93+G93+H93+I93+J93+K93+L93+N93+P93+Q93+R93+S93+T93+U93+V93+W93+X93+Y93+Z93+AB93+AA93+O93</f>
        <v>47586</v>
      </c>
    </row>
    <row r="94" spans="1:29" s="7" customFormat="1" x14ac:dyDescent="0.2">
      <c r="A94" s="17" t="s">
        <v>53</v>
      </c>
      <c r="B94" s="22" t="s">
        <v>54</v>
      </c>
      <c r="C94" s="24">
        <v>8590</v>
      </c>
      <c r="D94" s="25">
        <v>0</v>
      </c>
      <c r="E94" s="25">
        <v>0</v>
      </c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0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5">
        <v>0</v>
      </c>
      <c r="Y94" s="25">
        <v>0</v>
      </c>
      <c r="Z94" s="25">
        <v>0</v>
      </c>
      <c r="AA94" s="25">
        <v>0</v>
      </c>
      <c r="AB94" s="25">
        <v>0</v>
      </c>
      <c r="AC94" s="26">
        <f t="shared" si="19"/>
        <v>8590</v>
      </c>
    </row>
    <row r="95" spans="1:29" s="7" customFormat="1" ht="25.5" x14ac:dyDescent="0.2">
      <c r="A95" s="17" t="s">
        <v>55</v>
      </c>
      <c r="B95" s="22" t="s">
        <v>56</v>
      </c>
      <c r="C95" s="24">
        <v>157500</v>
      </c>
      <c r="D95" s="25">
        <v>0</v>
      </c>
      <c r="E95" s="25">
        <v>0</v>
      </c>
      <c r="F95" s="25">
        <v>0</v>
      </c>
      <c r="G95" s="25">
        <v>0</v>
      </c>
      <c r="H95" s="25">
        <v>0</v>
      </c>
      <c r="I95" s="25">
        <v>0</v>
      </c>
      <c r="J95" s="25">
        <v>0</v>
      </c>
      <c r="K95" s="25">
        <v>0</v>
      </c>
      <c r="L95" s="25">
        <v>0</v>
      </c>
      <c r="M95" s="25">
        <v>0</v>
      </c>
      <c r="N95" s="25">
        <v>0</v>
      </c>
      <c r="O95" s="25">
        <v>0</v>
      </c>
      <c r="P95" s="25">
        <v>0</v>
      </c>
      <c r="Q95" s="25">
        <v>0</v>
      </c>
      <c r="R95" s="25">
        <v>0</v>
      </c>
      <c r="S95" s="25">
        <v>0</v>
      </c>
      <c r="T95" s="25">
        <v>0</v>
      </c>
      <c r="U95" s="25">
        <v>0</v>
      </c>
      <c r="V95" s="25">
        <v>0</v>
      </c>
      <c r="W95" s="25">
        <v>0</v>
      </c>
      <c r="X95" s="25">
        <v>0</v>
      </c>
      <c r="Y95" s="25">
        <v>0</v>
      </c>
      <c r="Z95" s="25">
        <v>0</v>
      </c>
      <c r="AA95" s="25">
        <v>0</v>
      </c>
      <c r="AB95" s="25">
        <v>0</v>
      </c>
      <c r="AC95" s="26">
        <f t="shared" si="19"/>
        <v>157500</v>
      </c>
    </row>
    <row r="96" spans="1:29" s="7" customFormat="1" x14ac:dyDescent="0.2">
      <c r="A96" s="17" t="s">
        <v>57</v>
      </c>
      <c r="B96" s="22" t="s">
        <v>58</v>
      </c>
      <c r="C96" s="24">
        <v>0</v>
      </c>
      <c r="D96" s="25">
        <v>0</v>
      </c>
      <c r="E96" s="25">
        <v>0</v>
      </c>
      <c r="F96" s="25">
        <v>0</v>
      </c>
      <c r="G96" s="25">
        <v>0</v>
      </c>
      <c r="H96" s="25">
        <v>0</v>
      </c>
      <c r="I96" s="25">
        <v>0</v>
      </c>
      <c r="J96" s="25">
        <v>0</v>
      </c>
      <c r="K96" s="25">
        <v>0</v>
      </c>
      <c r="L96" s="25">
        <v>0</v>
      </c>
      <c r="M96" s="25">
        <v>0</v>
      </c>
      <c r="N96" s="25">
        <v>0</v>
      </c>
      <c r="O96" s="25">
        <v>0</v>
      </c>
      <c r="P96" s="25">
        <v>0</v>
      </c>
      <c r="Q96" s="25">
        <v>0</v>
      </c>
      <c r="R96" s="25">
        <v>0</v>
      </c>
      <c r="S96" s="25">
        <v>0</v>
      </c>
      <c r="T96" s="25">
        <v>0</v>
      </c>
      <c r="U96" s="25">
        <v>0</v>
      </c>
      <c r="V96" s="25">
        <v>0</v>
      </c>
      <c r="W96" s="25">
        <v>0</v>
      </c>
      <c r="X96" s="25">
        <v>0</v>
      </c>
      <c r="Y96" s="25">
        <v>0</v>
      </c>
      <c r="Z96" s="25">
        <v>0</v>
      </c>
      <c r="AA96" s="25">
        <v>0</v>
      </c>
      <c r="AB96" s="25">
        <v>0</v>
      </c>
      <c r="AC96" s="26">
        <f t="shared" si="19"/>
        <v>0</v>
      </c>
    </row>
    <row r="97" spans="1:29" s="7" customFormat="1" x14ac:dyDescent="0.2">
      <c r="A97" s="17" t="s">
        <v>59</v>
      </c>
      <c r="B97" s="22" t="s">
        <v>60</v>
      </c>
      <c r="C97" s="24">
        <v>0</v>
      </c>
      <c r="D97" s="25">
        <v>0</v>
      </c>
      <c r="E97" s="25">
        <v>0</v>
      </c>
      <c r="F97" s="25">
        <v>0</v>
      </c>
      <c r="G97" s="25">
        <v>0</v>
      </c>
      <c r="H97" s="25">
        <v>0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 s="25">
        <v>0</v>
      </c>
      <c r="O97" s="25">
        <v>0</v>
      </c>
      <c r="P97" s="25">
        <v>0</v>
      </c>
      <c r="Q97" s="25">
        <v>0</v>
      </c>
      <c r="R97" s="25">
        <v>0</v>
      </c>
      <c r="S97" s="25">
        <v>0</v>
      </c>
      <c r="T97" s="25">
        <v>0</v>
      </c>
      <c r="U97" s="25">
        <v>0</v>
      </c>
      <c r="V97" s="25">
        <v>0</v>
      </c>
      <c r="W97" s="25">
        <v>0</v>
      </c>
      <c r="X97" s="25">
        <v>0</v>
      </c>
      <c r="Y97" s="25">
        <v>0</v>
      </c>
      <c r="Z97" s="25">
        <v>0</v>
      </c>
      <c r="AA97" s="25">
        <v>0</v>
      </c>
      <c r="AB97" s="25">
        <v>0</v>
      </c>
      <c r="AC97" s="26">
        <f t="shared" si="19"/>
        <v>0</v>
      </c>
    </row>
    <row r="98" spans="1:29" s="7" customFormat="1" x14ac:dyDescent="0.2">
      <c r="A98" s="17" t="s">
        <v>61</v>
      </c>
      <c r="B98" s="22" t="s">
        <v>62</v>
      </c>
      <c r="C98" s="24">
        <v>0</v>
      </c>
      <c r="D98" s="25">
        <v>0</v>
      </c>
      <c r="E98" s="25">
        <v>0</v>
      </c>
      <c r="F98" s="25">
        <v>0</v>
      </c>
      <c r="G98" s="25">
        <v>0</v>
      </c>
      <c r="H98" s="25">
        <v>0</v>
      </c>
      <c r="I98" s="25">
        <v>0</v>
      </c>
      <c r="J98" s="25">
        <v>0</v>
      </c>
      <c r="K98" s="25">
        <v>0</v>
      </c>
      <c r="L98" s="25">
        <v>0</v>
      </c>
      <c r="M98" s="25">
        <v>0</v>
      </c>
      <c r="N98" s="25">
        <v>0</v>
      </c>
      <c r="O98" s="25">
        <v>0</v>
      </c>
      <c r="P98" s="25">
        <v>0</v>
      </c>
      <c r="Q98" s="25">
        <v>0</v>
      </c>
      <c r="R98" s="25">
        <v>0</v>
      </c>
      <c r="S98" s="25">
        <v>0</v>
      </c>
      <c r="T98" s="25">
        <v>0</v>
      </c>
      <c r="U98" s="25">
        <v>0</v>
      </c>
      <c r="V98" s="25">
        <v>0</v>
      </c>
      <c r="W98" s="25">
        <v>0</v>
      </c>
      <c r="X98" s="25">
        <v>0</v>
      </c>
      <c r="Y98" s="25">
        <v>0</v>
      </c>
      <c r="Z98" s="25">
        <v>0</v>
      </c>
      <c r="AA98" s="25">
        <v>0</v>
      </c>
      <c r="AB98" s="25">
        <v>0</v>
      </c>
      <c r="AC98" s="26">
        <f t="shared" si="19"/>
        <v>0</v>
      </c>
    </row>
    <row r="99" spans="1:29" s="7" customFormat="1" x14ac:dyDescent="0.2">
      <c r="A99" s="52" t="s">
        <v>79</v>
      </c>
      <c r="B99" s="48"/>
      <c r="C99" s="49">
        <f t="shared" ref="C99:AB99" si="20">SUM(C93:C98)</f>
        <v>213676</v>
      </c>
      <c r="D99" s="50">
        <f t="shared" si="20"/>
        <v>0</v>
      </c>
      <c r="E99" s="50">
        <f t="shared" si="20"/>
        <v>0</v>
      </c>
      <c r="F99" s="50">
        <f t="shared" si="20"/>
        <v>0</v>
      </c>
      <c r="G99" s="50">
        <f t="shared" si="20"/>
        <v>0</v>
      </c>
      <c r="H99" s="50">
        <f t="shared" si="20"/>
        <v>0</v>
      </c>
      <c r="I99" s="50">
        <f t="shared" si="20"/>
        <v>0</v>
      </c>
      <c r="J99" s="50">
        <f t="shared" si="20"/>
        <v>0</v>
      </c>
      <c r="K99" s="50">
        <f t="shared" si="20"/>
        <v>0</v>
      </c>
      <c r="L99" s="50">
        <f t="shared" si="20"/>
        <v>0</v>
      </c>
      <c r="M99" s="50">
        <f t="shared" si="20"/>
        <v>0</v>
      </c>
      <c r="N99" s="50">
        <f t="shared" si="20"/>
        <v>0</v>
      </c>
      <c r="O99" s="50">
        <f t="shared" si="20"/>
        <v>0</v>
      </c>
      <c r="P99" s="50">
        <f t="shared" si="20"/>
        <v>0</v>
      </c>
      <c r="Q99" s="50">
        <f t="shared" si="20"/>
        <v>0</v>
      </c>
      <c r="R99" s="50">
        <f t="shared" si="20"/>
        <v>0</v>
      </c>
      <c r="S99" s="50">
        <f t="shared" si="20"/>
        <v>0</v>
      </c>
      <c r="T99" s="50">
        <f t="shared" si="20"/>
        <v>0</v>
      </c>
      <c r="U99" s="50">
        <f t="shared" si="20"/>
        <v>0</v>
      </c>
      <c r="V99" s="50">
        <f t="shared" si="20"/>
        <v>0</v>
      </c>
      <c r="W99" s="50">
        <f t="shared" si="20"/>
        <v>0</v>
      </c>
      <c r="X99" s="50">
        <f t="shared" si="20"/>
        <v>0</v>
      </c>
      <c r="Y99" s="50">
        <f t="shared" si="20"/>
        <v>0</v>
      </c>
      <c r="Z99" s="50">
        <f t="shared" si="20"/>
        <v>0</v>
      </c>
      <c r="AA99" s="50">
        <f t="shared" si="20"/>
        <v>0</v>
      </c>
      <c r="AB99" s="50">
        <f t="shared" si="20"/>
        <v>0</v>
      </c>
      <c r="AC99" s="51">
        <f t="shared" si="19"/>
        <v>213676</v>
      </c>
    </row>
    <row r="100" spans="1:29" s="7" customFormat="1" ht="1.9" customHeight="1" x14ac:dyDescent="0.2">
      <c r="A100" s="15"/>
      <c r="B100" s="21"/>
      <c r="C100" s="30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26"/>
    </row>
    <row r="101" spans="1:29" s="7" customFormat="1" x14ac:dyDescent="0.2">
      <c r="A101" s="15" t="s">
        <v>80</v>
      </c>
      <c r="B101" s="21"/>
      <c r="C101" s="30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26"/>
    </row>
    <row r="102" spans="1:29" s="7" customFormat="1" x14ac:dyDescent="0.2">
      <c r="A102" s="17" t="s">
        <v>51</v>
      </c>
      <c r="B102" s="22" t="s">
        <v>52</v>
      </c>
      <c r="C102" s="24">
        <v>0</v>
      </c>
      <c r="D102" s="25">
        <v>0</v>
      </c>
      <c r="E102" s="25">
        <v>0</v>
      </c>
      <c r="F102" s="25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5">
        <v>0</v>
      </c>
      <c r="S102" s="25">
        <v>0</v>
      </c>
      <c r="T102" s="25">
        <v>0</v>
      </c>
      <c r="U102" s="25">
        <v>0</v>
      </c>
      <c r="V102" s="25">
        <v>0</v>
      </c>
      <c r="W102" s="25">
        <v>0</v>
      </c>
      <c r="X102" s="25">
        <v>0</v>
      </c>
      <c r="Y102" s="25">
        <v>0</v>
      </c>
      <c r="Z102" s="25">
        <v>0</v>
      </c>
      <c r="AA102" s="25">
        <v>0</v>
      </c>
      <c r="AB102" s="25">
        <v>0</v>
      </c>
      <c r="AC102" s="26">
        <f t="shared" ref="AC102:AC108" si="21">C102+D102+E102+F102+M102+G102+H102+I102+J102+K102+L102+N102+P102+Q102+R102+S102+T102+U102+V102+W102+X102+Y102+Z102+AB102+AA102+O102</f>
        <v>0</v>
      </c>
    </row>
    <row r="103" spans="1:29" s="7" customFormat="1" x14ac:dyDescent="0.2">
      <c r="A103" s="17" t="s">
        <v>53</v>
      </c>
      <c r="B103" s="22" t="s">
        <v>54</v>
      </c>
      <c r="C103" s="24">
        <v>0</v>
      </c>
      <c r="D103" s="25">
        <v>0</v>
      </c>
      <c r="E103" s="25">
        <v>0</v>
      </c>
      <c r="F103" s="25">
        <v>0</v>
      </c>
      <c r="G103" s="25">
        <v>0</v>
      </c>
      <c r="H103" s="25">
        <v>0</v>
      </c>
      <c r="I103" s="25">
        <v>0</v>
      </c>
      <c r="J103" s="25">
        <v>0</v>
      </c>
      <c r="K103" s="25">
        <v>0</v>
      </c>
      <c r="L103" s="25">
        <v>0</v>
      </c>
      <c r="M103" s="25">
        <v>0</v>
      </c>
      <c r="N103" s="25">
        <v>0</v>
      </c>
      <c r="O103" s="25">
        <v>0</v>
      </c>
      <c r="P103" s="25">
        <v>0</v>
      </c>
      <c r="Q103" s="25">
        <v>0</v>
      </c>
      <c r="R103" s="25">
        <v>0</v>
      </c>
      <c r="S103" s="25">
        <v>0</v>
      </c>
      <c r="T103" s="25">
        <v>0</v>
      </c>
      <c r="U103" s="25">
        <v>0</v>
      </c>
      <c r="V103" s="25">
        <v>0</v>
      </c>
      <c r="W103" s="25">
        <v>0</v>
      </c>
      <c r="X103" s="25">
        <v>0</v>
      </c>
      <c r="Y103" s="25">
        <v>0</v>
      </c>
      <c r="Z103" s="25">
        <v>0</v>
      </c>
      <c r="AA103" s="25">
        <v>0</v>
      </c>
      <c r="AB103" s="25">
        <v>0</v>
      </c>
      <c r="AC103" s="26">
        <f t="shared" si="21"/>
        <v>0</v>
      </c>
    </row>
    <row r="104" spans="1:29" s="7" customFormat="1" ht="25.5" x14ac:dyDescent="0.2">
      <c r="A104" s="17" t="s">
        <v>55</v>
      </c>
      <c r="B104" s="22" t="s">
        <v>56</v>
      </c>
      <c r="C104" s="24">
        <v>0</v>
      </c>
      <c r="D104" s="25">
        <v>0</v>
      </c>
      <c r="E104" s="25">
        <v>0</v>
      </c>
      <c r="F104" s="25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 s="25">
        <v>0</v>
      </c>
      <c r="O104" s="25">
        <v>0</v>
      </c>
      <c r="P104" s="25">
        <v>0</v>
      </c>
      <c r="Q104" s="25">
        <v>0</v>
      </c>
      <c r="R104" s="25">
        <v>0</v>
      </c>
      <c r="S104" s="25">
        <v>0</v>
      </c>
      <c r="T104" s="25">
        <v>0</v>
      </c>
      <c r="U104" s="25">
        <v>0</v>
      </c>
      <c r="V104" s="25">
        <v>0</v>
      </c>
      <c r="W104" s="25">
        <v>0</v>
      </c>
      <c r="X104" s="25">
        <v>0</v>
      </c>
      <c r="Y104" s="25">
        <v>0</v>
      </c>
      <c r="Z104" s="25">
        <v>0</v>
      </c>
      <c r="AA104" s="25">
        <v>0</v>
      </c>
      <c r="AB104" s="25">
        <v>0</v>
      </c>
      <c r="AC104" s="26">
        <f t="shared" si="21"/>
        <v>0</v>
      </c>
    </row>
    <row r="105" spans="1:29" s="7" customFormat="1" x14ac:dyDescent="0.2">
      <c r="A105" s="17" t="s">
        <v>57</v>
      </c>
      <c r="B105" s="22" t="s">
        <v>58</v>
      </c>
      <c r="C105" s="24">
        <v>0</v>
      </c>
      <c r="D105" s="25">
        <v>0</v>
      </c>
      <c r="E105" s="25">
        <v>0</v>
      </c>
      <c r="F105" s="25">
        <v>0</v>
      </c>
      <c r="G105" s="25">
        <v>0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 s="25">
        <v>0</v>
      </c>
      <c r="O105" s="25">
        <v>0</v>
      </c>
      <c r="P105" s="25">
        <v>0</v>
      </c>
      <c r="Q105" s="25">
        <v>0</v>
      </c>
      <c r="R105" s="25">
        <v>0</v>
      </c>
      <c r="S105" s="25">
        <v>0</v>
      </c>
      <c r="T105" s="25">
        <v>0</v>
      </c>
      <c r="U105" s="25">
        <v>0</v>
      </c>
      <c r="V105" s="25">
        <v>0</v>
      </c>
      <c r="W105" s="25">
        <v>0</v>
      </c>
      <c r="X105" s="25">
        <v>0</v>
      </c>
      <c r="Y105" s="25">
        <v>0</v>
      </c>
      <c r="Z105" s="25">
        <v>0</v>
      </c>
      <c r="AA105" s="25">
        <v>0</v>
      </c>
      <c r="AB105" s="25">
        <v>0</v>
      </c>
      <c r="AC105" s="26">
        <f t="shared" si="21"/>
        <v>0</v>
      </c>
    </row>
    <row r="106" spans="1:29" s="7" customFormat="1" x14ac:dyDescent="0.2">
      <c r="A106" s="17" t="s">
        <v>59</v>
      </c>
      <c r="B106" s="22" t="s">
        <v>60</v>
      </c>
      <c r="C106" s="24">
        <v>0</v>
      </c>
      <c r="D106" s="25">
        <v>0</v>
      </c>
      <c r="E106" s="25">
        <v>0</v>
      </c>
      <c r="F106" s="25">
        <v>0</v>
      </c>
      <c r="G106" s="25">
        <v>0</v>
      </c>
      <c r="H106" s="25">
        <v>0</v>
      </c>
      <c r="I106" s="25">
        <v>0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5">
        <v>0</v>
      </c>
      <c r="Q106" s="25">
        <v>0</v>
      </c>
      <c r="R106" s="25">
        <v>0</v>
      </c>
      <c r="S106" s="25">
        <v>0</v>
      </c>
      <c r="T106" s="25">
        <v>0</v>
      </c>
      <c r="U106" s="25">
        <v>0</v>
      </c>
      <c r="V106" s="25">
        <v>0</v>
      </c>
      <c r="W106" s="25">
        <v>0</v>
      </c>
      <c r="X106" s="25">
        <v>0</v>
      </c>
      <c r="Y106" s="25">
        <v>0</v>
      </c>
      <c r="Z106" s="25">
        <v>0</v>
      </c>
      <c r="AA106" s="25">
        <v>0</v>
      </c>
      <c r="AB106" s="25">
        <v>0</v>
      </c>
      <c r="AC106" s="26">
        <f t="shared" si="21"/>
        <v>0</v>
      </c>
    </row>
    <row r="107" spans="1:29" s="7" customFormat="1" x14ac:dyDescent="0.2">
      <c r="A107" s="17" t="s">
        <v>61</v>
      </c>
      <c r="B107" s="22" t="s">
        <v>62</v>
      </c>
      <c r="C107" s="24">
        <v>0</v>
      </c>
      <c r="D107" s="25">
        <v>0</v>
      </c>
      <c r="E107" s="25">
        <v>0</v>
      </c>
      <c r="F107" s="25">
        <v>0</v>
      </c>
      <c r="G107" s="25">
        <v>0</v>
      </c>
      <c r="H107" s="25">
        <v>0</v>
      </c>
      <c r="I107" s="25">
        <v>0</v>
      </c>
      <c r="J107" s="25">
        <v>0</v>
      </c>
      <c r="K107" s="25">
        <v>0</v>
      </c>
      <c r="L107" s="25">
        <v>0</v>
      </c>
      <c r="M107" s="25">
        <v>0</v>
      </c>
      <c r="N107" s="25">
        <v>0</v>
      </c>
      <c r="O107" s="25">
        <v>0</v>
      </c>
      <c r="P107" s="25">
        <v>0</v>
      </c>
      <c r="Q107" s="25">
        <v>0</v>
      </c>
      <c r="R107" s="25">
        <v>0</v>
      </c>
      <c r="S107" s="25">
        <v>0</v>
      </c>
      <c r="T107" s="25">
        <v>0</v>
      </c>
      <c r="U107" s="25">
        <v>0</v>
      </c>
      <c r="V107" s="25">
        <v>0</v>
      </c>
      <c r="W107" s="25">
        <v>0</v>
      </c>
      <c r="X107" s="25">
        <v>0</v>
      </c>
      <c r="Y107" s="25">
        <v>0</v>
      </c>
      <c r="Z107" s="25">
        <v>0</v>
      </c>
      <c r="AA107" s="25">
        <v>0</v>
      </c>
      <c r="AB107" s="25">
        <v>0</v>
      </c>
      <c r="AC107" s="26">
        <f t="shared" si="21"/>
        <v>0</v>
      </c>
    </row>
    <row r="108" spans="1:29" s="7" customFormat="1" x14ac:dyDescent="0.2">
      <c r="A108" s="52" t="s">
        <v>81</v>
      </c>
      <c r="B108" s="48"/>
      <c r="C108" s="49">
        <f t="shared" ref="C108:AB108" si="22">SUM(C102:C107)</f>
        <v>0</v>
      </c>
      <c r="D108" s="50">
        <f t="shared" si="22"/>
        <v>0</v>
      </c>
      <c r="E108" s="50">
        <f t="shared" si="22"/>
        <v>0</v>
      </c>
      <c r="F108" s="50">
        <f t="shared" si="22"/>
        <v>0</v>
      </c>
      <c r="G108" s="50">
        <f t="shared" si="22"/>
        <v>0</v>
      </c>
      <c r="H108" s="50">
        <f t="shared" si="22"/>
        <v>0</v>
      </c>
      <c r="I108" s="50">
        <f t="shared" si="22"/>
        <v>0</v>
      </c>
      <c r="J108" s="50">
        <f t="shared" si="22"/>
        <v>0</v>
      </c>
      <c r="K108" s="50">
        <f t="shared" si="22"/>
        <v>0</v>
      </c>
      <c r="L108" s="50">
        <f t="shared" si="22"/>
        <v>0</v>
      </c>
      <c r="M108" s="50">
        <f t="shared" si="22"/>
        <v>0</v>
      </c>
      <c r="N108" s="50">
        <f t="shared" si="22"/>
        <v>0</v>
      </c>
      <c r="O108" s="50">
        <f t="shared" si="22"/>
        <v>0</v>
      </c>
      <c r="P108" s="50">
        <f t="shared" si="22"/>
        <v>0</v>
      </c>
      <c r="Q108" s="50">
        <f t="shared" si="22"/>
        <v>0</v>
      </c>
      <c r="R108" s="50">
        <f t="shared" si="22"/>
        <v>0</v>
      </c>
      <c r="S108" s="50">
        <f t="shared" si="22"/>
        <v>0</v>
      </c>
      <c r="T108" s="50">
        <f t="shared" si="22"/>
        <v>0</v>
      </c>
      <c r="U108" s="50">
        <f t="shared" si="22"/>
        <v>0</v>
      </c>
      <c r="V108" s="50">
        <f t="shared" si="22"/>
        <v>0</v>
      </c>
      <c r="W108" s="50">
        <f t="shared" si="22"/>
        <v>0</v>
      </c>
      <c r="X108" s="50">
        <f t="shared" si="22"/>
        <v>0</v>
      </c>
      <c r="Y108" s="50">
        <f t="shared" si="22"/>
        <v>0</v>
      </c>
      <c r="Z108" s="50">
        <f t="shared" si="22"/>
        <v>0</v>
      </c>
      <c r="AA108" s="50">
        <f t="shared" si="22"/>
        <v>0</v>
      </c>
      <c r="AB108" s="50">
        <f t="shared" si="22"/>
        <v>0</v>
      </c>
      <c r="AC108" s="51">
        <f t="shared" si="21"/>
        <v>0</v>
      </c>
    </row>
    <row r="109" spans="1:29" s="7" customFormat="1" ht="1.9" customHeight="1" x14ac:dyDescent="0.2">
      <c r="A109" s="15"/>
      <c r="B109" s="21"/>
      <c r="C109" s="30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26"/>
    </row>
    <row r="110" spans="1:29" s="7" customFormat="1" x14ac:dyDescent="0.2">
      <c r="A110" s="15" t="s">
        <v>82</v>
      </c>
      <c r="B110" s="21"/>
      <c r="C110" s="30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26"/>
    </row>
    <row r="111" spans="1:29" s="7" customFormat="1" x14ac:dyDescent="0.2">
      <c r="A111" s="17" t="s">
        <v>51</v>
      </c>
      <c r="B111" s="22" t="s">
        <v>52</v>
      </c>
      <c r="C111" s="24">
        <v>0</v>
      </c>
      <c r="D111" s="25">
        <v>0</v>
      </c>
      <c r="E111" s="25">
        <v>0</v>
      </c>
      <c r="F111" s="25">
        <v>0</v>
      </c>
      <c r="G111" s="25">
        <v>173976</v>
      </c>
      <c r="H111" s="25">
        <v>0</v>
      </c>
      <c r="I111" s="25">
        <v>0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5">
        <v>0</v>
      </c>
      <c r="Q111" s="25">
        <v>0</v>
      </c>
      <c r="R111" s="25">
        <v>0</v>
      </c>
      <c r="S111" s="25">
        <v>0</v>
      </c>
      <c r="T111" s="25">
        <v>0</v>
      </c>
      <c r="U111" s="25">
        <v>0</v>
      </c>
      <c r="V111" s="25">
        <v>0</v>
      </c>
      <c r="W111" s="25">
        <v>0</v>
      </c>
      <c r="X111" s="25">
        <v>0</v>
      </c>
      <c r="Y111" s="25">
        <v>0</v>
      </c>
      <c r="Z111" s="25">
        <v>0</v>
      </c>
      <c r="AA111" s="25">
        <v>0</v>
      </c>
      <c r="AB111" s="25">
        <v>0</v>
      </c>
      <c r="AC111" s="26">
        <f t="shared" ref="AC111:AC117" si="23">C111+D111+E111+F111+M111+G111+H111+I111+J111+K111+L111+N111+P111+Q111+R111+S111+T111+U111+V111+W111+X111+Y111+Z111+AB111+AA111+O111</f>
        <v>173976</v>
      </c>
    </row>
    <row r="112" spans="1:29" s="7" customFormat="1" x14ac:dyDescent="0.2">
      <c r="A112" s="17" t="s">
        <v>53</v>
      </c>
      <c r="B112" s="22" t="s">
        <v>54</v>
      </c>
      <c r="C112" s="24">
        <v>0</v>
      </c>
      <c r="D112" s="25">
        <v>0</v>
      </c>
      <c r="E112" s="25">
        <v>0</v>
      </c>
      <c r="F112" s="25">
        <v>0</v>
      </c>
      <c r="G112" s="25">
        <v>82002</v>
      </c>
      <c r="H112" s="25">
        <v>0</v>
      </c>
      <c r="I112" s="25">
        <v>0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5">
        <v>0</v>
      </c>
      <c r="Q112" s="25">
        <v>0</v>
      </c>
      <c r="R112" s="25">
        <v>0</v>
      </c>
      <c r="S112" s="25">
        <v>0</v>
      </c>
      <c r="T112" s="25">
        <v>0</v>
      </c>
      <c r="U112" s="25">
        <v>0</v>
      </c>
      <c r="V112" s="25">
        <v>0</v>
      </c>
      <c r="W112" s="25">
        <v>0</v>
      </c>
      <c r="X112" s="25">
        <v>0</v>
      </c>
      <c r="Y112" s="25">
        <v>0</v>
      </c>
      <c r="Z112" s="25">
        <v>0</v>
      </c>
      <c r="AA112" s="25">
        <v>0</v>
      </c>
      <c r="AB112" s="25">
        <v>0</v>
      </c>
      <c r="AC112" s="26">
        <f t="shared" si="23"/>
        <v>82002</v>
      </c>
    </row>
    <row r="113" spans="1:29" s="7" customFormat="1" ht="25.5" x14ac:dyDescent="0.2">
      <c r="A113" s="17" t="s">
        <v>55</v>
      </c>
      <c r="B113" s="22" t="s">
        <v>56</v>
      </c>
      <c r="C113" s="24">
        <v>0</v>
      </c>
      <c r="D113" s="25">
        <v>0</v>
      </c>
      <c r="E113" s="25">
        <v>0</v>
      </c>
      <c r="F113" s="25">
        <v>0</v>
      </c>
      <c r="G113" s="25">
        <v>0</v>
      </c>
      <c r="H113" s="25">
        <v>0</v>
      </c>
      <c r="I113" s="25">
        <v>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5">
        <v>0</v>
      </c>
      <c r="Q113" s="25">
        <v>0</v>
      </c>
      <c r="R113" s="25">
        <v>0</v>
      </c>
      <c r="S113" s="25">
        <v>0</v>
      </c>
      <c r="T113" s="25">
        <v>0</v>
      </c>
      <c r="U113" s="25">
        <v>0</v>
      </c>
      <c r="V113" s="25">
        <v>0</v>
      </c>
      <c r="W113" s="25">
        <v>0</v>
      </c>
      <c r="X113" s="25">
        <v>0</v>
      </c>
      <c r="Y113" s="25">
        <v>0</v>
      </c>
      <c r="Z113" s="25">
        <v>0</v>
      </c>
      <c r="AA113" s="25">
        <v>0</v>
      </c>
      <c r="AB113" s="25">
        <v>0</v>
      </c>
      <c r="AC113" s="26">
        <f t="shared" si="23"/>
        <v>0</v>
      </c>
    </row>
    <row r="114" spans="1:29" s="7" customFormat="1" x14ac:dyDescent="0.2">
      <c r="A114" s="17" t="s">
        <v>57</v>
      </c>
      <c r="B114" s="22" t="s">
        <v>58</v>
      </c>
      <c r="C114" s="24">
        <v>0</v>
      </c>
      <c r="D114" s="25">
        <v>0</v>
      </c>
      <c r="E114" s="25">
        <v>0</v>
      </c>
      <c r="F114" s="25">
        <v>0</v>
      </c>
      <c r="G114" s="25">
        <v>203834</v>
      </c>
      <c r="H114" s="25">
        <v>0</v>
      </c>
      <c r="I114" s="25">
        <v>0</v>
      </c>
      <c r="J114" s="25">
        <v>0</v>
      </c>
      <c r="K114" s="25">
        <v>0</v>
      </c>
      <c r="L114" s="25">
        <v>0</v>
      </c>
      <c r="M114" s="25">
        <v>0</v>
      </c>
      <c r="N114" s="25">
        <v>0</v>
      </c>
      <c r="O114" s="25">
        <v>0</v>
      </c>
      <c r="P114" s="25">
        <v>0</v>
      </c>
      <c r="Q114" s="25">
        <v>0</v>
      </c>
      <c r="R114" s="25">
        <v>0</v>
      </c>
      <c r="S114" s="25">
        <v>0</v>
      </c>
      <c r="T114" s="25">
        <v>0</v>
      </c>
      <c r="U114" s="25">
        <v>0</v>
      </c>
      <c r="V114" s="25">
        <v>0</v>
      </c>
      <c r="W114" s="25">
        <v>0</v>
      </c>
      <c r="X114" s="25">
        <v>0</v>
      </c>
      <c r="Y114" s="25">
        <v>0</v>
      </c>
      <c r="Z114" s="25">
        <v>0</v>
      </c>
      <c r="AA114" s="25">
        <v>0</v>
      </c>
      <c r="AB114" s="25">
        <v>0</v>
      </c>
      <c r="AC114" s="26">
        <f t="shared" si="23"/>
        <v>203834</v>
      </c>
    </row>
    <row r="115" spans="1:29" s="7" customFormat="1" x14ac:dyDescent="0.2">
      <c r="A115" s="17" t="s">
        <v>59</v>
      </c>
      <c r="B115" s="22" t="s">
        <v>60</v>
      </c>
      <c r="C115" s="24">
        <v>0</v>
      </c>
      <c r="D115" s="25">
        <v>0</v>
      </c>
      <c r="E115" s="25">
        <v>0</v>
      </c>
      <c r="F115" s="25">
        <v>0</v>
      </c>
      <c r="G115" s="25">
        <v>8688</v>
      </c>
      <c r="H115" s="25">
        <v>0</v>
      </c>
      <c r="I115" s="25">
        <v>0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5">
        <v>0</v>
      </c>
      <c r="Q115" s="25">
        <v>0</v>
      </c>
      <c r="R115" s="25">
        <v>0</v>
      </c>
      <c r="S115" s="25">
        <v>0</v>
      </c>
      <c r="T115" s="25">
        <v>0</v>
      </c>
      <c r="U115" s="25">
        <v>0</v>
      </c>
      <c r="V115" s="25">
        <v>0</v>
      </c>
      <c r="W115" s="25">
        <v>0</v>
      </c>
      <c r="X115" s="25">
        <v>0</v>
      </c>
      <c r="Y115" s="25">
        <v>0</v>
      </c>
      <c r="Z115" s="25">
        <v>0</v>
      </c>
      <c r="AA115" s="25">
        <v>0</v>
      </c>
      <c r="AB115" s="25">
        <v>0</v>
      </c>
      <c r="AC115" s="26">
        <f t="shared" si="23"/>
        <v>8688</v>
      </c>
    </row>
    <row r="116" spans="1:29" s="7" customFormat="1" x14ac:dyDescent="0.2">
      <c r="A116" s="17" t="s">
        <v>61</v>
      </c>
      <c r="B116" s="22" t="s">
        <v>62</v>
      </c>
      <c r="C116" s="24">
        <v>0</v>
      </c>
      <c r="D116" s="25">
        <v>0</v>
      </c>
      <c r="E116" s="25">
        <v>0</v>
      </c>
      <c r="F116" s="25">
        <v>0</v>
      </c>
      <c r="G116" s="25">
        <v>0</v>
      </c>
      <c r="H116" s="25">
        <v>0</v>
      </c>
      <c r="I116" s="25">
        <v>0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5">
        <v>0</v>
      </c>
      <c r="Q116" s="25">
        <v>0</v>
      </c>
      <c r="R116" s="25">
        <v>0</v>
      </c>
      <c r="S116" s="25">
        <v>0</v>
      </c>
      <c r="T116" s="25">
        <v>0</v>
      </c>
      <c r="U116" s="25">
        <v>0</v>
      </c>
      <c r="V116" s="25">
        <v>0</v>
      </c>
      <c r="W116" s="25">
        <v>0</v>
      </c>
      <c r="X116" s="25">
        <v>0</v>
      </c>
      <c r="Y116" s="25">
        <v>0</v>
      </c>
      <c r="Z116" s="25">
        <v>0</v>
      </c>
      <c r="AA116" s="25">
        <v>0</v>
      </c>
      <c r="AB116" s="25">
        <v>0</v>
      </c>
      <c r="AC116" s="26">
        <f t="shared" si="23"/>
        <v>0</v>
      </c>
    </row>
    <row r="117" spans="1:29" s="7" customFormat="1" x14ac:dyDescent="0.2">
      <c r="A117" s="52" t="s">
        <v>81</v>
      </c>
      <c r="B117" s="48"/>
      <c r="C117" s="49">
        <f t="shared" ref="C117:AB117" si="24">SUM(C111:C116)</f>
        <v>0</v>
      </c>
      <c r="D117" s="50">
        <f t="shared" si="24"/>
        <v>0</v>
      </c>
      <c r="E117" s="50">
        <f t="shared" si="24"/>
        <v>0</v>
      </c>
      <c r="F117" s="50">
        <f t="shared" si="24"/>
        <v>0</v>
      </c>
      <c r="G117" s="50">
        <f t="shared" si="24"/>
        <v>468500</v>
      </c>
      <c r="H117" s="50">
        <f t="shared" si="24"/>
        <v>0</v>
      </c>
      <c r="I117" s="50">
        <f t="shared" si="24"/>
        <v>0</v>
      </c>
      <c r="J117" s="50">
        <f t="shared" si="24"/>
        <v>0</v>
      </c>
      <c r="K117" s="50">
        <f t="shared" si="24"/>
        <v>0</v>
      </c>
      <c r="L117" s="50">
        <f t="shared" si="24"/>
        <v>0</v>
      </c>
      <c r="M117" s="50">
        <f t="shared" si="24"/>
        <v>0</v>
      </c>
      <c r="N117" s="50">
        <f t="shared" si="24"/>
        <v>0</v>
      </c>
      <c r="O117" s="50">
        <f t="shared" si="24"/>
        <v>0</v>
      </c>
      <c r="P117" s="50">
        <f t="shared" si="24"/>
        <v>0</v>
      </c>
      <c r="Q117" s="50">
        <f t="shared" si="24"/>
        <v>0</v>
      </c>
      <c r="R117" s="50">
        <f t="shared" si="24"/>
        <v>0</v>
      </c>
      <c r="S117" s="50">
        <f t="shared" si="24"/>
        <v>0</v>
      </c>
      <c r="T117" s="50">
        <f t="shared" si="24"/>
        <v>0</v>
      </c>
      <c r="U117" s="50">
        <f t="shared" si="24"/>
        <v>0</v>
      </c>
      <c r="V117" s="50">
        <f t="shared" si="24"/>
        <v>0</v>
      </c>
      <c r="W117" s="50">
        <f t="shared" si="24"/>
        <v>0</v>
      </c>
      <c r="X117" s="50">
        <f t="shared" si="24"/>
        <v>0</v>
      </c>
      <c r="Y117" s="50">
        <f t="shared" si="24"/>
        <v>0</v>
      </c>
      <c r="Z117" s="50">
        <f t="shared" si="24"/>
        <v>0</v>
      </c>
      <c r="AA117" s="50">
        <f t="shared" si="24"/>
        <v>0</v>
      </c>
      <c r="AB117" s="50">
        <f t="shared" si="24"/>
        <v>0</v>
      </c>
      <c r="AC117" s="51">
        <f t="shared" si="23"/>
        <v>468500</v>
      </c>
    </row>
    <row r="118" spans="1:29" s="7" customFormat="1" x14ac:dyDescent="0.2">
      <c r="A118" s="15" t="s">
        <v>83</v>
      </c>
      <c r="B118" s="21"/>
      <c r="C118" s="30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26"/>
    </row>
    <row r="119" spans="1:29" s="7" customFormat="1" x14ac:dyDescent="0.2">
      <c r="A119" s="17" t="s">
        <v>51</v>
      </c>
      <c r="B119" s="22" t="s">
        <v>52</v>
      </c>
      <c r="C119" s="24">
        <v>0</v>
      </c>
      <c r="D119" s="25">
        <v>0</v>
      </c>
      <c r="E119" s="25">
        <v>0</v>
      </c>
      <c r="F119" s="25">
        <v>0</v>
      </c>
      <c r="G119" s="25">
        <v>0</v>
      </c>
      <c r="H119" s="25">
        <v>0</v>
      </c>
      <c r="I119" s="25">
        <v>0</v>
      </c>
      <c r="J119" s="25">
        <v>0</v>
      </c>
      <c r="K119" s="25">
        <v>0</v>
      </c>
      <c r="L119" s="25">
        <v>0</v>
      </c>
      <c r="M119" s="25">
        <v>0</v>
      </c>
      <c r="N119" s="25">
        <v>0</v>
      </c>
      <c r="O119" s="25">
        <v>0</v>
      </c>
      <c r="P119" s="25">
        <v>0</v>
      </c>
      <c r="Q119" s="25">
        <v>0</v>
      </c>
      <c r="R119" s="25">
        <v>0</v>
      </c>
      <c r="S119" s="25">
        <v>0</v>
      </c>
      <c r="T119" s="25">
        <v>0</v>
      </c>
      <c r="U119" s="25">
        <v>0</v>
      </c>
      <c r="V119" s="25">
        <v>0</v>
      </c>
      <c r="W119" s="25">
        <v>0</v>
      </c>
      <c r="X119" s="25">
        <v>0</v>
      </c>
      <c r="Y119" s="25">
        <v>0</v>
      </c>
      <c r="Z119" s="25">
        <v>0</v>
      </c>
      <c r="AA119" s="25">
        <v>0</v>
      </c>
      <c r="AB119" s="25">
        <v>0</v>
      </c>
      <c r="AC119" s="26">
        <f t="shared" ref="AC119:AC125" si="25">C119+D119+E119+F119+M119+G119+H119+I119+J119+K119+L119+N119+P119+Q119+R119+S119+T119+U119+V119+W119+X119+Y119+Z119+AB119+AA119+O119</f>
        <v>0</v>
      </c>
    </row>
    <row r="120" spans="1:29" s="7" customFormat="1" x14ac:dyDescent="0.2">
      <c r="A120" s="17" t="s">
        <v>53</v>
      </c>
      <c r="B120" s="22" t="s">
        <v>54</v>
      </c>
      <c r="C120" s="24">
        <v>0</v>
      </c>
      <c r="D120" s="25">
        <v>0</v>
      </c>
      <c r="E120" s="25">
        <v>0</v>
      </c>
      <c r="F120" s="25">
        <v>0</v>
      </c>
      <c r="G120" s="25">
        <v>0</v>
      </c>
      <c r="H120" s="25">
        <v>0</v>
      </c>
      <c r="I120" s="25">
        <v>0</v>
      </c>
      <c r="J120" s="25">
        <v>0</v>
      </c>
      <c r="K120" s="25">
        <v>0</v>
      </c>
      <c r="L120" s="25">
        <v>0</v>
      </c>
      <c r="M120" s="25">
        <v>0</v>
      </c>
      <c r="N120" s="25">
        <v>0</v>
      </c>
      <c r="O120" s="25">
        <v>0</v>
      </c>
      <c r="P120" s="25">
        <v>0</v>
      </c>
      <c r="Q120" s="25">
        <v>0</v>
      </c>
      <c r="R120" s="25">
        <v>0</v>
      </c>
      <c r="S120" s="25">
        <v>0</v>
      </c>
      <c r="T120" s="25">
        <v>0</v>
      </c>
      <c r="U120" s="25">
        <v>0</v>
      </c>
      <c r="V120" s="25">
        <v>0</v>
      </c>
      <c r="W120" s="25">
        <v>0</v>
      </c>
      <c r="X120" s="25">
        <v>0</v>
      </c>
      <c r="Y120" s="25">
        <v>0</v>
      </c>
      <c r="Z120" s="25">
        <v>0</v>
      </c>
      <c r="AA120" s="25">
        <v>0</v>
      </c>
      <c r="AB120" s="25">
        <v>0</v>
      </c>
      <c r="AC120" s="26">
        <f t="shared" si="25"/>
        <v>0</v>
      </c>
    </row>
    <row r="121" spans="1:29" s="7" customFormat="1" ht="25.5" x14ac:dyDescent="0.2">
      <c r="A121" s="17" t="s">
        <v>55</v>
      </c>
      <c r="B121" s="22" t="s">
        <v>56</v>
      </c>
      <c r="C121" s="37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  <c r="AA121" s="38">
        <v>0</v>
      </c>
      <c r="AB121" s="38">
        <v>0</v>
      </c>
      <c r="AC121" s="26">
        <f t="shared" si="25"/>
        <v>0</v>
      </c>
    </row>
    <row r="122" spans="1:29" s="7" customFormat="1" x14ac:dyDescent="0.2">
      <c r="A122" s="17" t="s">
        <v>57</v>
      </c>
      <c r="B122" s="22" t="s">
        <v>58</v>
      </c>
      <c r="C122" s="37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  <c r="AA122" s="38">
        <v>0</v>
      </c>
      <c r="AB122" s="38">
        <v>0</v>
      </c>
      <c r="AC122" s="26">
        <f t="shared" si="25"/>
        <v>0</v>
      </c>
    </row>
    <row r="123" spans="1:29" s="7" customFormat="1" x14ac:dyDescent="0.2">
      <c r="A123" s="17" t="s">
        <v>59</v>
      </c>
      <c r="B123" s="22" t="s">
        <v>60</v>
      </c>
      <c r="C123" s="37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  <c r="AA123" s="38">
        <v>0</v>
      </c>
      <c r="AB123" s="38">
        <v>0</v>
      </c>
      <c r="AC123" s="26">
        <f t="shared" si="25"/>
        <v>0</v>
      </c>
    </row>
    <row r="124" spans="1:29" s="7" customFormat="1" x14ac:dyDescent="0.2">
      <c r="A124" s="17" t="s">
        <v>61</v>
      </c>
      <c r="B124" s="22" t="s">
        <v>62</v>
      </c>
      <c r="C124" s="37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  <c r="AA124" s="38">
        <v>0</v>
      </c>
      <c r="AB124" s="38">
        <v>0</v>
      </c>
      <c r="AC124" s="26">
        <f t="shared" si="25"/>
        <v>0</v>
      </c>
    </row>
    <row r="125" spans="1:29" s="7" customFormat="1" x14ac:dyDescent="0.2">
      <c r="A125" s="52" t="s">
        <v>84</v>
      </c>
      <c r="B125" s="48"/>
      <c r="C125" s="49">
        <f t="shared" ref="C125:AB125" si="26">SUM(C119:C124)</f>
        <v>0</v>
      </c>
      <c r="D125" s="50">
        <f t="shared" si="26"/>
        <v>0</v>
      </c>
      <c r="E125" s="50">
        <f t="shared" si="26"/>
        <v>0</v>
      </c>
      <c r="F125" s="50">
        <f t="shared" si="26"/>
        <v>0</v>
      </c>
      <c r="G125" s="50">
        <f t="shared" si="26"/>
        <v>0</v>
      </c>
      <c r="H125" s="50">
        <f t="shared" si="26"/>
        <v>0</v>
      </c>
      <c r="I125" s="50">
        <f t="shared" si="26"/>
        <v>0</v>
      </c>
      <c r="J125" s="50">
        <f t="shared" si="26"/>
        <v>0</v>
      </c>
      <c r="K125" s="50">
        <f t="shared" si="26"/>
        <v>0</v>
      </c>
      <c r="L125" s="50">
        <f t="shared" si="26"/>
        <v>0</v>
      </c>
      <c r="M125" s="50">
        <f t="shared" si="26"/>
        <v>0</v>
      </c>
      <c r="N125" s="50">
        <f t="shared" si="26"/>
        <v>0</v>
      </c>
      <c r="O125" s="50">
        <f t="shared" si="26"/>
        <v>0</v>
      </c>
      <c r="P125" s="50">
        <f t="shared" si="26"/>
        <v>0</v>
      </c>
      <c r="Q125" s="50">
        <f t="shared" si="26"/>
        <v>0</v>
      </c>
      <c r="R125" s="50">
        <f t="shared" si="26"/>
        <v>0</v>
      </c>
      <c r="S125" s="50">
        <f t="shared" si="26"/>
        <v>0</v>
      </c>
      <c r="T125" s="50">
        <f t="shared" si="26"/>
        <v>0</v>
      </c>
      <c r="U125" s="50">
        <f t="shared" si="26"/>
        <v>0</v>
      </c>
      <c r="V125" s="50">
        <f t="shared" si="26"/>
        <v>0</v>
      </c>
      <c r="W125" s="50">
        <f t="shared" si="26"/>
        <v>0</v>
      </c>
      <c r="X125" s="50">
        <f t="shared" si="26"/>
        <v>0</v>
      </c>
      <c r="Y125" s="50">
        <f t="shared" si="26"/>
        <v>0</v>
      </c>
      <c r="Z125" s="50">
        <f t="shared" si="26"/>
        <v>0</v>
      </c>
      <c r="AA125" s="50">
        <f t="shared" si="26"/>
        <v>0</v>
      </c>
      <c r="AB125" s="50">
        <f t="shared" si="26"/>
        <v>0</v>
      </c>
      <c r="AC125" s="51">
        <f t="shared" si="25"/>
        <v>0</v>
      </c>
    </row>
    <row r="126" spans="1:29" s="7" customFormat="1" ht="1.9" customHeight="1" x14ac:dyDescent="0.2">
      <c r="A126" s="15"/>
      <c r="B126" s="21"/>
      <c r="C126" s="30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26"/>
    </row>
    <row r="127" spans="1:29" s="7" customFormat="1" x14ac:dyDescent="0.2">
      <c r="A127" s="15" t="s">
        <v>85</v>
      </c>
      <c r="B127" s="21"/>
      <c r="C127" s="30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26"/>
    </row>
    <row r="128" spans="1:29" s="7" customFormat="1" x14ac:dyDescent="0.2">
      <c r="A128" s="17" t="s">
        <v>51</v>
      </c>
      <c r="B128" s="22" t="s">
        <v>52</v>
      </c>
      <c r="C128" s="24">
        <v>0</v>
      </c>
      <c r="D128" s="25">
        <v>0</v>
      </c>
      <c r="E128" s="25">
        <v>0</v>
      </c>
      <c r="F128" s="25">
        <v>0</v>
      </c>
      <c r="G128" s="25">
        <v>0</v>
      </c>
      <c r="H128" s="25">
        <v>0</v>
      </c>
      <c r="I128" s="25">
        <v>0</v>
      </c>
      <c r="J128" s="25">
        <v>0</v>
      </c>
      <c r="K128" s="25">
        <v>0</v>
      </c>
      <c r="L128" s="25">
        <v>0</v>
      </c>
      <c r="M128" s="25">
        <v>0</v>
      </c>
      <c r="N128" s="25">
        <v>0</v>
      </c>
      <c r="O128" s="25">
        <v>0</v>
      </c>
      <c r="P128" s="25">
        <v>0</v>
      </c>
      <c r="Q128" s="25">
        <v>0</v>
      </c>
      <c r="R128" s="25">
        <v>0</v>
      </c>
      <c r="S128" s="25">
        <v>0</v>
      </c>
      <c r="T128" s="25">
        <v>0</v>
      </c>
      <c r="U128" s="25">
        <v>0</v>
      </c>
      <c r="V128" s="25">
        <v>0</v>
      </c>
      <c r="W128" s="25">
        <v>0</v>
      </c>
      <c r="X128" s="25">
        <v>0</v>
      </c>
      <c r="Y128" s="25">
        <v>0</v>
      </c>
      <c r="Z128" s="25">
        <v>0</v>
      </c>
      <c r="AA128" s="25">
        <v>0</v>
      </c>
      <c r="AB128" s="25">
        <v>0</v>
      </c>
      <c r="AC128" s="26">
        <f t="shared" ref="AC128:AC134" si="27">C128+D128+E128+F128+M128+G128+H128+I128+J128+K128+L128+N128+P128+Q128+R128+S128+T128+U128+V128+W128+X128+Y128+Z128+AB128+AA128+O128</f>
        <v>0</v>
      </c>
    </row>
    <row r="129" spans="1:29" s="7" customFormat="1" x14ac:dyDescent="0.2">
      <c r="A129" s="17" t="s">
        <v>53</v>
      </c>
      <c r="B129" s="22" t="s">
        <v>54</v>
      </c>
      <c r="C129" s="24">
        <v>0</v>
      </c>
      <c r="D129" s="25">
        <v>0</v>
      </c>
      <c r="E129" s="25">
        <v>0</v>
      </c>
      <c r="F129" s="25">
        <v>0</v>
      </c>
      <c r="G129" s="25">
        <v>0</v>
      </c>
      <c r="H129" s="25">
        <v>0</v>
      </c>
      <c r="I129" s="25">
        <v>0</v>
      </c>
      <c r="J129" s="25">
        <v>0</v>
      </c>
      <c r="K129" s="25">
        <v>0</v>
      </c>
      <c r="L129" s="25">
        <v>0</v>
      </c>
      <c r="M129" s="25">
        <v>0</v>
      </c>
      <c r="N129" s="25">
        <v>0</v>
      </c>
      <c r="O129" s="25">
        <v>0</v>
      </c>
      <c r="P129" s="25">
        <v>0</v>
      </c>
      <c r="Q129" s="25">
        <v>0</v>
      </c>
      <c r="R129" s="25">
        <v>0</v>
      </c>
      <c r="S129" s="25">
        <v>0</v>
      </c>
      <c r="T129" s="25">
        <v>0</v>
      </c>
      <c r="U129" s="25">
        <v>0</v>
      </c>
      <c r="V129" s="25">
        <v>0</v>
      </c>
      <c r="W129" s="25">
        <v>0</v>
      </c>
      <c r="X129" s="25">
        <v>0</v>
      </c>
      <c r="Y129" s="25">
        <v>0</v>
      </c>
      <c r="Z129" s="25">
        <v>0</v>
      </c>
      <c r="AA129" s="25">
        <v>0</v>
      </c>
      <c r="AB129" s="25">
        <v>0</v>
      </c>
      <c r="AC129" s="26">
        <f t="shared" si="27"/>
        <v>0</v>
      </c>
    </row>
    <row r="130" spans="1:29" s="7" customFormat="1" ht="25.5" x14ac:dyDescent="0.2">
      <c r="A130" s="17" t="s">
        <v>55</v>
      </c>
      <c r="B130" s="22" t="s">
        <v>56</v>
      </c>
      <c r="C130" s="37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  <c r="X130" s="38">
        <v>0</v>
      </c>
      <c r="Y130" s="38">
        <v>0</v>
      </c>
      <c r="Z130" s="38">
        <v>0</v>
      </c>
      <c r="AA130" s="38">
        <v>0</v>
      </c>
      <c r="AB130" s="38">
        <v>0</v>
      </c>
      <c r="AC130" s="26">
        <f t="shared" si="27"/>
        <v>0</v>
      </c>
    </row>
    <row r="131" spans="1:29" s="7" customFormat="1" x14ac:dyDescent="0.2">
      <c r="A131" s="17" t="s">
        <v>57</v>
      </c>
      <c r="B131" s="22" t="s">
        <v>58</v>
      </c>
      <c r="C131" s="37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  <c r="X131" s="38">
        <v>0</v>
      </c>
      <c r="Y131" s="38">
        <v>0</v>
      </c>
      <c r="Z131" s="38">
        <v>0</v>
      </c>
      <c r="AA131" s="38">
        <v>0</v>
      </c>
      <c r="AB131" s="38">
        <v>0</v>
      </c>
      <c r="AC131" s="26">
        <f t="shared" si="27"/>
        <v>0</v>
      </c>
    </row>
    <row r="132" spans="1:29" s="7" customFormat="1" x14ac:dyDescent="0.2">
      <c r="A132" s="17" t="s">
        <v>59</v>
      </c>
      <c r="B132" s="22" t="s">
        <v>60</v>
      </c>
      <c r="C132" s="37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8">
        <v>0</v>
      </c>
      <c r="Q132" s="38">
        <v>0</v>
      </c>
      <c r="R132" s="38">
        <v>0</v>
      </c>
      <c r="S132" s="38">
        <v>0</v>
      </c>
      <c r="T132" s="38">
        <v>0</v>
      </c>
      <c r="U132" s="38">
        <v>0</v>
      </c>
      <c r="V132" s="38">
        <v>0</v>
      </c>
      <c r="W132" s="38">
        <v>0</v>
      </c>
      <c r="X132" s="38">
        <v>0</v>
      </c>
      <c r="Y132" s="38">
        <v>0</v>
      </c>
      <c r="Z132" s="38">
        <v>0</v>
      </c>
      <c r="AA132" s="38">
        <v>0</v>
      </c>
      <c r="AB132" s="38">
        <v>0</v>
      </c>
      <c r="AC132" s="26">
        <f t="shared" si="27"/>
        <v>0</v>
      </c>
    </row>
    <row r="133" spans="1:29" s="7" customFormat="1" x14ac:dyDescent="0.2">
      <c r="A133" s="17" t="s">
        <v>61</v>
      </c>
      <c r="B133" s="22" t="s">
        <v>62</v>
      </c>
      <c r="C133" s="37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  <c r="X133" s="38">
        <v>0</v>
      </c>
      <c r="Y133" s="38">
        <v>0</v>
      </c>
      <c r="Z133" s="38">
        <v>0</v>
      </c>
      <c r="AA133" s="38">
        <v>0</v>
      </c>
      <c r="AB133" s="38">
        <v>0</v>
      </c>
      <c r="AC133" s="26">
        <f t="shared" si="27"/>
        <v>0</v>
      </c>
    </row>
    <row r="134" spans="1:29" s="7" customFormat="1" x14ac:dyDescent="0.2">
      <c r="A134" s="52" t="s">
        <v>86</v>
      </c>
      <c r="B134" s="48"/>
      <c r="C134" s="49">
        <f t="shared" ref="C134:AB134" si="28">SUM(C128:C133)</f>
        <v>0</v>
      </c>
      <c r="D134" s="50">
        <f t="shared" si="28"/>
        <v>0</v>
      </c>
      <c r="E134" s="50">
        <f t="shared" si="28"/>
        <v>0</v>
      </c>
      <c r="F134" s="50">
        <f t="shared" si="28"/>
        <v>0</v>
      </c>
      <c r="G134" s="50">
        <f t="shared" si="28"/>
        <v>0</v>
      </c>
      <c r="H134" s="50">
        <f t="shared" si="28"/>
        <v>0</v>
      </c>
      <c r="I134" s="50">
        <f t="shared" si="28"/>
        <v>0</v>
      </c>
      <c r="J134" s="50">
        <f t="shared" si="28"/>
        <v>0</v>
      </c>
      <c r="K134" s="50">
        <f t="shared" si="28"/>
        <v>0</v>
      </c>
      <c r="L134" s="50">
        <f t="shared" si="28"/>
        <v>0</v>
      </c>
      <c r="M134" s="50">
        <f t="shared" si="28"/>
        <v>0</v>
      </c>
      <c r="N134" s="50">
        <f t="shared" si="28"/>
        <v>0</v>
      </c>
      <c r="O134" s="50">
        <f t="shared" si="28"/>
        <v>0</v>
      </c>
      <c r="P134" s="50">
        <f t="shared" si="28"/>
        <v>0</v>
      </c>
      <c r="Q134" s="50">
        <f t="shared" si="28"/>
        <v>0</v>
      </c>
      <c r="R134" s="50">
        <f t="shared" si="28"/>
        <v>0</v>
      </c>
      <c r="S134" s="50">
        <f t="shared" si="28"/>
        <v>0</v>
      </c>
      <c r="T134" s="50">
        <f t="shared" si="28"/>
        <v>0</v>
      </c>
      <c r="U134" s="50">
        <f t="shared" si="28"/>
        <v>0</v>
      </c>
      <c r="V134" s="50">
        <f t="shared" si="28"/>
        <v>0</v>
      </c>
      <c r="W134" s="50">
        <f t="shared" si="28"/>
        <v>0</v>
      </c>
      <c r="X134" s="50">
        <f t="shared" si="28"/>
        <v>0</v>
      </c>
      <c r="Y134" s="50">
        <f t="shared" si="28"/>
        <v>0</v>
      </c>
      <c r="Z134" s="50">
        <f t="shared" si="28"/>
        <v>0</v>
      </c>
      <c r="AA134" s="50">
        <f t="shared" si="28"/>
        <v>0</v>
      </c>
      <c r="AB134" s="50">
        <f t="shared" si="28"/>
        <v>0</v>
      </c>
      <c r="AC134" s="51">
        <f t="shared" si="27"/>
        <v>0</v>
      </c>
    </row>
    <row r="135" spans="1:29" s="7" customFormat="1" ht="1.9" customHeight="1" x14ac:dyDescent="0.2">
      <c r="A135" s="15"/>
      <c r="B135" s="21"/>
      <c r="C135" s="30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26"/>
    </row>
    <row r="136" spans="1:29" s="7" customFormat="1" x14ac:dyDescent="0.2">
      <c r="A136" s="15" t="s">
        <v>87</v>
      </c>
      <c r="B136" s="21"/>
      <c r="C136" s="30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26"/>
    </row>
    <row r="137" spans="1:29" s="7" customFormat="1" x14ac:dyDescent="0.2">
      <c r="A137" s="17" t="s">
        <v>51</v>
      </c>
      <c r="B137" s="22" t="s">
        <v>52</v>
      </c>
      <c r="C137" s="24">
        <v>0</v>
      </c>
      <c r="D137" s="25">
        <v>0</v>
      </c>
      <c r="E137" s="25">
        <v>0</v>
      </c>
      <c r="F137" s="25">
        <v>0</v>
      </c>
      <c r="G137" s="25">
        <v>0</v>
      </c>
      <c r="H137" s="25">
        <v>0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25">
        <v>0</v>
      </c>
      <c r="R137" s="25">
        <v>0</v>
      </c>
      <c r="S137" s="25">
        <v>0</v>
      </c>
      <c r="T137" s="25">
        <v>0</v>
      </c>
      <c r="U137" s="25">
        <v>0</v>
      </c>
      <c r="V137" s="25">
        <v>0</v>
      </c>
      <c r="W137" s="25">
        <v>0</v>
      </c>
      <c r="X137" s="25">
        <v>0</v>
      </c>
      <c r="Y137" s="25">
        <v>0</v>
      </c>
      <c r="Z137" s="25">
        <v>0</v>
      </c>
      <c r="AA137" s="25">
        <v>0</v>
      </c>
      <c r="AB137" s="25">
        <v>0</v>
      </c>
      <c r="AC137" s="26">
        <f t="shared" ref="AC137:AC143" si="29">C137+D137+E137+F137+M137+G137+H137+I137+J137+K137+L137+N137+P137+Q137+R137+S137+T137+U137+V137+W137+X137+Y137+Z137+AB137+AA137+O137</f>
        <v>0</v>
      </c>
    </row>
    <row r="138" spans="1:29" s="7" customFormat="1" x14ac:dyDescent="0.2">
      <c r="A138" s="17" t="s">
        <v>53</v>
      </c>
      <c r="B138" s="22" t="s">
        <v>54</v>
      </c>
      <c r="C138" s="24">
        <v>0</v>
      </c>
      <c r="D138" s="25">
        <v>0</v>
      </c>
      <c r="E138" s="25">
        <v>0</v>
      </c>
      <c r="F138" s="25">
        <v>0</v>
      </c>
      <c r="G138" s="25">
        <v>0</v>
      </c>
      <c r="H138" s="25">
        <v>0</v>
      </c>
      <c r="I138" s="25">
        <v>0</v>
      </c>
      <c r="J138" s="25">
        <v>0</v>
      </c>
      <c r="K138" s="25">
        <v>0</v>
      </c>
      <c r="L138" s="25">
        <v>0</v>
      </c>
      <c r="M138" s="25">
        <v>0</v>
      </c>
      <c r="N138" s="25">
        <v>0</v>
      </c>
      <c r="O138" s="25">
        <v>0</v>
      </c>
      <c r="P138" s="25">
        <v>0</v>
      </c>
      <c r="Q138" s="25">
        <v>0</v>
      </c>
      <c r="R138" s="25">
        <v>0</v>
      </c>
      <c r="S138" s="25">
        <v>0</v>
      </c>
      <c r="T138" s="25">
        <v>0</v>
      </c>
      <c r="U138" s="25">
        <v>0</v>
      </c>
      <c r="V138" s="25">
        <v>0</v>
      </c>
      <c r="W138" s="25">
        <v>0</v>
      </c>
      <c r="X138" s="25">
        <v>0</v>
      </c>
      <c r="Y138" s="25">
        <v>0</v>
      </c>
      <c r="Z138" s="25">
        <v>0</v>
      </c>
      <c r="AA138" s="25">
        <v>0</v>
      </c>
      <c r="AB138" s="25">
        <v>0</v>
      </c>
      <c r="AC138" s="26">
        <f t="shared" si="29"/>
        <v>0</v>
      </c>
    </row>
    <row r="139" spans="1:29" s="7" customFormat="1" ht="25.5" x14ac:dyDescent="0.2">
      <c r="A139" s="17" t="s">
        <v>55</v>
      </c>
      <c r="B139" s="22" t="s">
        <v>56</v>
      </c>
      <c r="C139" s="37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  <c r="X139" s="38">
        <v>0</v>
      </c>
      <c r="Y139" s="38">
        <v>0</v>
      </c>
      <c r="Z139" s="38">
        <v>0</v>
      </c>
      <c r="AA139" s="38">
        <v>0</v>
      </c>
      <c r="AB139" s="38">
        <v>0</v>
      </c>
      <c r="AC139" s="26">
        <f t="shared" si="29"/>
        <v>0</v>
      </c>
    </row>
    <row r="140" spans="1:29" s="7" customFormat="1" x14ac:dyDescent="0.2">
      <c r="A140" s="17" t="s">
        <v>57</v>
      </c>
      <c r="B140" s="22" t="s">
        <v>58</v>
      </c>
      <c r="C140" s="37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38">
        <v>0</v>
      </c>
      <c r="AA140" s="38">
        <v>0</v>
      </c>
      <c r="AB140" s="38">
        <v>0</v>
      </c>
      <c r="AC140" s="26">
        <f t="shared" si="29"/>
        <v>0</v>
      </c>
    </row>
    <row r="141" spans="1:29" s="7" customFormat="1" x14ac:dyDescent="0.2">
      <c r="A141" s="17" t="s">
        <v>59</v>
      </c>
      <c r="B141" s="22" t="s">
        <v>60</v>
      </c>
      <c r="C141" s="37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38">
        <v>0</v>
      </c>
      <c r="AA141" s="38">
        <v>0</v>
      </c>
      <c r="AB141" s="38">
        <v>0</v>
      </c>
      <c r="AC141" s="26">
        <f t="shared" si="29"/>
        <v>0</v>
      </c>
    </row>
    <row r="142" spans="1:29" s="7" customFormat="1" x14ac:dyDescent="0.2">
      <c r="A142" s="17" t="s">
        <v>61</v>
      </c>
      <c r="B142" s="22" t="s">
        <v>62</v>
      </c>
      <c r="C142" s="37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38">
        <v>0</v>
      </c>
      <c r="AA142" s="38">
        <v>0</v>
      </c>
      <c r="AB142" s="38">
        <v>0</v>
      </c>
      <c r="AC142" s="26">
        <f t="shared" si="29"/>
        <v>0</v>
      </c>
    </row>
    <row r="143" spans="1:29" s="7" customFormat="1" x14ac:dyDescent="0.2">
      <c r="A143" s="52" t="s">
        <v>88</v>
      </c>
      <c r="B143" s="48"/>
      <c r="C143" s="49">
        <f t="shared" ref="C143:AB143" si="30">SUM(C137:C142)</f>
        <v>0</v>
      </c>
      <c r="D143" s="50">
        <f t="shared" si="30"/>
        <v>0</v>
      </c>
      <c r="E143" s="50">
        <f t="shared" si="30"/>
        <v>0</v>
      </c>
      <c r="F143" s="50">
        <f t="shared" si="30"/>
        <v>0</v>
      </c>
      <c r="G143" s="50">
        <f t="shared" si="30"/>
        <v>0</v>
      </c>
      <c r="H143" s="50">
        <f t="shared" si="30"/>
        <v>0</v>
      </c>
      <c r="I143" s="50">
        <f t="shared" si="30"/>
        <v>0</v>
      </c>
      <c r="J143" s="50">
        <f t="shared" si="30"/>
        <v>0</v>
      </c>
      <c r="K143" s="50">
        <f t="shared" si="30"/>
        <v>0</v>
      </c>
      <c r="L143" s="50">
        <f t="shared" si="30"/>
        <v>0</v>
      </c>
      <c r="M143" s="50">
        <f t="shared" si="30"/>
        <v>0</v>
      </c>
      <c r="N143" s="50">
        <f t="shared" si="30"/>
        <v>0</v>
      </c>
      <c r="O143" s="50">
        <f t="shared" si="30"/>
        <v>0</v>
      </c>
      <c r="P143" s="50">
        <f t="shared" si="30"/>
        <v>0</v>
      </c>
      <c r="Q143" s="50">
        <f t="shared" si="30"/>
        <v>0</v>
      </c>
      <c r="R143" s="50">
        <f t="shared" si="30"/>
        <v>0</v>
      </c>
      <c r="S143" s="50">
        <f t="shared" si="30"/>
        <v>0</v>
      </c>
      <c r="T143" s="50">
        <f t="shared" si="30"/>
        <v>0</v>
      </c>
      <c r="U143" s="50">
        <f t="shared" si="30"/>
        <v>0</v>
      </c>
      <c r="V143" s="50">
        <f t="shared" si="30"/>
        <v>0</v>
      </c>
      <c r="W143" s="50">
        <f t="shared" si="30"/>
        <v>0</v>
      </c>
      <c r="X143" s="50">
        <f t="shared" si="30"/>
        <v>0</v>
      </c>
      <c r="Y143" s="50">
        <f t="shared" si="30"/>
        <v>0</v>
      </c>
      <c r="Z143" s="50">
        <f t="shared" si="30"/>
        <v>0</v>
      </c>
      <c r="AA143" s="50">
        <f t="shared" si="30"/>
        <v>0</v>
      </c>
      <c r="AB143" s="50">
        <f t="shared" si="30"/>
        <v>0</v>
      </c>
      <c r="AC143" s="51">
        <f t="shared" si="29"/>
        <v>0</v>
      </c>
    </row>
    <row r="144" spans="1:29" s="7" customFormat="1" ht="1.9" customHeight="1" x14ac:dyDescent="0.2">
      <c r="A144" s="15"/>
      <c r="B144" s="21"/>
      <c r="C144" s="30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26"/>
    </row>
    <row r="145" spans="1:29" s="7" customFormat="1" x14ac:dyDescent="0.2">
      <c r="A145" s="52" t="s">
        <v>89</v>
      </c>
      <c r="B145" s="48"/>
      <c r="C145" s="49">
        <f t="shared" ref="C145:AB145" si="31">SUM(C134+C125+C117+C108+C99+C90+C81+C73+C64+C55+C46+C37+C143)</f>
        <v>2879450</v>
      </c>
      <c r="D145" s="50">
        <f t="shared" si="31"/>
        <v>0</v>
      </c>
      <c r="E145" s="50">
        <f t="shared" si="31"/>
        <v>0</v>
      </c>
      <c r="F145" s="50">
        <f t="shared" si="31"/>
        <v>0</v>
      </c>
      <c r="G145" s="50">
        <f t="shared" si="31"/>
        <v>468500</v>
      </c>
      <c r="H145" s="50">
        <f t="shared" si="31"/>
        <v>62053</v>
      </c>
      <c r="I145" s="50">
        <f t="shared" si="31"/>
        <v>0</v>
      </c>
      <c r="J145" s="50">
        <f t="shared" si="31"/>
        <v>0</v>
      </c>
      <c r="K145" s="50">
        <f t="shared" si="31"/>
        <v>0</v>
      </c>
      <c r="L145" s="50">
        <f t="shared" si="31"/>
        <v>0</v>
      </c>
      <c r="M145" s="50">
        <f t="shared" si="31"/>
        <v>0</v>
      </c>
      <c r="N145" s="50">
        <f t="shared" si="31"/>
        <v>0</v>
      </c>
      <c r="O145" s="50">
        <f t="shared" si="31"/>
        <v>0</v>
      </c>
      <c r="P145" s="50">
        <f t="shared" si="31"/>
        <v>0</v>
      </c>
      <c r="Q145" s="50">
        <f t="shared" si="31"/>
        <v>0</v>
      </c>
      <c r="R145" s="50">
        <f t="shared" si="31"/>
        <v>128000</v>
      </c>
      <c r="S145" s="50">
        <f t="shared" si="31"/>
        <v>0</v>
      </c>
      <c r="T145" s="50">
        <f t="shared" si="31"/>
        <v>0</v>
      </c>
      <c r="U145" s="50">
        <f t="shared" si="31"/>
        <v>0</v>
      </c>
      <c r="V145" s="50">
        <f t="shared" si="31"/>
        <v>0</v>
      </c>
      <c r="W145" s="50">
        <f t="shared" si="31"/>
        <v>0</v>
      </c>
      <c r="X145" s="50">
        <f t="shared" si="31"/>
        <v>0</v>
      </c>
      <c r="Y145" s="50">
        <f t="shared" si="31"/>
        <v>0</v>
      </c>
      <c r="Z145" s="50">
        <f t="shared" si="31"/>
        <v>0</v>
      </c>
      <c r="AA145" s="50">
        <f t="shared" si="31"/>
        <v>0</v>
      </c>
      <c r="AB145" s="50">
        <f t="shared" si="31"/>
        <v>0</v>
      </c>
      <c r="AC145" s="51">
        <f>C145+D145+E145+F145+M145+G145+H145+I145+J145+K145+L145+N145+P145+Q145+R145+S145+T145+U145+V145+W145+X145+Y145+Z145+AB145+AA145+O145</f>
        <v>3538003</v>
      </c>
    </row>
    <row r="146" spans="1:29" s="7" customFormat="1" ht="1.9" customHeight="1" x14ac:dyDescent="0.2">
      <c r="A146" s="15"/>
      <c r="B146" s="21"/>
      <c r="C146" s="30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26"/>
    </row>
    <row r="147" spans="1:29" s="7" customFormat="1" x14ac:dyDescent="0.2">
      <c r="A147" s="15" t="s">
        <v>90</v>
      </c>
      <c r="B147" s="21"/>
      <c r="C147" s="30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26"/>
    </row>
    <row r="148" spans="1:29" s="7" customFormat="1" x14ac:dyDescent="0.2">
      <c r="A148" s="17" t="s">
        <v>51</v>
      </c>
      <c r="B148" s="22" t="s">
        <v>52</v>
      </c>
      <c r="C148" s="24">
        <v>0</v>
      </c>
      <c r="D148" s="25">
        <v>0</v>
      </c>
      <c r="E148" s="25">
        <v>0</v>
      </c>
      <c r="F148" s="25">
        <v>0</v>
      </c>
      <c r="G148" s="25">
        <v>0</v>
      </c>
      <c r="H148" s="25">
        <v>0</v>
      </c>
      <c r="I148" s="25">
        <v>0</v>
      </c>
      <c r="J148" s="25">
        <v>0</v>
      </c>
      <c r="K148" s="25">
        <v>0</v>
      </c>
      <c r="L148" s="25">
        <v>0</v>
      </c>
      <c r="M148" s="25">
        <v>0</v>
      </c>
      <c r="N148" s="25">
        <v>0</v>
      </c>
      <c r="O148" s="25">
        <v>0</v>
      </c>
      <c r="P148" s="25">
        <v>0</v>
      </c>
      <c r="Q148" s="25">
        <v>0</v>
      </c>
      <c r="R148" s="25">
        <v>0</v>
      </c>
      <c r="S148" s="25">
        <v>0</v>
      </c>
      <c r="T148" s="25">
        <v>0</v>
      </c>
      <c r="U148" s="25">
        <v>0</v>
      </c>
      <c r="V148" s="25">
        <v>0</v>
      </c>
      <c r="W148" s="25">
        <v>0</v>
      </c>
      <c r="X148" s="25">
        <v>0</v>
      </c>
      <c r="Y148" s="25">
        <v>0</v>
      </c>
      <c r="Z148" s="25">
        <v>0</v>
      </c>
      <c r="AA148" s="25">
        <v>0</v>
      </c>
      <c r="AB148" s="25">
        <v>0</v>
      </c>
      <c r="AC148" s="26">
        <f t="shared" ref="AC148:AC154" si="32">C148+D148+E148+F148+M148+G148+H148+I148+J148+K148+L148+N148+P148+Q148+R148+S148+T148+U148+V148+W148+X148+Y148+Z148+AB148+AA148+O148</f>
        <v>0</v>
      </c>
    </row>
    <row r="149" spans="1:29" s="7" customFormat="1" x14ac:dyDescent="0.2">
      <c r="A149" s="17" t="s">
        <v>53</v>
      </c>
      <c r="B149" s="22" t="s">
        <v>54</v>
      </c>
      <c r="C149" s="24">
        <v>0</v>
      </c>
      <c r="D149" s="25">
        <v>0</v>
      </c>
      <c r="E149" s="25">
        <v>0</v>
      </c>
      <c r="F149" s="25">
        <v>0</v>
      </c>
      <c r="G149" s="25">
        <v>0</v>
      </c>
      <c r="H149" s="25">
        <v>0</v>
      </c>
      <c r="I149" s="25">
        <v>0</v>
      </c>
      <c r="J149" s="25">
        <v>0</v>
      </c>
      <c r="K149" s="25">
        <v>0</v>
      </c>
      <c r="L149" s="25">
        <v>0</v>
      </c>
      <c r="M149" s="25">
        <v>0</v>
      </c>
      <c r="N149" s="25">
        <v>0</v>
      </c>
      <c r="O149" s="25">
        <v>0</v>
      </c>
      <c r="P149" s="25">
        <v>0</v>
      </c>
      <c r="Q149" s="25">
        <v>0</v>
      </c>
      <c r="R149" s="25">
        <v>0</v>
      </c>
      <c r="S149" s="25">
        <v>0</v>
      </c>
      <c r="T149" s="25">
        <v>0</v>
      </c>
      <c r="U149" s="25">
        <v>0</v>
      </c>
      <c r="V149" s="25">
        <v>0</v>
      </c>
      <c r="W149" s="25">
        <v>0</v>
      </c>
      <c r="X149" s="25">
        <v>0</v>
      </c>
      <c r="Y149" s="25">
        <v>0</v>
      </c>
      <c r="Z149" s="25">
        <v>0</v>
      </c>
      <c r="AA149" s="25">
        <v>0</v>
      </c>
      <c r="AB149" s="25">
        <v>0</v>
      </c>
      <c r="AC149" s="26">
        <f t="shared" si="32"/>
        <v>0</v>
      </c>
    </row>
    <row r="150" spans="1:29" s="7" customFormat="1" ht="25.5" x14ac:dyDescent="0.2">
      <c r="A150" s="17" t="s">
        <v>55</v>
      </c>
      <c r="B150" s="22" t="s">
        <v>56</v>
      </c>
      <c r="C150" s="37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38">
        <v>0</v>
      </c>
      <c r="AA150" s="38">
        <v>0</v>
      </c>
      <c r="AB150" s="38">
        <v>0</v>
      </c>
      <c r="AC150" s="26">
        <f t="shared" si="32"/>
        <v>0</v>
      </c>
    </row>
    <row r="151" spans="1:29" s="7" customFormat="1" x14ac:dyDescent="0.2">
      <c r="A151" s="17" t="s">
        <v>57</v>
      </c>
      <c r="B151" s="22" t="s">
        <v>58</v>
      </c>
      <c r="C151" s="37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8">
        <v>0</v>
      </c>
      <c r="Q151" s="38">
        <v>0</v>
      </c>
      <c r="R151" s="38">
        <v>0</v>
      </c>
      <c r="S151" s="38">
        <v>0</v>
      </c>
      <c r="T151" s="38">
        <v>0</v>
      </c>
      <c r="U151" s="38">
        <v>0</v>
      </c>
      <c r="V151" s="38">
        <v>0</v>
      </c>
      <c r="W151" s="38">
        <v>0</v>
      </c>
      <c r="X151" s="38">
        <v>0</v>
      </c>
      <c r="Y151" s="38">
        <v>0</v>
      </c>
      <c r="Z151" s="38">
        <v>0</v>
      </c>
      <c r="AA151" s="38">
        <v>0</v>
      </c>
      <c r="AB151" s="38">
        <v>0</v>
      </c>
      <c r="AC151" s="26">
        <f t="shared" si="32"/>
        <v>0</v>
      </c>
    </row>
    <row r="152" spans="1:29" s="7" customFormat="1" x14ac:dyDescent="0.2">
      <c r="A152" s="17" t="s">
        <v>59</v>
      </c>
      <c r="B152" s="22" t="s">
        <v>60</v>
      </c>
      <c r="C152" s="37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38">
        <v>0</v>
      </c>
      <c r="R152" s="38">
        <v>559655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  <c r="X152" s="38">
        <v>0</v>
      </c>
      <c r="Y152" s="38">
        <v>0</v>
      </c>
      <c r="Z152" s="38">
        <v>0</v>
      </c>
      <c r="AA152" s="38">
        <v>0</v>
      </c>
      <c r="AB152" s="38">
        <v>0</v>
      </c>
      <c r="AC152" s="26">
        <f t="shared" si="32"/>
        <v>559655</v>
      </c>
    </row>
    <row r="153" spans="1:29" s="7" customFormat="1" x14ac:dyDescent="0.2">
      <c r="A153" s="17" t="s">
        <v>61</v>
      </c>
      <c r="B153" s="22" t="s">
        <v>62</v>
      </c>
      <c r="C153" s="37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  <c r="X153" s="38">
        <v>0</v>
      </c>
      <c r="Y153" s="38">
        <v>0</v>
      </c>
      <c r="Z153" s="38">
        <v>0</v>
      </c>
      <c r="AA153" s="38">
        <v>0</v>
      </c>
      <c r="AB153" s="38">
        <v>0</v>
      </c>
      <c r="AC153" s="26">
        <f t="shared" si="32"/>
        <v>0</v>
      </c>
    </row>
    <row r="154" spans="1:29" s="7" customFormat="1" x14ac:dyDescent="0.2">
      <c r="A154" s="52" t="s">
        <v>91</v>
      </c>
      <c r="B154" s="48"/>
      <c r="C154" s="49">
        <f t="shared" ref="C154:AB154" si="33">SUM(C148:C153)</f>
        <v>0</v>
      </c>
      <c r="D154" s="50">
        <f t="shared" si="33"/>
        <v>0</v>
      </c>
      <c r="E154" s="50">
        <f t="shared" si="33"/>
        <v>0</v>
      </c>
      <c r="F154" s="50">
        <f t="shared" si="33"/>
        <v>0</v>
      </c>
      <c r="G154" s="50">
        <f t="shared" si="33"/>
        <v>0</v>
      </c>
      <c r="H154" s="50">
        <f t="shared" si="33"/>
        <v>0</v>
      </c>
      <c r="I154" s="50">
        <f t="shared" si="33"/>
        <v>0</v>
      </c>
      <c r="J154" s="50">
        <f t="shared" si="33"/>
        <v>0</v>
      </c>
      <c r="K154" s="50">
        <f t="shared" si="33"/>
        <v>0</v>
      </c>
      <c r="L154" s="50">
        <f t="shared" si="33"/>
        <v>0</v>
      </c>
      <c r="M154" s="50">
        <f t="shared" si="33"/>
        <v>0</v>
      </c>
      <c r="N154" s="50">
        <f t="shared" si="33"/>
        <v>0</v>
      </c>
      <c r="O154" s="50">
        <f t="shared" si="33"/>
        <v>0</v>
      </c>
      <c r="P154" s="50">
        <f t="shared" si="33"/>
        <v>0</v>
      </c>
      <c r="Q154" s="50">
        <f t="shared" si="33"/>
        <v>0</v>
      </c>
      <c r="R154" s="50">
        <f t="shared" si="33"/>
        <v>559655</v>
      </c>
      <c r="S154" s="50">
        <f t="shared" si="33"/>
        <v>0</v>
      </c>
      <c r="T154" s="50">
        <f t="shared" si="33"/>
        <v>0</v>
      </c>
      <c r="U154" s="50">
        <f t="shared" si="33"/>
        <v>0</v>
      </c>
      <c r="V154" s="50">
        <f t="shared" si="33"/>
        <v>0</v>
      </c>
      <c r="W154" s="50">
        <f t="shared" si="33"/>
        <v>0</v>
      </c>
      <c r="X154" s="50">
        <f t="shared" si="33"/>
        <v>0</v>
      </c>
      <c r="Y154" s="50">
        <f t="shared" si="33"/>
        <v>0</v>
      </c>
      <c r="Z154" s="50">
        <f t="shared" si="33"/>
        <v>0</v>
      </c>
      <c r="AA154" s="50">
        <f t="shared" si="33"/>
        <v>0</v>
      </c>
      <c r="AB154" s="50">
        <f t="shared" si="33"/>
        <v>0</v>
      </c>
      <c r="AC154" s="51">
        <f t="shared" si="32"/>
        <v>559655</v>
      </c>
    </row>
    <row r="155" spans="1:29" s="7" customFormat="1" ht="1.9" customHeight="1" x14ac:dyDescent="0.2">
      <c r="A155" s="15"/>
      <c r="B155" s="21"/>
      <c r="C155" s="30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26"/>
    </row>
    <row r="156" spans="1:29" s="7" customFormat="1" ht="38.25" x14ac:dyDescent="0.2">
      <c r="A156" s="15" t="s">
        <v>92</v>
      </c>
      <c r="B156" s="21"/>
      <c r="C156" s="30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26"/>
    </row>
    <row r="157" spans="1:29" s="7" customFormat="1" x14ac:dyDescent="0.2">
      <c r="A157" s="17" t="s">
        <v>51</v>
      </c>
      <c r="B157" s="22" t="s">
        <v>52</v>
      </c>
      <c r="C157" s="39">
        <v>0</v>
      </c>
      <c r="D157" s="40">
        <v>0</v>
      </c>
      <c r="E157" s="40">
        <v>0</v>
      </c>
      <c r="F157" s="40">
        <v>0</v>
      </c>
      <c r="G157" s="40">
        <v>0</v>
      </c>
      <c r="H157" s="40">
        <v>0</v>
      </c>
      <c r="I157" s="40" t="s">
        <v>93</v>
      </c>
      <c r="J157" s="40">
        <v>0</v>
      </c>
      <c r="K157" s="40">
        <v>0</v>
      </c>
      <c r="L157" s="40">
        <v>0</v>
      </c>
      <c r="M157" s="40">
        <v>0</v>
      </c>
      <c r="N157" s="40">
        <v>0</v>
      </c>
      <c r="O157" s="40" t="s">
        <v>93</v>
      </c>
      <c r="P157" s="40">
        <v>0</v>
      </c>
      <c r="Q157" s="40">
        <v>0</v>
      </c>
      <c r="R157" s="40">
        <v>0</v>
      </c>
      <c r="S157" s="40" t="s">
        <v>93</v>
      </c>
      <c r="T157" s="40">
        <v>0</v>
      </c>
      <c r="U157" s="40">
        <v>0</v>
      </c>
      <c r="V157" s="40">
        <v>0</v>
      </c>
      <c r="W157" s="40">
        <v>0</v>
      </c>
      <c r="X157" s="40">
        <v>0</v>
      </c>
      <c r="Y157" s="40">
        <v>0</v>
      </c>
      <c r="Z157" s="40">
        <v>0</v>
      </c>
      <c r="AA157" s="40">
        <v>0</v>
      </c>
      <c r="AB157" s="40">
        <v>0</v>
      </c>
      <c r="AC157" s="41" t="s">
        <v>93</v>
      </c>
    </row>
    <row r="158" spans="1:29" s="7" customFormat="1" x14ac:dyDescent="0.2">
      <c r="A158" s="17" t="s">
        <v>53</v>
      </c>
      <c r="B158" s="22" t="s">
        <v>54</v>
      </c>
      <c r="C158" s="39">
        <v>0</v>
      </c>
      <c r="D158" s="40">
        <v>0</v>
      </c>
      <c r="E158" s="40">
        <v>0</v>
      </c>
      <c r="F158" s="40">
        <v>0</v>
      </c>
      <c r="G158" s="40">
        <v>0</v>
      </c>
      <c r="H158" s="40">
        <v>0</v>
      </c>
      <c r="I158" s="40" t="s">
        <v>93</v>
      </c>
      <c r="J158" s="40">
        <v>0</v>
      </c>
      <c r="K158" s="40">
        <v>0</v>
      </c>
      <c r="L158" s="40">
        <v>0</v>
      </c>
      <c r="M158" s="40">
        <v>0</v>
      </c>
      <c r="N158" s="40">
        <v>0</v>
      </c>
      <c r="O158" s="40" t="s">
        <v>93</v>
      </c>
      <c r="P158" s="40">
        <v>0</v>
      </c>
      <c r="Q158" s="40">
        <v>0</v>
      </c>
      <c r="R158" s="40">
        <v>0</v>
      </c>
      <c r="S158" s="40" t="s">
        <v>93</v>
      </c>
      <c r="T158" s="40">
        <v>0</v>
      </c>
      <c r="U158" s="40">
        <v>0</v>
      </c>
      <c r="V158" s="40">
        <v>0</v>
      </c>
      <c r="W158" s="40">
        <v>0</v>
      </c>
      <c r="X158" s="40">
        <v>0</v>
      </c>
      <c r="Y158" s="40">
        <v>0</v>
      </c>
      <c r="Z158" s="40">
        <v>0</v>
      </c>
      <c r="AA158" s="40">
        <v>0</v>
      </c>
      <c r="AB158" s="40">
        <v>0</v>
      </c>
      <c r="AC158" s="41" t="s">
        <v>93</v>
      </c>
    </row>
    <row r="159" spans="1:29" s="7" customFormat="1" ht="25.5" x14ac:dyDescent="0.2">
      <c r="A159" s="17" t="s">
        <v>55</v>
      </c>
      <c r="B159" s="22" t="s">
        <v>56</v>
      </c>
      <c r="C159" s="39">
        <v>0</v>
      </c>
      <c r="D159" s="40">
        <v>0</v>
      </c>
      <c r="E159" s="40">
        <v>0</v>
      </c>
      <c r="F159" s="40">
        <v>0</v>
      </c>
      <c r="G159" s="40">
        <v>0</v>
      </c>
      <c r="H159" s="40">
        <v>0</v>
      </c>
      <c r="I159" s="40" t="s">
        <v>93</v>
      </c>
      <c r="J159" s="40">
        <v>0</v>
      </c>
      <c r="K159" s="40">
        <v>0</v>
      </c>
      <c r="L159" s="40">
        <v>0</v>
      </c>
      <c r="M159" s="40">
        <v>0</v>
      </c>
      <c r="N159" s="40">
        <v>0</v>
      </c>
      <c r="O159" s="40" t="s">
        <v>93</v>
      </c>
      <c r="P159" s="40">
        <v>0</v>
      </c>
      <c r="Q159" s="40">
        <v>0</v>
      </c>
      <c r="R159" s="40">
        <v>122000</v>
      </c>
      <c r="S159" s="40" t="s">
        <v>93</v>
      </c>
      <c r="T159" s="40">
        <v>0</v>
      </c>
      <c r="U159" s="40">
        <v>0</v>
      </c>
      <c r="V159" s="40">
        <v>0</v>
      </c>
      <c r="W159" s="40">
        <v>0</v>
      </c>
      <c r="X159" s="40">
        <v>0</v>
      </c>
      <c r="Y159" s="40">
        <v>0</v>
      </c>
      <c r="Z159" s="40">
        <v>0</v>
      </c>
      <c r="AA159" s="40">
        <v>0</v>
      </c>
      <c r="AB159" s="40">
        <v>0</v>
      </c>
      <c r="AC159" s="41" t="s">
        <v>93</v>
      </c>
    </row>
    <row r="160" spans="1:29" s="7" customFormat="1" x14ac:dyDescent="0.2">
      <c r="A160" s="17" t="s">
        <v>57</v>
      </c>
      <c r="B160" s="22" t="s">
        <v>58</v>
      </c>
      <c r="C160" s="39" t="s">
        <v>93</v>
      </c>
      <c r="D160" s="40" t="s">
        <v>93</v>
      </c>
      <c r="E160" s="40" t="s">
        <v>93</v>
      </c>
      <c r="F160" s="40" t="s">
        <v>93</v>
      </c>
      <c r="G160" s="40" t="s">
        <v>93</v>
      </c>
      <c r="H160" s="40" t="s">
        <v>93</v>
      </c>
      <c r="I160" s="40" t="s">
        <v>93</v>
      </c>
      <c r="J160" s="40" t="s">
        <v>93</v>
      </c>
      <c r="K160" s="40" t="s">
        <v>93</v>
      </c>
      <c r="L160" s="40" t="s">
        <v>93</v>
      </c>
      <c r="M160" s="40" t="s">
        <v>93</v>
      </c>
      <c r="N160" s="40" t="s">
        <v>93</v>
      </c>
      <c r="O160" s="40" t="s">
        <v>93</v>
      </c>
      <c r="P160" s="40" t="s">
        <v>93</v>
      </c>
      <c r="Q160" s="40" t="s">
        <v>93</v>
      </c>
      <c r="R160" s="40" t="s">
        <v>93</v>
      </c>
      <c r="S160" s="40" t="s">
        <v>93</v>
      </c>
      <c r="T160" s="40" t="s">
        <v>93</v>
      </c>
      <c r="U160" s="40" t="s">
        <v>93</v>
      </c>
      <c r="V160" s="40" t="s">
        <v>93</v>
      </c>
      <c r="W160" s="40" t="s">
        <v>93</v>
      </c>
      <c r="X160" s="40" t="s">
        <v>93</v>
      </c>
      <c r="Y160" s="40" t="s">
        <v>93</v>
      </c>
      <c r="Z160" s="40" t="s">
        <v>93</v>
      </c>
      <c r="AA160" s="40" t="s">
        <v>93</v>
      </c>
      <c r="AB160" s="40" t="s">
        <v>93</v>
      </c>
      <c r="AC160" s="41" t="s">
        <v>93</v>
      </c>
    </row>
    <row r="161" spans="1:29" s="7" customFormat="1" x14ac:dyDescent="0.2">
      <c r="A161" s="17" t="s">
        <v>59</v>
      </c>
      <c r="B161" s="22" t="s">
        <v>60</v>
      </c>
      <c r="C161" s="39">
        <v>0</v>
      </c>
      <c r="D161" s="40">
        <v>0</v>
      </c>
      <c r="E161" s="40">
        <v>0</v>
      </c>
      <c r="F161" s="40">
        <v>0</v>
      </c>
      <c r="G161" s="40">
        <v>0</v>
      </c>
      <c r="H161" s="40">
        <v>0</v>
      </c>
      <c r="I161" s="40" t="s">
        <v>93</v>
      </c>
      <c r="J161" s="40">
        <v>0</v>
      </c>
      <c r="K161" s="40">
        <v>0</v>
      </c>
      <c r="L161" s="40">
        <v>0</v>
      </c>
      <c r="M161" s="40">
        <v>0</v>
      </c>
      <c r="N161" s="40">
        <v>0</v>
      </c>
      <c r="O161" s="40" t="s">
        <v>93</v>
      </c>
      <c r="P161" s="40">
        <v>0</v>
      </c>
      <c r="Q161" s="40">
        <v>0</v>
      </c>
      <c r="R161" s="40">
        <v>0</v>
      </c>
      <c r="S161" s="40" t="s">
        <v>93</v>
      </c>
      <c r="T161" s="40">
        <v>0</v>
      </c>
      <c r="U161" s="40">
        <v>0</v>
      </c>
      <c r="V161" s="40">
        <v>0</v>
      </c>
      <c r="W161" s="40">
        <v>0</v>
      </c>
      <c r="X161" s="40">
        <v>0</v>
      </c>
      <c r="Y161" s="40">
        <v>0</v>
      </c>
      <c r="Z161" s="40">
        <v>0</v>
      </c>
      <c r="AA161" s="40">
        <v>0</v>
      </c>
      <c r="AB161" s="40">
        <v>0</v>
      </c>
      <c r="AC161" s="41" t="s">
        <v>93</v>
      </c>
    </row>
    <row r="162" spans="1:29" s="7" customFormat="1" x14ac:dyDescent="0.2">
      <c r="A162" s="17" t="s">
        <v>61</v>
      </c>
      <c r="B162" s="22" t="s">
        <v>62</v>
      </c>
      <c r="C162" s="37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  <c r="X162" s="38">
        <v>0</v>
      </c>
      <c r="Y162" s="38">
        <v>0</v>
      </c>
      <c r="Z162" s="38">
        <v>0</v>
      </c>
      <c r="AA162" s="38">
        <v>0</v>
      </c>
      <c r="AB162" s="38">
        <v>0</v>
      </c>
      <c r="AC162" s="26">
        <f>C162+D162+E162+F162+M162+G162+H162+I162+J162+K162+L162+N162+P162+Q162+R162+S162+T162+U162+V162+W162+X162+Y162+Z162+AB162+AA162+O162</f>
        <v>0</v>
      </c>
    </row>
    <row r="163" spans="1:29" s="7" customFormat="1" x14ac:dyDescent="0.2">
      <c r="A163" s="52" t="s">
        <v>94</v>
      </c>
      <c r="B163" s="48"/>
      <c r="C163" s="49">
        <f t="shared" ref="C163:AB163" si="34">SUM(C157:C162)</f>
        <v>0</v>
      </c>
      <c r="D163" s="50">
        <f t="shared" si="34"/>
        <v>0</v>
      </c>
      <c r="E163" s="50">
        <f t="shared" si="34"/>
        <v>0</v>
      </c>
      <c r="F163" s="50">
        <f t="shared" si="34"/>
        <v>0</v>
      </c>
      <c r="G163" s="50">
        <f t="shared" si="34"/>
        <v>0</v>
      </c>
      <c r="H163" s="50">
        <f t="shared" si="34"/>
        <v>0</v>
      </c>
      <c r="I163" s="50">
        <f t="shared" si="34"/>
        <v>0</v>
      </c>
      <c r="J163" s="50">
        <f t="shared" si="34"/>
        <v>0</v>
      </c>
      <c r="K163" s="50">
        <f t="shared" si="34"/>
        <v>0</v>
      </c>
      <c r="L163" s="50">
        <f t="shared" si="34"/>
        <v>0</v>
      </c>
      <c r="M163" s="50">
        <f t="shared" si="34"/>
        <v>0</v>
      </c>
      <c r="N163" s="50">
        <f t="shared" si="34"/>
        <v>0</v>
      </c>
      <c r="O163" s="50">
        <f t="shared" si="34"/>
        <v>0</v>
      </c>
      <c r="P163" s="50">
        <f t="shared" si="34"/>
        <v>0</v>
      </c>
      <c r="Q163" s="50">
        <f t="shared" si="34"/>
        <v>0</v>
      </c>
      <c r="R163" s="50">
        <f t="shared" si="34"/>
        <v>122000</v>
      </c>
      <c r="S163" s="50">
        <f t="shared" si="34"/>
        <v>0</v>
      </c>
      <c r="T163" s="50">
        <f t="shared" si="34"/>
        <v>0</v>
      </c>
      <c r="U163" s="50">
        <f t="shared" si="34"/>
        <v>0</v>
      </c>
      <c r="V163" s="50">
        <f t="shared" si="34"/>
        <v>0</v>
      </c>
      <c r="W163" s="50">
        <f t="shared" si="34"/>
        <v>0</v>
      </c>
      <c r="X163" s="50">
        <f t="shared" si="34"/>
        <v>0</v>
      </c>
      <c r="Y163" s="50">
        <f t="shared" si="34"/>
        <v>0</v>
      </c>
      <c r="Z163" s="50">
        <f t="shared" si="34"/>
        <v>0</v>
      </c>
      <c r="AA163" s="50">
        <f t="shared" si="34"/>
        <v>0</v>
      </c>
      <c r="AB163" s="50">
        <f t="shared" si="34"/>
        <v>0</v>
      </c>
      <c r="AC163" s="51">
        <f>C163+D163+E163+F163+M163+G163+H163+I163+J163+K163+L163+N163+P163+Q163+R163+S163+T163+U163+V163+W163+X163+Y163+Z163+AB163+AA163+O163</f>
        <v>122000</v>
      </c>
    </row>
    <row r="164" spans="1:29" s="7" customFormat="1" ht="1.9" customHeight="1" x14ac:dyDescent="0.2">
      <c r="A164" s="15"/>
      <c r="B164" s="21"/>
      <c r="C164" s="30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26"/>
    </row>
    <row r="165" spans="1:29" s="7" customFormat="1" x14ac:dyDescent="0.2">
      <c r="A165" s="47" t="s">
        <v>95</v>
      </c>
      <c r="B165" s="48"/>
      <c r="C165" s="49">
        <f t="shared" ref="C165:AB165" si="35">SUM(C145+C28+C163+C154)</f>
        <v>8255888</v>
      </c>
      <c r="D165" s="50">
        <f t="shared" si="35"/>
        <v>0</v>
      </c>
      <c r="E165" s="50">
        <f t="shared" si="35"/>
        <v>0</v>
      </c>
      <c r="F165" s="50">
        <f t="shared" si="35"/>
        <v>0</v>
      </c>
      <c r="G165" s="50">
        <f t="shared" si="35"/>
        <v>468500</v>
      </c>
      <c r="H165" s="50">
        <f t="shared" si="35"/>
        <v>479572.54</v>
      </c>
      <c r="I165" s="50">
        <f t="shared" si="35"/>
        <v>0</v>
      </c>
      <c r="J165" s="50">
        <f t="shared" si="35"/>
        <v>350000</v>
      </c>
      <c r="K165" s="50">
        <f t="shared" si="35"/>
        <v>0</v>
      </c>
      <c r="L165" s="50">
        <f t="shared" si="35"/>
        <v>0</v>
      </c>
      <c r="M165" s="50">
        <f t="shared" si="35"/>
        <v>0</v>
      </c>
      <c r="N165" s="50">
        <f t="shared" si="35"/>
        <v>0</v>
      </c>
      <c r="O165" s="50">
        <f t="shared" si="35"/>
        <v>0</v>
      </c>
      <c r="P165" s="50">
        <f t="shared" si="35"/>
        <v>0</v>
      </c>
      <c r="Q165" s="50">
        <f t="shared" si="35"/>
        <v>0</v>
      </c>
      <c r="R165" s="50">
        <f t="shared" si="35"/>
        <v>809655</v>
      </c>
      <c r="S165" s="50">
        <f t="shared" si="35"/>
        <v>0</v>
      </c>
      <c r="T165" s="50">
        <f t="shared" si="35"/>
        <v>0</v>
      </c>
      <c r="U165" s="50">
        <f t="shared" si="35"/>
        <v>0</v>
      </c>
      <c r="V165" s="50">
        <f t="shared" si="35"/>
        <v>0</v>
      </c>
      <c r="W165" s="50">
        <f t="shared" si="35"/>
        <v>5000</v>
      </c>
      <c r="X165" s="50">
        <f t="shared" si="35"/>
        <v>5000</v>
      </c>
      <c r="Y165" s="50">
        <f t="shared" si="35"/>
        <v>0</v>
      </c>
      <c r="Z165" s="50">
        <f t="shared" si="35"/>
        <v>0</v>
      </c>
      <c r="AA165" s="50">
        <f t="shared" si="35"/>
        <v>0</v>
      </c>
      <c r="AB165" s="50">
        <f t="shared" si="35"/>
        <v>0</v>
      </c>
      <c r="AC165" s="51">
        <f>C165+D165+E165+F165+M165+G165+H165+I165+J165+K165+L165+N165+P165+Q165+R165+S165+T165+U165+V165+W165+X165+Y165+Z165+AB165+AA165+O165</f>
        <v>10373615.539999999</v>
      </c>
    </row>
    <row r="166" spans="1:29" s="7" customFormat="1" ht="1.9" customHeight="1" x14ac:dyDescent="0.2">
      <c r="A166" s="15"/>
      <c r="B166" s="21"/>
      <c r="C166" s="30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26"/>
    </row>
    <row r="167" spans="1:29" s="7" customFormat="1" x14ac:dyDescent="0.2">
      <c r="A167" s="15" t="s">
        <v>96</v>
      </c>
      <c r="B167" s="21"/>
      <c r="C167" s="30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26"/>
    </row>
    <row r="168" spans="1:29" s="7" customFormat="1" x14ac:dyDescent="0.2">
      <c r="A168" s="19" t="s">
        <v>97</v>
      </c>
      <c r="B168" s="21" t="s">
        <v>98</v>
      </c>
      <c r="C168" s="24">
        <v>0</v>
      </c>
      <c r="D168" s="25">
        <v>0</v>
      </c>
      <c r="E168" s="25">
        <v>0</v>
      </c>
      <c r="F168" s="25">
        <v>0</v>
      </c>
      <c r="G168" s="25">
        <v>0</v>
      </c>
      <c r="H168" s="25">
        <v>0</v>
      </c>
      <c r="I168" s="25">
        <v>0</v>
      </c>
      <c r="J168" s="25">
        <v>0</v>
      </c>
      <c r="K168" s="25">
        <v>0</v>
      </c>
      <c r="L168" s="25">
        <v>0</v>
      </c>
      <c r="M168" s="25">
        <v>0</v>
      </c>
      <c r="N168" s="25">
        <v>0</v>
      </c>
      <c r="O168" s="25">
        <v>0</v>
      </c>
      <c r="P168" s="25">
        <v>0</v>
      </c>
      <c r="Q168" s="25">
        <v>0</v>
      </c>
      <c r="R168" s="25">
        <v>0</v>
      </c>
      <c r="S168" s="25">
        <v>0</v>
      </c>
      <c r="T168" s="25">
        <v>0</v>
      </c>
      <c r="U168" s="25">
        <v>0</v>
      </c>
      <c r="V168" s="25">
        <v>0</v>
      </c>
      <c r="W168" s="25">
        <v>0</v>
      </c>
      <c r="X168" s="25">
        <v>0</v>
      </c>
      <c r="Y168" s="25">
        <v>0</v>
      </c>
      <c r="Z168" s="25">
        <v>0</v>
      </c>
      <c r="AA168" s="25">
        <v>0</v>
      </c>
      <c r="AB168" s="25">
        <v>0</v>
      </c>
      <c r="AC168" s="26">
        <f t="shared" ref="AC168:AC174" si="36">C168+D168+E168+F168+M168+G168+H168+I168+J168+K168+L168+N168+P168+Q168+R168+S168+T168+U168+V168+W168+X168+Y168+Z168+AB168+AA168+O168</f>
        <v>0</v>
      </c>
    </row>
    <row r="169" spans="1:29" s="7" customFormat="1" x14ac:dyDescent="0.2">
      <c r="A169" s="19" t="s">
        <v>99</v>
      </c>
      <c r="B169" s="21" t="s">
        <v>98</v>
      </c>
      <c r="C169" s="24">
        <v>0</v>
      </c>
      <c r="D169" s="25">
        <v>0</v>
      </c>
      <c r="E169" s="25">
        <v>0</v>
      </c>
      <c r="F169" s="25">
        <v>0</v>
      </c>
      <c r="G169" s="25">
        <v>0</v>
      </c>
      <c r="H169" s="25">
        <v>0</v>
      </c>
      <c r="I169" s="25">
        <v>0</v>
      </c>
      <c r="J169" s="25">
        <v>0</v>
      </c>
      <c r="K169" s="25">
        <v>0</v>
      </c>
      <c r="L169" s="25">
        <v>0</v>
      </c>
      <c r="M169" s="25">
        <v>0</v>
      </c>
      <c r="N169" s="25">
        <v>0</v>
      </c>
      <c r="O169" s="25">
        <v>0</v>
      </c>
      <c r="P169" s="25">
        <v>0</v>
      </c>
      <c r="Q169" s="25">
        <v>0</v>
      </c>
      <c r="R169" s="25">
        <v>0</v>
      </c>
      <c r="S169" s="25">
        <v>0</v>
      </c>
      <c r="T169" s="25">
        <v>0</v>
      </c>
      <c r="U169" s="25">
        <v>0</v>
      </c>
      <c r="V169" s="25">
        <v>0</v>
      </c>
      <c r="W169" s="25">
        <v>0</v>
      </c>
      <c r="X169" s="25">
        <v>0</v>
      </c>
      <c r="Y169" s="25">
        <v>0</v>
      </c>
      <c r="Z169" s="25">
        <v>0</v>
      </c>
      <c r="AA169" s="25">
        <v>0</v>
      </c>
      <c r="AB169" s="25">
        <v>0</v>
      </c>
      <c r="AC169" s="26">
        <f t="shared" si="36"/>
        <v>0</v>
      </c>
    </row>
    <row r="170" spans="1:29" s="7" customFormat="1" x14ac:dyDescent="0.2">
      <c r="A170" s="19" t="s">
        <v>100</v>
      </c>
      <c r="B170" s="21" t="s">
        <v>98</v>
      </c>
      <c r="C170" s="37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38">
        <v>0</v>
      </c>
      <c r="AA170" s="38">
        <v>0</v>
      </c>
      <c r="AB170" s="38">
        <v>0</v>
      </c>
      <c r="AC170" s="26">
        <f t="shared" si="36"/>
        <v>0</v>
      </c>
    </row>
    <row r="171" spans="1:29" s="7" customFormat="1" x14ac:dyDescent="0.2">
      <c r="A171" s="19" t="s">
        <v>101</v>
      </c>
      <c r="B171" s="21" t="s">
        <v>98</v>
      </c>
      <c r="C171" s="37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38">
        <v>0</v>
      </c>
      <c r="AA171" s="38">
        <v>0</v>
      </c>
      <c r="AB171" s="38">
        <v>0</v>
      </c>
      <c r="AC171" s="26">
        <f t="shared" si="36"/>
        <v>0</v>
      </c>
    </row>
    <row r="172" spans="1:29" s="7" customFormat="1" x14ac:dyDescent="0.2">
      <c r="A172" s="19" t="s">
        <v>102</v>
      </c>
      <c r="B172" s="21" t="s">
        <v>98</v>
      </c>
      <c r="C172" s="37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38">
        <v>0</v>
      </c>
      <c r="AA172" s="38">
        <v>0</v>
      </c>
      <c r="AB172" s="38">
        <v>0</v>
      </c>
      <c r="AC172" s="26">
        <f t="shared" si="36"/>
        <v>0</v>
      </c>
    </row>
    <row r="173" spans="1:29" s="7" customFormat="1" ht="25.5" x14ac:dyDescent="0.2">
      <c r="A173" s="19" t="s">
        <v>103</v>
      </c>
      <c r="B173" s="21" t="s">
        <v>98</v>
      </c>
      <c r="C173" s="37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  <c r="X173" s="38">
        <v>0</v>
      </c>
      <c r="Y173" s="38">
        <v>0</v>
      </c>
      <c r="Z173" s="38">
        <v>0</v>
      </c>
      <c r="AA173" s="38">
        <v>0</v>
      </c>
      <c r="AB173" s="38">
        <v>0</v>
      </c>
      <c r="AC173" s="26">
        <f t="shared" si="36"/>
        <v>0</v>
      </c>
    </row>
    <row r="174" spans="1:29" s="7" customFormat="1" x14ac:dyDescent="0.2">
      <c r="A174" s="47" t="s">
        <v>104</v>
      </c>
      <c r="B174" s="48"/>
      <c r="C174" s="49">
        <f t="shared" ref="C174:AB174" si="37">SUM(C168:C173)</f>
        <v>0</v>
      </c>
      <c r="D174" s="50">
        <f t="shared" si="37"/>
        <v>0</v>
      </c>
      <c r="E174" s="50">
        <f t="shared" si="37"/>
        <v>0</v>
      </c>
      <c r="F174" s="50">
        <f t="shared" si="37"/>
        <v>0</v>
      </c>
      <c r="G174" s="50">
        <f t="shared" si="37"/>
        <v>0</v>
      </c>
      <c r="H174" s="50">
        <f t="shared" si="37"/>
        <v>0</v>
      </c>
      <c r="I174" s="50">
        <f t="shared" si="37"/>
        <v>0</v>
      </c>
      <c r="J174" s="50">
        <f t="shared" si="37"/>
        <v>0</v>
      </c>
      <c r="K174" s="50">
        <f t="shared" si="37"/>
        <v>0</v>
      </c>
      <c r="L174" s="50">
        <f t="shared" si="37"/>
        <v>0</v>
      </c>
      <c r="M174" s="50">
        <f t="shared" si="37"/>
        <v>0</v>
      </c>
      <c r="N174" s="50">
        <f t="shared" si="37"/>
        <v>0</v>
      </c>
      <c r="O174" s="50">
        <f t="shared" si="37"/>
        <v>0</v>
      </c>
      <c r="P174" s="50">
        <f t="shared" si="37"/>
        <v>0</v>
      </c>
      <c r="Q174" s="50">
        <f t="shared" si="37"/>
        <v>0</v>
      </c>
      <c r="R174" s="50">
        <f t="shared" si="37"/>
        <v>0</v>
      </c>
      <c r="S174" s="50">
        <f t="shared" si="37"/>
        <v>0</v>
      </c>
      <c r="T174" s="50">
        <f t="shared" si="37"/>
        <v>0</v>
      </c>
      <c r="U174" s="50">
        <f t="shared" si="37"/>
        <v>0</v>
      </c>
      <c r="V174" s="50">
        <f t="shared" si="37"/>
        <v>0</v>
      </c>
      <c r="W174" s="50">
        <f t="shared" si="37"/>
        <v>0</v>
      </c>
      <c r="X174" s="50">
        <f t="shared" si="37"/>
        <v>0</v>
      </c>
      <c r="Y174" s="50">
        <f t="shared" si="37"/>
        <v>0</v>
      </c>
      <c r="Z174" s="50">
        <f t="shared" si="37"/>
        <v>0</v>
      </c>
      <c r="AA174" s="50">
        <f t="shared" si="37"/>
        <v>0</v>
      </c>
      <c r="AB174" s="50">
        <f t="shared" si="37"/>
        <v>0</v>
      </c>
      <c r="AC174" s="51">
        <f t="shared" si="36"/>
        <v>0</v>
      </c>
    </row>
    <row r="175" spans="1:29" s="7" customFormat="1" ht="1.9" customHeight="1" x14ac:dyDescent="0.2">
      <c r="A175" s="15"/>
      <c r="B175" s="21"/>
      <c r="C175" s="30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26"/>
    </row>
    <row r="176" spans="1:29" s="7" customFormat="1" x14ac:dyDescent="0.2">
      <c r="A176" s="47" t="s">
        <v>105</v>
      </c>
      <c r="B176" s="48"/>
      <c r="C176" s="49">
        <f t="shared" ref="C176:AB176" si="38">C165+C174</f>
        <v>8255888</v>
      </c>
      <c r="D176" s="50">
        <f t="shared" si="38"/>
        <v>0</v>
      </c>
      <c r="E176" s="50">
        <f t="shared" si="38"/>
        <v>0</v>
      </c>
      <c r="F176" s="50">
        <f t="shared" si="38"/>
        <v>0</v>
      </c>
      <c r="G176" s="50">
        <f t="shared" si="38"/>
        <v>468500</v>
      </c>
      <c r="H176" s="50">
        <f t="shared" si="38"/>
        <v>479572.54</v>
      </c>
      <c r="I176" s="50">
        <f t="shared" si="38"/>
        <v>0</v>
      </c>
      <c r="J176" s="50">
        <f t="shared" si="38"/>
        <v>350000</v>
      </c>
      <c r="K176" s="50">
        <f t="shared" si="38"/>
        <v>0</v>
      </c>
      <c r="L176" s="50">
        <f t="shared" si="38"/>
        <v>0</v>
      </c>
      <c r="M176" s="50">
        <f t="shared" si="38"/>
        <v>0</v>
      </c>
      <c r="N176" s="50">
        <f t="shared" si="38"/>
        <v>0</v>
      </c>
      <c r="O176" s="50">
        <f t="shared" si="38"/>
        <v>0</v>
      </c>
      <c r="P176" s="50">
        <f t="shared" si="38"/>
        <v>0</v>
      </c>
      <c r="Q176" s="50">
        <f t="shared" si="38"/>
        <v>0</v>
      </c>
      <c r="R176" s="50">
        <f t="shared" si="38"/>
        <v>809655</v>
      </c>
      <c r="S176" s="50">
        <f t="shared" si="38"/>
        <v>0</v>
      </c>
      <c r="T176" s="50">
        <f t="shared" si="38"/>
        <v>0</v>
      </c>
      <c r="U176" s="50">
        <f t="shared" si="38"/>
        <v>0</v>
      </c>
      <c r="V176" s="50">
        <f t="shared" si="38"/>
        <v>0</v>
      </c>
      <c r="W176" s="50">
        <f t="shared" si="38"/>
        <v>5000</v>
      </c>
      <c r="X176" s="50">
        <f t="shared" si="38"/>
        <v>5000</v>
      </c>
      <c r="Y176" s="50">
        <f t="shared" si="38"/>
        <v>0</v>
      </c>
      <c r="Z176" s="50">
        <f t="shared" si="38"/>
        <v>0</v>
      </c>
      <c r="AA176" s="50">
        <f t="shared" si="38"/>
        <v>0</v>
      </c>
      <c r="AB176" s="50">
        <f t="shared" si="38"/>
        <v>0</v>
      </c>
      <c r="AC176" s="51">
        <f>C176+D176+E176+F176+M176+G176+H176+I176+J176+K176+L176+N176+P176+Q176+R176+S176+T176+U176+V176+W176+X176+Y176+Z176+AB176+AA176+O176</f>
        <v>10373615.539999999</v>
      </c>
    </row>
    <row r="177" spans="1:29" s="7" customFormat="1" ht="1.9" customHeight="1" x14ac:dyDescent="0.2">
      <c r="A177" s="15"/>
      <c r="B177" s="21"/>
      <c r="C177" s="30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26"/>
    </row>
    <row r="178" spans="1:29" s="7" customFormat="1" x14ac:dyDescent="0.2">
      <c r="A178" s="15" t="s">
        <v>106</v>
      </c>
      <c r="B178" s="21"/>
      <c r="C178" s="30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26"/>
    </row>
    <row r="179" spans="1:29" s="7" customFormat="1" x14ac:dyDescent="0.2">
      <c r="A179" s="19" t="s">
        <v>107</v>
      </c>
      <c r="B179" s="21" t="s">
        <v>108</v>
      </c>
      <c r="C179" s="24">
        <v>0</v>
      </c>
      <c r="D179" s="25">
        <v>0</v>
      </c>
      <c r="E179" s="25">
        <v>0</v>
      </c>
      <c r="F179" s="25">
        <v>0</v>
      </c>
      <c r="G179" s="25">
        <v>0</v>
      </c>
      <c r="H179" s="25">
        <v>0</v>
      </c>
      <c r="I179" s="25">
        <v>0</v>
      </c>
      <c r="J179" s="25">
        <v>0</v>
      </c>
      <c r="K179" s="25">
        <v>0</v>
      </c>
      <c r="L179" s="25">
        <v>0</v>
      </c>
      <c r="M179" s="25">
        <v>0</v>
      </c>
      <c r="N179" s="25">
        <v>0</v>
      </c>
      <c r="O179" s="25">
        <v>0</v>
      </c>
      <c r="P179" s="25">
        <v>0</v>
      </c>
      <c r="Q179" s="25">
        <v>0</v>
      </c>
      <c r="R179" s="25">
        <v>0</v>
      </c>
      <c r="S179" s="25">
        <v>0</v>
      </c>
      <c r="T179" s="25">
        <v>0</v>
      </c>
      <c r="U179" s="25">
        <v>0</v>
      </c>
      <c r="V179" s="25">
        <v>0</v>
      </c>
      <c r="W179" s="25">
        <v>0</v>
      </c>
      <c r="X179" s="25">
        <v>0</v>
      </c>
      <c r="Y179" s="25">
        <v>0</v>
      </c>
      <c r="Z179" s="25">
        <v>0</v>
      </c>
      <c r="AA179" s="25">
        <v>0</v>
      </c>
      <c r="AB179" s="25">
        <v>0</v>
      </c>
      <c r="AC179" s="26">
        <f t="shared" ref="AC179:AC195" si="39">C179+D179+E179+F179+M179+G179+H179+I179+J179+K179+L179+N179+P179+Q179+R179+S179+T179+U179+V179+W179+X179+Y179+Z179+AB179+AA179+O179</f>
        <v>0</v>
      </c>
    </row>
    <row r="180" spans="1:29" s="7" customFormat="1" x14ac:dyDescent="0.2">
      <c r="A180" s="19" t="s">
        <v>109</v>
      </c>
      <c r="B180" s="21" t="s">
        <v>110</v>
      </c>
      <c r="C180" s="24">
        <v>0</v>
      </c>
      <c r="D180" s="25">
        <v>0</v>
      </c>
      <c r="E180" s="25">
        <v>0</v>
      </c>
      <c r="F180" s="25">
        <v>0</v>
      </c>
      <c r="G180" s="25">
        <v>0</v>
      </c>
      <c r="H180" s="25">
        <v>0</v>
      </c>
      <c r="I180" s="25">
        <v>0</v>
      </c>
      <c r="J180" s="25">
        <v>0</v>
      </c>
      <c r="K180" s="25">
        <v>0</v>
      </c>
      <c r="L180" s="25">
        <v>0</v>
      </c>
      <c r="M180" s="25">
        <v>0</v>
      </c>
      <c r="N180" s="25">
        <v>0</v>
      </c>
      <c r="O180" s="25">
        <v>0</v>
      </c>
      <c r="P180" s="25">
        <v>0</v>
      </c>
      <c r="Q180" s="25">
        <v>0</v>
      </c>
      <c r="R180" s="25">
        <v>0</v>
      </c>
      <c r="S180" s="25">
        <v>0</v>
      </c>
      <c r="T180" s="25">
        <v>0</v>
      </c>
      <c r="U180" s="25">
        <v>0</v>
      </c>
      <c r="V180" s="25">
        <v>0</v>
      </c>
      <c r="W180" s="25">
        <v>0</v>
      </c>
      <c r="X180" s="25">
        <v>0</v>
      </c>
      <c r="Y180" s="25">
        <v>0</v>
      </c>
      <c r="Z180" s="25">
        <v>0</v>
      </c>
      <c r="AA180" s="25">
        <v>0</v>
      </c>
      <c r="AB180" s="25">
        <v>0</v>
      </c>
      <c r="AC180" s="26">
        <f t="shared" si="39"/>
        <v>0</v>
      </c>
    </row>
    <row r="181" spans="1:29" s="7" customFormat="1" x14ac:dyDescent="0.2">
      <c r="A181" s="19" t="s">
        <v>111</v>
      </c>
      <c r="B181" s="21" t="s">
        <v>112</v>
      </c>
      <c r="C181" s="37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  <c r="X181" s="38">
        <v>0</v>
      </c>
      <c r="Y181" s="38">
        <v>0</v>
      </c>
      <c r="Z181" s="38">
        <v>0</v>
      </c>
      <c r="AA181" s="38">
        <v>0</v>
      </c>
      <c r="AB181" s="38">
        <v>0</v>
      </c>
      <c r="AC181" s="26">
        <f t="shared" si="39"/>
        <v>0</v>
      </c>
    </row>
    <row r="182" spans="1:29" s="7" customFormat="1" x14ac:dyDescent="0.2">
      <c r="A182" s="19" t="s">
        <v>113</v>
      </c>
      <c r="B182" s="21" t="s">
        <v>114</v>
      </c>
      <c r="C182" s="37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38">
        <v>0</v>
      </c>
      <c r="AA182" s="38">
        <v>0</v>
      </c>
      <c r="AB182" s="38">
        <v>0</v>
      </c>
      <c r="AC182" s="26">
        <f t="shared" si="39"/>
        <v>0</v>
      </c>
    </row>
    <row r="183" spans="1:29" s="7" customFormat="1" ht="25.5" x14ac:dyDescent="0.2">
      <c r="A183" s="19" t="s">
        <v>115</v>
      </c>
      <c r="B183" s="21" t="s">
        <v>116</v>
      </c>
      <c r="C183" s="37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38">
        <v>0</v>
      </c>
      <c r="AA183" s="38">
        <v>0</v>
      </c>
      <c r="AB183" s="38">
        <v>0</v>
      </c>
      <c r="AC183" s="26">
        <f t="shared" si="39"/>
        <v>0</v>
      </c>
    </row>
    <row r="184" spans="1:29" s="7" customFormat="1" x14ac:dyDescent="0.2">
      <c r="A184" s="19" t="s">
        <v>117</v>
      </c>
      <c r="B184" s="21" t="s">
        <v>118</v>
      </c>
      <c r="C184" s="37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38">
        <v>0</v>
      </c>
      <c r="AA184" s="38">
        <v>0</v>
      </c>
      <c r="AB184" s="38">
        <v>0</v>
      </c>
      <c r="AC184" s="26">
        <f t="shared" si="39"/>
        <v>0</v>
      </c>
    </row>
    <row r="185" spans="1:29" s="7" customFormat="1" x14ac:dyDescent="0.2">
      <c r="A185" s="19" t="s">
        <v>119</v>
      </c>
      <c r="B185" s="21" t="s">
        <v>120</v>
      </c>
      <c r="C185" s="37">
        <v>0</v>
      </c>
      <c r="D185" s="38">
        <v>0</v>
      </c>
      <c r="E185" s="38">
        <v>0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38">
        <v>0</v>
      </c>
      <c r="R185" s="38">
        <v>0</v>
      </c>
      <c r="S185" s="38">
        <v>0</v>
      </c>
      <c r="T185" s="38">
        <v>0</v>
      </c>
      <c r="U185" s="38">
        <v>0</v>
      </c>
      <c r="V185" s="38">
        <v>0</v>
      </c>
      <c r="W185" s="38">
        <v>0</v>
      </c>
      <c r="X185" s="38">
        <v>0</v>
      </c>
      <c r="Y185" s="38">
        <v>0</v>
      </c>
      <c r="Z185" s="38">
        <v>0</v>
      </c>
      <c r="AA185" s="38">
        <v>0</v>
      </c>
      <c r="AB185" s="38">
        <v>0</v>
      </c>
      <c r="AC185" s="26">
        <f t="shared" si="39"/>
        <v>0</v>
      </c>
    </row>
    <row r="186" spans="1:29" s="7" customFormat="1" ht="25.5" x14ac:dyDescent="0.2">
      <c r="A186" s="19" t="s">
        <v>121</v>
      </c>
      <c r="B186" s="21" t="s">
        <v>122</v>
      </c>
      <c r="C186" s="37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38">
        <v>0</v>
      </c>
      <c r="AA186" s="38">
        <v>0</v>
      </c>
      <c r="AB186" s="38">
        <v>0</v>
      </c>
      <c r="AC186" s="26">
        <f t="shared" si="39"/>
        <v>0</v>
      </c>
    </row>
    <row r="187" spans="1:29" s="7" customFormat="1" x14ac:dyDescent="0.2">
      <c r="A187" s="19" t="s">
        <v>123</v>
      </c>
      <c r="B187" s="21" t="s">
        <v>124</v>
      </c>
      <c r="C187" s="37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38">
        <v>0</v>
      </c>
      <c r="AA187" s="38">
        <v>0</v>
      </c>
      <c r="AB187" s="38">
        <v>0</v>
      </c>
      <c r="AC187" s="26">
        <f t="shared" si="39"/>
        <v>0</v>
      </c>
    </row>
    <row r="188" spans="1:29" s="7" customFormat="1" x14ac:dyDescent="0.2">
      <c r="A188" s="19" t="s">
        <v>125</v>
      </c>
      <c r="B188" s="21" t="s">
        <v>126</v>
      </c>
      <c r="C188" s="37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38">
        <v>0</v>
      </c>
      <c r="AA188" s="38">
        <v>0</v>
      </c>
      <c r="AB188" s="38">
        <v>0</v>
      </c>
      <c r="AC188" s="26">
        <f t="shared" si="39"/>
        <v>0</v>
      </c>
    </row>
    <row r="189" spans="1:29" s="7" customFormat="1" x14ac:dyDescent="0.2">
      <c r="A189" s="19" t="s">
        <v>127</v>
      </c>
      <c r="B189" s="21" t="s">
        <v>126</v>
      </c>
      <c r="C189" s="37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  <c r="X189" s="38">
        <v>0</v>
      </c>
      <c r="Y189" s="38">
        <v>0</v>
      </c>
      <c r="Z189" s="38">
        <v>0</v>
      </c>
      <c r="AA189" s="38">
        <v>0</v>
      </c>
      <c r="AB189" s="38">
        <v>0</v>
      </c>
      <c r="AC189" s="26">
        <f t="shared" si="39"/>
        <v>0</v>
      </c>
    </row>
    <row r="190" spans="1:29" s="7" customFormat="1" x14ac:dyDescent="0.2">
      <c r="A190" s="19" t="s">
        <v>128</v>
      </c>
      <c r="B190" s="21" t="s">
        <v>129</v>
      </c>
      <c r="C190" s="37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  <c r="X190" s="38">
        <v>0</v>
      </c>
      <c r="Y190" s="38">
        <v>0</v>
      </c>
      <c r="Z190" s="38">
        <v>0</v>
      </c>
      <c r="AA190" s="38">
        <v>0</v>
      </c>
      <c r="AB190" s="38">
        <v>0</v>
      </c>
      <c r="AC190" s="26">
        <f t="shared" si="39"/>
        <v>0</v>
      </c>
    </row>
    <row r="191" spans="1:29" s="7" customFormat="1" x14ac:dyDescent="0.2">
      <c r="A191" s="19" t="s">
        <v>130</v>
      </c>
      <c r="B191" s="21" t="s">
        <v>131</v>
      </c>
      <c r="C191" s="37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  <c r="X191" s="38">
        <v>0</v>
      </c>
      <c r="Y191" s="38">
        <v>0</v>
      </c>
      <c r="Z191" s="38">
        <v>0</v>
      </c>
      <c r="AA191" s="38">
        <v>0</v>
      </c>
      <c r="AB191" s="38">
        <v>0</v>
      </c>
      <c r="AC191" s="26">
        <f t="shared" si="39"/>
        <v>0</v>
      </c>
    </row>
    <row r="192" spans="1:29" s="7" customFormat="1" x14ac:dyDescent="0.2">
      <c r="A192" s="19" t="s">
        <v>132</v>
      </c>
      <c r="B192" s="21" t="s">
        <v>133</v>
      </c>
      <c r="C192" s="37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38">
        <v>0</v>
      </c>
      <c r="AA192" s="38">
        <v>0</v>
      </c>
      <c r="AB192" s="38">
        <v>0</v>
      </c>
      <c r="AC192" s="26">
        <f t="shared" si="39"/>
        <v>0</v>
      </c>
    </row>
    <row r="193" spans="1:29" s="7" customFormat="1" x14ac:dyDescent="0.2">
      <c r="A193" s="19" t="s">
        <v>134</v>
      </c>
      <c r="B193" s="21" t="s">
        <v>135</v>
      </c>
      <c r="C193" s="37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38">
        <v>0</v>
      </c>
      <c r="AA193" s="38">
        <v>0</v>
      </c>
      <c r="AB193" s="38">
        <v>0</v>
      </c>
      <c r="AC193" s="26">
        <f t="shared" si="39"/>
        <v>0</v>
      </c>
    </row>
    <row r="194" spans="1:29" s="7" customFormat="1" x14ac:dyDescent="0.2">
      <c r="A194" s="19" t="s">
        <v>136</v>
      </c>
      <c r="B194" s="21" t="s">
        <v>137</v>
      </c>
      <c r="C194" s="37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  <c r="X194" s="38">
        <v>0</v>
      </c>
      <c r="Y194" s="38">
        <v>0</v>
      </c>
      <c r="Z194" s="38">
        <v>0</v>
      </c>
      <c r="AA194" s="38">
        <v>0</v>
      </c>
      <c r="AB194" s="38">
        <v>0</v>
      </c>
      <c r="AC194" s="26">
        <f t="shared" si="39"/>
        <v>0</v>
      </c>
    </row>
    <row r="195" spans="1:29" s="7" customFormat="1" x14ac:dyDescent="0.2">
      <c r="A195" s="47" t="s">
        <v>138</v>
      </c>
      <c r="B195" s="48"/>
      <c r="C195" s="49">
        <f t="shared" ref="C195:AB195" si="40">SUM(C179:C194)</f>
        <v>0</v>
      </c>
      <c r="D195" s="50">
        <f t="shared" si="40"/>
        <v>0</v>
      </c>
      <c r="E195" s="50">
        <f t="shared" si="40"/>
        <v>0</v>
      </c>
      <c r="F195" s="50">
        <f t="shared" si="40"/>
        <v>0</v>
      </c>
      <c r="G195" s="50">
        <f t="shared" si="40"/>
        <v>0</v>
      </c>
      <c r="H195" s="50">
        <f t="shared" si="40"/>
        <v>0</v>
      </c>
      <c r="I195" s="50">
        <f t="shared" si="40"/>
        <v>0</v>
      </c>
      <c r="J195" s="50">
        <f t="shared" si="40"/>
        <v>0</v>
      </c>
      <c r="K195" s="50">
        <f t="shared" si="40"/>
        <v>0</v>
      </c>
      <c r="L195" s="50">
        <f t="shared" si="40"/>
        <v>0</v>
      </c>
      <c r="M195" s="50">
        <f t="shared" si="40"/>
        <v>0</v>
      </c>
      <c r="N195" s="50">
        <f t="shared" si="40"/>
        <v>0</v>
      </c>
      <c r="O195" s="50">
        <f t="shared" si="40"/>
        <v>0</v>
      </c>
      <c r="P195" s="50">
        <f t="shared" si="40"/>
        <v>0</v>
      </c>
      <c r="Q195" s="50">
        <f t="shared" si="40"/>
        <v>0</v>
      </c>
      <c r="R195" s="50">
        <f t="shared" si="40"/>
        <v>0</v>
      </c>
      <c r="S195" s="50">
        <f t="shared" si="40"/>
        <v>0</v>
      </c>
      <c r="T195" s="50">
        <f t="shared" si="40"/>
        <v>0</v>
      </c>
      <c r="U195" s="50">
        <f t="shared" si="40"/>
        <v>0</v>
      </c>
      <c r="V195" s="50">
        <f t="shared" si="40"/>
        <v>0</v>
      </c>
      <c r="W195" s="50">
        <f t="shared" si="40"/>
        <v>0</v>
      </c>
      <c r="X195" s="50">
        <f t="shared" si="40"/>
        <v>0</v>
      </c>
      <c r="Y195" s="50">
        <f t="shared" si="40"/>
        <v>0</v>
      </c>
      <c r="Z195" s="50">
        <f t="shared" si="40"/>
        <v>0</v>
      </c>
      <c r="AA195" s="50">
        <f t="shared" si="40"/>
        <v>0</v>
      </c>
      <c r="AB195" s="50">
        <f t="shared" si="40"/>
        <v>0</v>
      </c>
      <c r="AC195" s="51">
        <f t="shared" si="39"/>
        <v>0</v>
      </c>
    </row>
    <row r="196" spans="1:29" s="7" customFormat="1" ht="1.9" customHeight="1" x14ac:dyDescent="0.2">
      <c r="A196" s="16"/>
      <c r="B196" s="23"/>
      <c r="C196" s="34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26"/>
    </row>
    <row r="197" spans="1:29" s="7" customFormat="1" ht="51" x14ac:dyDescent="0.2">
      <c r="A197" s="47" t="s">
        <v>139</v>
      </c>
      <c r="B197" s="48"/>
      <c r="C197" s="49">
        <f t="shared" ref="C197:AC197" si="41">C18-C176-C195</f>
        <v>5348668.58</v>
      </c>
      <c r="D197" s="50">
        <f t="shared" si="41"/>
        <v>0</v>
      </c>
      <c r="E197" s="50">
        <f t="shared" si="41"/>
        <v>0</v>
      </c>
      <c r="F197" s="50">
        <f t="shared" si="41"/>
        <v>0</v>
      </c>
      <c r="G197" s="50">
        <f t="shared" si="41"/>
        <v>-98750.48</v>
      </c>
      <c r="H197" s="50">
        <f t="shared" si="41"/>
        <v>-1991.51999999996</v>
      </c>
      <c r="I197" s="50">
        <f t="shared" si="41"/>
        <v>0</v>
      </c>
      <c r="J197" s="50">
        <f t="shared" si="41"/>
        <v>222764.52</v>
      </c>
      <c r="K197" s="50">
        <f t="shared" si="41"/>
        <v>0</v>
      </c>
      <c r="L197" s="50">
        <f t="shared" si="41"/>
        <v>0</v>
      </c>
      <c r="M197" s="50">
        <f t="shared" si="41"/>
        <v>0</v>
      </c>
      <c r="N197" s="50">
        <f t="shared" si="41"/>
        <v>0</v>
      </c>
      <c r="O197" s="50">
        <f t="shared" si="41"/>
        <v>0</v>
      </c>
      <c r="P197" s="50">
        <f t="shared" si="41"/>
        <v>0</v>
      </c>
      <c r="Q197" s="50">
        <f t="shared" si="41"/>
        <v>0</v>
      </c>
      <c r="R197" s="50">
        <f t="shared" si="41"/>
        <v>863177.4</v>
      </c>
      <c r="S197" s="50">
        <f t="shared" si="41"/>
        <v>0</v>
      </c>
      <c r="T197" s="50">
        <f t="shared" si="41"/>
        <v>0</v>
      </c>
      <c r="U197" s="50">
        <f t="shared" si="41"/>
        <v>0</v>
      </c>
      <c r="V197" s="50">
        <f t="shared" si="41"/>
        <v>0.35</v>
      </c>
      <c r="W197" s="50">
        <f t="shared" si="41"/>
        <v>29113.66</v>
      </c>
      <c r="X197" s="50">
        <f t="shared" si="41"/>
        <v>29113.66</v>
      </c>
      <c r="Y197" s="50">
        <f t="shared" si="41"/>
        <v>0</v>
      </c>
      <c r="Z197" s="50">
        <f t="shared" si="41"/>
        <v>-4326274</v>
      </c>
      <c r="AA197" s="50">
        <f t="shared" si="41"/>
        <v>0</v>
      </c>
      <c r="AB197" s="50">
        <f t="shared" si="41"/>
        <v>0</v>
      </c>
      <c r="AC197" s="51">
        <f t="shared" si="41"/>
        <v>2065822.17</v>
      </c>
    </row>
    <row r="198" spans="1:29" ht="1.9" customHeight="1" x14ac:dyDescent="0.2">
      <c r="A198" s="12"/>
      <c r="B198" s="9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 ht="25.5" x14ac:dyDescent="0.2">
      <c r="A199" s="14" t="s">
        <v>140</v>
      </c>
      <c r="C199" s="10" t="str">
        <f t="shared" ref="C199:AC199" si="42">IF(C3&gt;C195,"Yes","No")</f>
        <v>Yes</v>
      </c>
      <c r="D199" s="10" t="str">
        <f t="shared" si="42"/>
        <v>No</v>
      </c>
      <c r="E199" s="10" t="str">
        <f t="shared" si="42"/>
        <v>No</v>
      </c>
      <c r="F199" s="10" t="str">
        <f t="shared" si="42"/>
        <v>No</v>
      </c>
      <c r="G199" s="10" t="str">
        <f t="shared" si="42"/>
        <v>No</v>
      </c>
      <c r="H199" s="10" t="str">
        <f t="shared" si="42"/>
        <v>No</v>
      </c>
      <c r="I199" s="10" t="str">
        <f t="shared" si="42"/>
        <v>No</v>
      </c>
      <c r="J199" s="10" t="str">
        <f t="shared" si="42"/>
        <v>Yes</v>
      </c>
      <c r="K199" s="10" t="str">
        <f t="shared" si="42"/>
        <v>No</v>
      </c>
      <c r="L199" s="10" t="str">
        <f t="shared" si="42"/>
        <v>No</v>
      </c>
      <c r="M199" s="10" t="str">
        <f t="shared" si="42"/>
        <v>No</v>
      </c>
      <c r="N199" s="10" t="str">
        <f t="shared" si="42"/>
        <v>No</v>
      </c>
      <c r="O199" s="10" t="str">
        <f t="shared" si="42"/>
        <v>No</v>
      </c>
      <c r="P199" s="10" t="str">
        <f t="shared" si="42"/>
        <v>No</v>
      </c>
      <c r="Q199" s="10" t="str">
        <f t="shared" si="42"/>
        <v>No</v>
      </c>
      <c r="R199" s="10" t="str">
        <f t="shared" si="42"/>
        <v>Yes</v>
      </c>
      <c r="S199" s="10" t="str">
        <f t="shared" si="42"/>
        <v>No</v>
      </c>
      <c r="T199" s="10" t="str">
        <f t="shared" si="42"/>
        <v>No</v>
      </c>
      <c r="U199" s="10" t="str">
        <f t="shared" si="42"/>
        <v>No</v>
      </c>
      <c r="V199" s="10" t="str">
        <f t="shared" si="42"/>
        <v>Yes</v>
      </c>
      <c r="W199" s="10" t="str">
        <f t="shared" si="42"/>
        <v>Yes</v>
      </c>
      <c r="X199" s="10" t="str">
        <f t="shared" si="42"/>
        <v>Yes</v>
      </c>
      <c r="Y199" s="10" t="str">
        <f t="shared" si="42"/>
        <v>No</v>
      </c>
      <c r="Z199" s="10" t="str">
        <f t="shared" si="42"/>
        <v>No</v>
      </c>
      <c r="AA199" s="10" t="str">
        <f t="shared" si="42"/>
        <v>No</v>
      </c>
      <c r="AB199" s="10" t="str">
        <f t="shared" si="42"/>
        <v>No</v>
      </c>
      <c r="AC199" s="10" t="str">
        <f t="shared" si="42"/>
        <v>Yes</v>
      </c>
    </row>
  </sheetData>
  <sheetProtection password="CB03" sheet="1" objects="1" scenarios="1" formatCells="0" formatColumns="0" formatRows="0"/>
  <conditionalFormatting sqref="C199:M199">
    <cfRule type="cellIs" dxfId="2" priority="3" operator="equal">
      <formula>"Yes"</formula>
    </cfRule>
  </conditionalFormatting>
  <conditionalFormatting sqref="N199:U199">
    <cfRule type="cellIs" dxfId="1" priority="2" operator="equal">
      <formula>"Yes"</formula>
    </cfRule>
  </conditionalFormatting>
  <conditionalFormatting sqref="V199:AC199">
    <cfRule type="cellIs" dxfId="0" priority="1" operator="equal">
      <formula>"Yes"</formula>
    </cfRule>
  </conditionalFormatting>
  <pageMargins left="0.25" right="0.25" top="0.5" bottom="0.75" header="0.5" footer="0.5"/>
  <pageSetup scale="80" fitToHeight="0" orientation="landscape"/>
  <headerFooter alignWithMargins="0">
    <oddFooter>&amp;LCDE, School Finance Division&amp;C&amp;P&amp;R&amp;D</oddFooter>
  </headerFooter>
  <rowBreaks count="3" manualBreakCount="3">
    <brk id="38" max="1048575" man="1"/>
    <brk id="146" max="1048575" man="1"/>
    <brk id="177" max="104857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Uniform Budget Summary</vt:lpstr>
      <vt:lpstr>'Uniform Budget Summary'!Print_Titles</vt:lpstr>
    </vt:vector>
  </TitlesOfParts>
  <Company>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Christensen, Theresa</dc:creator>
  <cp:lastModifiedBy>Randa McCarroll</cp:lastModifiedBy>
  <cp:lastPrinted>2017-03-28T16:11:06Z</cp:lastPrinted>
  <dcterms:created xsi:type="dcterms:W3CDTF">2013-05-02T21:12:35Z</dcterms:created>
  <dcterms:modified xsi:type="dcterms:W3CDTF">2018-11-06T21:30:42Z</dcterms:modified>
</cp:coreProperties>
</file>