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3\Web\Edlio Website Documents\Business\Financial Transparency\Other Information\"/>
    </mc:Choice>
  </mc:AlternateContent>
  <bookViews>
    <workbookView xWindow="0" yWindow="75" windowWidth="22980" windowHeight="9525"/>
  </bookViews>
  <sheets>
    <sheet name="Investment &amp; Int Balances" sheetId="1" r:id="rId1"/>
    <sheet name="Graph" sheetId="4" r:id="rId2"/>
    <sheet name="Interest Rate Comp" sheetId="2" r:id="rId3"/>
  </sheets>
  <calcPr calcId="162913"/>
</workbook>
</file>

<file path=xl/calcChain.xml><?xml version="1.0" encoding="utf-8"?>
<calcChain xmlns="http://schemas.openxmlformats.org/spreadsheetml/2006/main">
  <c r="D94" i="1" l="1"/>
  <c r="D93" i="1"/>
  <c r="D92" i="1"/>
  <c r="D91" i="1"/>
  <c r="D90" i="1"/>
  <c r="D89" i="1"/>
  <c r="D88" i="1"/>
  <c r="D87" i="1"/>
  <c r="D85" i="1"/>
  <c r="D84" i="1"/>
  <c r="D83" i="1"/>
  <c r="D86" i="1"/>
  <c r="O22" i="1"/>
  <c r="D8" i="1"/>
  <c r="C7" i="1"/>
  <c r="F16" i="2" l="1"/>
  <c r="F15" i="2"/>
  <c r="F14" i="2"/>
  <c r="F13" i="2"/>
  <c r="F12" i="2"/>
  <c r="F11" i="2"/>
  <c r="F10" i="2"/>
  <c r="F9" i="2"/>
  <c r="F8" i="2"/>
  <c r="F7" i="2"/>
  <c r="F6" i="2"/>
  <c r="F5" i="2"/>
  <c r="O30" i="1" l="1"/>
  <c r="O29" i="1"/>
  <c r="O28" i="1"/>
  <c r="O27" i="1"/>
  <c r="O26" i="1"/>
  <c r="O25" i="1"/>
  <c r="O24" i="1"/>
  <c r="O23" i="1"/>
  <c r="O21" i="1"/>
  <c r="O20" i="1"/>
  <c r="O19" i="1"/>
  <c r="N30" i="1"/>
  <c r="N29" i="1"/>
  <c r="N28" i="1"/>
  <c r="N27" i="1"/>
  <c r="N26" i="1"/>
  <c r="N25" i="1"/>
  <c r="N24" i="1"/>
  <c r="N23" i="1"/>
  <c r="N22" i="1"/>
  <c r="N21" i="1"/>
  <c r="N20" i="1"/>
  <c r="N19" i="1"/>
  <c r="F31" i="1"/>
  <c r="O36" i="1"/>
  <c r="O35" i="1"/>
  <c r="N46" i="1"/>
  <c r="N45" i="1"/>
  <c r="N44" i="1"/>
  <c r="N43" i="1"/>
  <c r="N42" i="1"/>
  <c r="N41" i="1"/>
  <c r="N40" i="1"/>
  <c r="N39" i="1"/>
  <c r="N38" i="1"/>
  <c r="N37" i="1"/>
  <c r="N36" i="1"/>
  <c r="N35" i="1"/>
  <c r="O44" i="1" l="1"/>
  <c r="O42" i="1"/>
  <c r="O40" i="1"/>
  <c r="O46" i="1"/>
  <c r="O45" i="1"/>
  <c r="O43" i="1"/>
  <c r="O41" i="1"/>
  <c r="O39" i="1"/>
  <c r="O38" i="1"/>
  <c r="O37" i="1"/>
  <c r="D14" i="1" l="1"/>
  <c r="D13" i="1"/>
  <c r="D12" i="1"/>
  <c r="D11" i="1"/>
  <c r="D10" i="1"/>
  <c r="D9" i="1"/>
  <c r="D7" i="1"/>
  <c r="C31" i="1"/>
  <c r="I31" i="1"/>
  <c r="L31" i="1"/>
  <c r="L47" i="1"/>
  <c r="I47" i="1"/>
  <c r="C47" i="1"/>
  <c r="C63" i="1"/>
  <c r="C79" i="1"/>
  <c r="O31" i="1" l="1"/>
  <c r="C84" i="1"/>
  <c r="C91" i="1"/>
  <c r="C86" i="1"/>
  <c r="B91" i="1"/>
  <c r="B84" i="1"/>
  <c r="B85" i="1"/>
  <c r="C93" i="1"/>
  <c r="B83" i="1"/>
  <c r="B92" i="1"/>
  <c r="O47" i="1"/>
  <c r="C83" i="1"/>
  <c r="C94" i="1"/>
  <c r="C92" i="1"/>
  <c r="C90" i="1"/>
  <c r="C89" i="1"/>
  <c r="C88" i="1"/>
  <c r="B88" i="1"/>
  <c r="C87" i="1"/>
  <c r="B89" i="1"/>
  <c r="B93" i="1"/>
  <c r="B90" i="1"/>
  <c r="B94" i="1"/>
  <c r="B87" i="1"/>
  <c r="B86" i="1"/>
  <c r="C85" i="1"/>
  <c r="D15" i="1"/>
  <c r="C15" i="1"/>
  <c r="B15" i="1"/>
  <c r="C95" i="1" l="1"/>
</calcChain>
</file>

<file path=xl/sharedStrings.xml><?xml version="1.0" encoding="utf-8"?>
<sst xmlns="http://schemas.openxmlformats.org/spreadsheetml/2006/main" count="94" uniqueCount="52">
  <si>
    <t>WHITE SETTLEMENT INDEPENDENT SCHOOL DISTRICT</t>
  </si>
  <si>
    <t>INVESTMENT REPORT WITH INTEREST RATE ANALYSIS</t>
  </si>
  <si>
    <t>Account</t>
  </si>
  <si>
    <t>Texpool - General Fund</t>
  </si>
  <si>
    <t>Texstar - General Fund</t>
  </si>
  <si>
    <t>Texpool - Child Nutrition</t>
  </si>
  <si>
    <t>Texpool - Debt Service</t>
  </si>
  <si>
    <t>Texstar - Debt Service</t>
  </si>
  <si>
    <t>Texstar - Activity</t>
  </si>
  <si>
    <t>TOTAL</t>
  </si>
  <si>
    <t>GENERAL FUND INVESTMENTS</t>
  </si>
  <si>
    <t>Texpool Market Value</t>
  </si>
  <si>
    <t>Texpool Interest</t>
  </si>
  <si>
    <t>Texpool Interest Rate</t>
  </si>
  <si>
    <t>Texstar Market Value</t>
  </si>
  <si>
    <t>Texstar Interest</t>
  </si>
  <si>
    <t>Texstar Interest Rate</t>
  </si>
  <si>
    <t>BBVA Certificate of Deposit - General Fund</t>
  </si>
  <si>
    <t>CD Market Value</t>
  </si>
  <si>
    <t>CD Interest Rate</t>
  </si>
  <si>
    <t>Total Invested</t>
  </si>
  <si>
    <t>TOTAL YTD</t>
  </si>
  <si>
    <t>DEBT SERVICE INVESTMENTS</t>
  </si>
  <si>
    <t>CHILD NUTRITION INVESTMENTS</t>
  </si>
  <si>
    <t>ACTIVITY FUND INVESTMENTS</t>
  </si>
  <si>
    <t xml:space="preserve"> </t>
  </si>
  <si>
    <t>TOTAL ALL INVESTMENTS</t>
  </si>
  <si>
    <t>Market Value</t>
  </si>
  <si>
    <t>Interest</t>
  </si>
  <si>
    <t>Avg Interest Rate</t>
  </si>
  <si>
    <t>Texpool Interest Earned</t>
  </si>
  <si>
    <t>Texstar Interest Earned</t>
  </si>
  <si>
    <t>Total Interest Earned</t>
  </si>
  <si>
    <t>CD Interest Earned</t>
  </si>
  <si>
    <t>Change</t>
  </si>
  <si>
    <t>WHITE SETTLEMENT ISD</t>
  </si>
  <si>
    <t>INTEREST RATE COMPARISON</t>
  </si>
  <si>
    <t>TEXPOOL</t>
  </si>
  <si>
    <t>TEXSTAR</t>
  </si>
  <si>
    <t>CD</t>
  </si>
  <si>
    <t>Avg</t>
  </si>
  <si>
    <t>Invested 8/31/2017</t>
  </si>
  <si>
    <t>Texpool Prime Market Value</t>
  </si>
  <si>
    <t>Texstar Texpool Prime Interest Earned</t>
  </si>
  <si>
    <t>TexPool Prime Interest Rate</t>
  </si>
  <si>
    <t>TexPool Prime</t>
  </si>
  <si>
    <t>FOR FISCAL YEAR END 8/31/2018</t>
  </si>
  <si>
    <t>Invested 8/31/2018</t>
  </si>
  <si>
    <t>FISCAL YEAR SUMMARY 2017-2018</t>
  </si>
  <si>
    <t>Texpool Prime - General Fund</t>
  </si>
  <si>
    <t>matured</t>
  </si>
  <si>
    <t>2/29/2018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</si>
</sst>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[$-409]mmmm\-yy;@"/>
    <numFmt numFmtId="166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wrapText="1"/>
    </xf>
    <xf numFmtId="164" fontId="0" fillId="0" borderId="0" xfId="1" applyNumberFormat="1" applyFont="1"/>
    <xf numFmtId="164" fontId="0" fillId="0" borderId="1" xfId="1" applyNumberFormat="1" applyFont="1" applyBorder="1"/>
    <xf numFmtId="165" fontId="0" fillId="0" borderId="0" xfId="0" applyNumberFormat="1" applyAlignment="1">
      <alignment horizontal="left"/>
    </xf>
    <xf numFmtId="166" fontId="0" fillId="0" borderId="0" xfId="2" applyNumberFormat="1" applyFont="1"/>
    <xf numFmtId="44" fontId="0" fillId="0" borderId="0" xfId="1" applyFont="1"/>
    <xf numFmtId="0" fontId="2" fillId="0" borderId="0" xfId="0" applyFont="1"/>
    <xf numFmtId="0" fontId="3" fillId="0" borderId="0" xfId="0" applyFont="1" applyAlignment="1">
      <alignment horizontal="center"/>
    </xf>
    <xf numFmtId="44" fontId="0" fillId="0" borderId="0" xfId="0" applyNumberFormat="1"/>
    <xf numFmtId="44" fontId="0" fillId="0" borderId="1" xfId="0" applyNumberFormat="1" applyBorder="1"/>
    <xf numFmtId="0" fontId="0" fillId="0" borderId="0" xfId="0" applyAlignment="1">
      <alignment horizontal="center"/>
    </xf>
    <xf numFmtId="14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 applyBorder="1"/>
    <xf numFmtId="0" fontId="0" fillId="0" borderId="0" xfId="0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INTEREST</a:t>
            </a:r>
            <a:r>
              <a:rPr lang="en-US" baseline="0"/>
              <a:t> RATE COMPARISON 2017-2018</a:t>
            </a:r>
            <a:endParaRPr lang="en-US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829819144936253"/>
          <c:y val="0.14159758756309021"/>
          <c:w val="0.72702322354515492"/>
          <c:h val="0.66650947116167369"/>
        </c:manualLayout>
      </c:layout>
      <c:lineChart>
        <c:grouping val="standard"/>
        <c:varyColors val="0"/>
        <c:ser>
          <c:idx val="0"/>
          <c:order val="0"/>
          <c:tx>
            <c:strRef>
              <c:f>'Interest Rate Comp'!$B$4</c:f>
              <c:strCache>
                <c:ptCount val="1"/>
                <c:pt idx="0">
                  <c:v>TEXPOOL</c:v>
                </c:pt>
              </c:strCache>
            </c:strRef>
          </c:tx>
          <c:marker>
            <c:symbol val="none"/>
          </c:marker>
          <c:cat>
            <c:strRef>
              <c:f>'Interest Rate Comp'!$A$5:$A$16</c:f>
              <c:strCache>
                <c:ptCount val="12"/>
                <c:pt idx="0">
                  <c:v>9/30/2017</c:v>
                </c:pt>
                <c:pt idx="1">
                  <c:v>10/31/2017</c:v>
                </c:pt>
                <c:pt idx="2">
                  <c:v>11/30/2017</c:v>
                </c:pt>
                <c:pt idx="3">
                  <c:v>12/31/2017</c:v>
                </c:pt>
                <c:pt idx="4">
                  <c:v>1/31/2018</c:v>
                </c:pt>
                <c:pt idx="5">
                  <c:v>2/29/2018</c:v>
                </c:pt>
                <c:pt idx="6">
                  <c:v>3/31/2018</c:v>
                </c:pt>
                <c:pt idx="7">
                  <c:v>4/30/2018</c:v>
                </c:pt>
                <c:pt idx="8">
                  <c:v>5/31/2018</c:v>
                </c:pt>
                <c:pt idx="9">
                  <c:v>6/30/2018</c:v>
                </c:pt>
                <c:pt idx="10">
                  <c:v>7/31/2018</c:v>
                </c:pt>
                <c:pt idx="11">
                  <c:v>8/31/2018</c:v>
                </c:pt>
              </c:strCache>
            </c:strRef>
          </c:cat>
          <c:val>
            <c:numRef>
              <c:f>'Interest Rate Comp'!$B$5:$B$16</c:f>
              <c:numCache>
                <c:formatCode>0.000%</c:formatCode>
                <c:ptCount val="12"/>
                <c:pt idx="0">
                  <c:v>1.0149999999999999E-2</c:v>
                </c:pt>
                <c:pt idx="1">
                  <c:v>1.0319999999999999E-2</c:v>
                </c:pt>
                <c:pt idx="2">
                  <c:v>1.051E-2</c:v>
                </c:pt>
                <c:pt idx="3">
                  <c:v>1.157E-2</c:v>
                </c:pt>
                <c:pt idx="4">
                  <c:v>1.299E-2</c:v>
                </c:pt>
                <c:pt idx="5">
                  <c:v>1.3769999999999999E-2</c:v>
                </c:pt>
                <c:pt idx="6">
                  <c:v>1.516E-2</c:v>
                </c:pt>
                <c:pt idx="7">
                  <c:v>1.67E-2</c:v>
                </c:pt>
                <c:pt idx="8">
                  <c:v>1.7160000000000002E-2</c:v>
                </c:pt>
                <c:pt idx="9">
                  <c:v>1.797E-2</c:v>
                </c:pt>
                <c:pt idx="10">
                  <c:v>1.89E-2</c:v>
                </c:pt>
                <c:pt idx="11">
                  <c:v>1.9210000000000001E-2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EC-44AA-9647-13AFDFBB3D46}"/>
            </c:ext>
          </c:extLst>
        </c:ser>
        <c:ser>
          <c:idx val="1"/>
          <c:order val="1"/>
          <c:tx>
            <c:strRef>
              <c:f>'Interest Rate Comp'!$C$4</c:f>
              <c:strCache>
                <c:ptCount val="1"/>
                <c:pt idx="0">
                  <c:v>TexPool Prime</c:v>
                </c:pt>
              </c:strCache>
            </c:strRef>
          </c:tx>
          <c:marker>
            <c:symbol val="square"/>
            <c:size val="5"/>
          </c:marker>
          <c:cat>
            <c:strRef>
              <c:f>'Interest Rate Comp'!$A$5:$A$16</c:f>
              <c:strCache>
                <c:ptCount val="12"/>
                <c:pt idx="0">
                  <c:v>9/30/2017</c:v>
                </c:pt>
                <c:pt idx="1">
                  <c:v>10/31/2017</c:v>
                </c:pt>
                <c:pt idx="2">
                  <c:v>11/30/2017</c:v>
                </c:pt>
                <c:pt idx="3">
                  <c:v>12/31/2017</c:v>
                </c:pt>
                <c:pt idx="4">
                  <c:v>1/31/2018</c:v>
                </c:pt>
                <c:pt idx="5">
                  <c:v>2/29/2018</c:v>
                </c:pt>
                <c:pt idx="6">
                  <c:v>3/31/2018</c:v>
                </c:pt>
                <c:pt idx="7">
                  <c:v>4/30/2018</c:v>
                </c:pt>
                <c:pt idx="8">
                  <c:v>5/31/2018</c:v>
                </c:pt>
                <c:pt idx="9">
                  <c:v>6/30/2018</c:v>
                </c:pt>
                <c:pt idx="10">
                  <c:v>7/31/2018</c:v>
                </c:pt>
                <c:pt idx="11">
                  <c:v>8/31/2018</c:v>
                </c:pt>
              </c:strCache>
            </c:strRef>
          </c:cat>
          <c:val>
            <c:numRef>
              <c:f>'Interest Rate Comp'!$C$5:$C$16</c:f>
              <c:numCache>
                <c:formatCode>0.000%</c:formatCode>
                <c:ptCount val="12"/>
                <c:pt idx="0">
                  <c:v>1.264E-2</c:v>
                </c:pt>
                <c:pt idx="1">
                  <c:v>1.272E-2</c:v>
                </c:pt>
                <c:pt idx="2">
                  <c:v>1.2829999999999999E-2</c:v>
                </c:pt>
                <c:pt idx="3">
                  <c:v>1.392E-2</c:v>
                </c:pt>
                <c:pt idx="4">
                  <c:v>1.516E-2</c:v>
                </c:pt>
                <c:pt idx="5">
                  <c:v>1.6140000000000002E-2</c:v>
                </c:pt>
                <c:pt idx="6">
                  <c:v>1.7069999999999998E-2</c:v>
                </c:pt>
                <c:pt idx="7">
                  <c:v>1.9199999999999998E-2</c:v>
                </c:pt>
                <c:pt idx="8">
                  <c:v>2.0199999999999999E-2</c:v>
                </c:pt>
                <c:pt idx="9">
                  <c:v>1.9259999999999999E-2</c:v>
                </c:pt>
                <c:pt idx="10">
                  <c:v>2.164E-2</c:v>
                </c:pt>
                <c:pt idx="11">
                  <c:v>2.181E-2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EC-44AA-9647-13AFDFBB3D46}"/>
            </c:ext>
          </c:extLst>
        </c:ser>
        <c:ser>
          <c:idx val="2"/>
          <c:order val="2"/>
          <c:tx>
            <c:strRef>
              <c:f>'Interest Rate Comp'!$D$4</c:f>
              <c:strCache>
                <c:ptCount val="1"/>
                <c:pt idx="0">
                  <c:v>TEXSTAR</c:v>
                </c:pt>
              </c:strCache>
            </c:strRef>
          </c:tx>
          <c:marker>
            <c:symbol val="square"/>
            <c:size val="5"/>
          </c:marker>
          <c:cat>
            <c:strRef>
              <c:f>'Interest Rate Comp'!$A$5:$A$16</c:f>
              <c:strCache>
                <c:ptCount val="12"/>
                <c:pt idx="0">
                  <c:v>9/30/2017</c:v>
                </c:pt>
                <c:pt idx="1">
                  <c:v>10/31/2017</c:v>
                </c:pt>
                <c:pt idx="2">
                  <c:v>11/30/2017</c:v>
                </c:pt>
                <c:pt idx="3">
                  <c:v>12/31/2017</c:v>
                </c:pt>
                <c:pt idx="4">
                  <c:v>1/31/2018</c:v>
                </c:pt>
                <c:pt idx="5">
                  <c:v>2/29/2018</c:v>
                </c:pt>
                <c:pt idx="6">
                  <c:v>3/31/2018</c:v>
                </c:pt>
                <c:pt idx="7">
                  <c:v>4/30/2018</c:v>
                </c:pt>
                <c:pt idx="8">
                  <c:v>5/31/2018</c:v>
                </c:pt>
                <c:pt idx="9">
                  <c:v>6/30/2018</c:v>
                </c:pt>
                <c:pt idx="10">
                  <c:v>7/31/2018</c:v>
                </c:pt>
                <c:pt idx="11">
                  <c:v>8/31/2018</c:v>
                </c:pt>
              </c:strCache>
            </c:strRef>
          </c:cat>
          <c:val>
            <c:numRef>
              <c:f>'Interest Rate Comp'!$D$5:$D$16</c:f>
              <c:numCache>
                <c:formatCode>0.000%</c:formatCode>
                <c:ptCount val="12"/>
                <c:pt idx="0">
                  <c:v>0.01</c:v>
                </c:pt>
                <c:pt idx="1">
                  <c:v>1.048E-2</c:v>
                </c:pt>
                <c:pt idx="2">
                  <c:v>1.0699999999999999E-2</c:v>
                </c:pt>
                <c:pt idx="3">
                  <c:v>1.176E-2</c:v>
                </c:pt>
                <c:pt idx="4">
                  <c:v>1.29E-2</c:v>
                </c:pt>
                <c:pt idx="5">
                  <c:v>1.3520000000000001E-2</c:v>
                </c:pt>
                <c:pt idx="6">
                  <c:v>1.4999999999999999E-2</c:v>
                </c:pt>
                <c:pt idx="7">
                  <c:v>1.6299999999999999E-2</c:v>
                </c:pt>
                <c:pt idx="8">
                  <c:v>1.7260000000000001E-2</c:v>
                </c:pt>
                <c:pt idx="9">
                  <c:v>1.83E-2</c:v>
                </c:pt>
                <c:pt idx="10">
                  <c:v>1.8970000000000001E-2</c:v>
                </c:pt>
                <c:pt idx="11">
                  <c:v>1.9230000000000001E-2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EC-44AA-9647-13AFDFBB3D46}"/>
            </c:ext>
          </c:extLst>
        </c:ser>
        <c:ser>
          <c:idx val="3"/>
          <c:order val="3"/>
          <c:tx>
            <c:strRef>
              <c:f>'Interest Rate Comp'!$E$4</c:f>
              <c:strCache>
                <c:ptCount val="1"/>
                <c:pt idx="0">
                  <c:v>CD</c:v>
                </c:pt>
              </c:strCache>
            </c:strRef>
          </c:tx>
          <c:marker>
            <c:symbol val="square"/>
            <c:size val="5"/>
          </c:marker>
          <c:cat>
            <c:strRef>
              <c:f>'Interest Rate Comp'!$A$5:$A$16</c:f>
              <c:strCache>
                <c:ptCount val="12"/>
                <c:pt idx="0">
                  <c:v>9/30/2017</c:v>
                </c:pt>
                <c:pt idx="1">
                  <c:v>10/31/2017</c:v>
                </c:pt>
                <c:pt idx="2">
                  <c:v>11/30/2017</c:v>
                </c:pt>
                <c:pt idx="3">
                  <c:v>12/31/2017</c:v>
                </c:pt>
                <c:pt idx="4">
                  <c:v>1/31/2018</c:v>
                </c:pt>
                <c:pt idx="5">
                  <c:v>2/29/2018</c:v>
                </c:pt>
                <c:pt idx="6">
                  <c:v>3/31/2018</c:v>
                </c:pt>
                <c:pt idx="7">
                  <c:v>4/30/2018</c:v>
                </c:pt>
                <c:pt idx="8">
                  <c:v>5/31/2018</c:v>
                </c:pt>
                <c:pt idx="9">
                  <c:v>6/30/2018</c:v>
                </c:pt>
                <c:pt idx="10">
                  <c:v>7/31/2018</c:v>
                </c:pt>
                <c:pt idx="11">
                  <c:v>8/31/2018</c:v>
                </c:pt>
              </c:strCache>
            </c:strRef>
          </c:cat>
          <c:val>
            <c:numRef>
              <c:f>'Interest Rate Comp'!$E$5:$E$16</c:f>
              <c:numCache>
                <c:formatCode>0.000%</c:formatCode>
                <c:ptCount val="12"/>
                <c:pt idx="0">
                  <c:v>5.1000000000000004E-3</c:v>
                </c:pt>
                <c:pt idx="1">
                  <c:v>5.1000000000000004E-3</c:v>
                </c:pt>
                <c:pt idx="2">
                  <c:v>5.1000000000000004E-3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EC-44AA-9647-13AFDFBB3D46}"/>
            </c:ext>
          </c:extLst>
        </c:ser>
        <c:ser>
          <c:idx val="4"/>
          <c:order val="4"/>
          <c:tx>
            <c:strRef>
              <c:f>'Interest Rate Comp'!$F$4</c:f>
              <c:strCache>
                <c:ptCount val="1"/>
                <c:pt idx="0">
                  <c:v>Avg</c:v>
                </c:pt>
              </c:strCache>
            </c:strRef>
          </c:tx>
          <c:marker>
            <c:symbol val="square"/>
            <c:size val="5"/>
          </c:marker>
          <c:cat>
            <c:strRef>
              <c:f>'Interest Rate Comp'!$A$5:$A$16</c:f>
              <c:strCache>
                <c:ptCount val="12"/>
                <c:pt idx="0">
                  <c:v>9/30/2017</c:v>
                </c:pt>
                <c:pt idx="1">
                  <c:v>10/31/2017</c:v>
                </c:pt>
                <c:pt idx="2">
                  <c:v>11/30/2017</c:v>
                </c:pt>
                <c:pt idx="3">
                  <c:v>12/31/2017</c:v>
                </c:pt>
                <c:pt idx="4">
                  <c:v>1/31/2018</c:v>
                </c:pt>
                <c:pt idx="5">
                  <c:v>2/29/2018</c:v>
                </c:pt>
                <c:pt idx="6">
                  <c:v>3/31/2018</c:v>
                </c:pt>
                <c:pt idx="7">
                  <c:v>4/30/2018</c:v>
                </c:pt>
                <c:pt idx="8">
                  <c:v>5/31/2018</c:v>
                </c:pt>
                <c:pt idx="9">
                  <c:v>6/30/2018</c:v>
                </c:pt>
                <c:pt idx="10">
                  <c:v>7/31/2018</c:v>
                </c:pt>
                <c:pt idx="11">
                  <c:v>8/31/2018</c:v>
                </c:pt>
              </c:strCache>
            </c:strRef>
          </c:cat>
          <c:val>
            <c:numRef>
              <c:f>'Interest Rate Comp'!$F$5:$F$16</c:f>
              <c:numCache>
                <c:formatCode>0.000%</c:formatCode>
                <c:ptCount val="12"/>
                <c:pt idx="0">
                  <c:v>8.4166666666666678E-3</c:v>
                </c:pt>
                <c:pt idx="1">
                  <c:v>8.6333333333333331E-3</c:v>
                </c:pt>
                <c:pt idx="2">
                  <c:v>8.77E-3</c:v>
                </c:pt>
                <c:pt idx="3">
                  <c:v>7.776666666666667E-3</c:v>
                </c:pt>
                <c:pt idx="4">
                  <c:v>8.6300000000000005E-3</c:v>
                </c:pt>
                <c:pt idx="5">
                  <c:v>9.0966666666666678E-3</c:v>
                </c:pt>
                <c:pt idx="6">
                  <c:v>1.0053333333333333E-2</c:v>
                </c:pt>
                <c:pt idx="7">
                  <c:v>1.1000000000000001E-2</c:v>
                </c:pt>
                <c:pt idx="8">
                  <c:v>1.1473333333333335E-2</c:v>
                </c:pt>
                <c:pt idx="9">
                  <c:v>1.2089999999999998E-2</c:v>
                </c:pt>
                <c:pt idx="10">
                  <c:v>1.48775E-2</c:v>
                </c:pt>
                <c:pt idx="11">
                  <c:v>1.50625E-2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CEC-44AA-9647-13AFDFBB3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948736"/>
        <c:axId val="174950272"/>
      </c:lineChart>
      <c:catAx>
        <c:axId val="17494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4950272"/>
        <c:crosses val="autoZero"/>
        <c:auto val="1"/>
        <c:lblAlgn val="ctr"/>
        <c:lblOffset val="100"/>
        <c:noMultiLvlLbl val="1"/>
      </c:catAx>
      <c:valAx>
        <c:axId val="174950272"/>
        <c:scaling>
          <c:orientation val="minMax"/>
        </c:scaling>
        <c:delete val="0"/>
        <c:axPos val="l"/>
        <c:majorGridlines/>
        <c:numFmt formatCode="0.000%" sourceLinked="1"/>
        <c:majorTickMark val="out"/>
        <c:minorTickMark val="none"/>
        <c:tickLblPos val="nextTo"/>
        <c:crossAx val="1749487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2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5104" cy="62838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tabSelected="1" topLeftCell="A3" workbookViewId="0">
      <selection activeCell="D79" sqref="D79"/>
    </sheetView>
  </sheetViews>
  <sheetFormatPr defaultRowHeight="15" x14ac:dyDescent="0.25"/>
  <cols>
    <col min="1" max="1" width="41.85546875" customWidth="1"/>
    <col min="2" max="2" width="15.5703125" customWidth="1"/>
    <col min="3" max="3" width="14" customWidth="1"/>
    <col min="4" max="4" width="12.42578125" customWidth="1"/>
    <col min="5" max="5" width="15.28515625" customWidth="1"/>
    <col min="6" max="7" width="12.42578125" customWidth="1"/>
    <col min="8" max="8" width="17.140625" customWidth="1"/>
    <col min="9" max="9" width="12" customWidth="1"/>
    <col min="11" max="11" width="17.42578125" customWidth="1"/>
    <col min="12" max="12" width="12.42578125" customWidth="1"/>
    <col min="14" max="14" width="17.28515625" customWidth="1"/>
    <col min="15" max="15" width="12.7109375" customWidth="1"/>
  </cols>
  <sheetData>
    <row r="1" spans="1:7" ht="14.45" customHeight="1" x14ac:dyDescent="0.25">
      <c r="A1" s="17" t="s">
        <v>0</v>
      </c>
      <c r="B1" s="17"/>
      <c r="C1" s="17"/>
      <c r="D1" s="17"/>
      <c r="E1" s="14"/>
      <c r="F1" s="14"/>
      <c r="G1" s="14"/>
    </row>
    <row r="2" spans="1:7" x14ac:dyDescent="0.25">
      <c r="A2" s="17" t="s">
        <v>1</v>
      </c>
      <c r="B2" s="17"/>
      <c r="C2" s="17"/>
      <c r="D2" s="17"/>
      <c r="E2" s="14"/>
      <c r="F2" s="14"/>
      <c r="G2" s="14"/>
    </row>
    <row r="3" spans="1:7" x14ac:dyDescent="0.25">
      <c r="A3" s="17" t="s">
        <v>46</v>
      </c>
      <c r="B3" s="17"/>
      <c r="C3" s="17"/>
      <c r="D3" s="17"/>
      <c r="E3" s="14"/>
      <c r="F3" s="14"/>
      <c r="G3" s="14"/>
    </row>
    <row r="5" spans="1:7" x14ac:dyDescent="0.25">
      <c r="A5" s="7" t="s">
        <v>48</v>
      </c>
    </row>
    <row r="6" spans="1:7" ht="30" x14ac:dyDescent="0.25">
      <c r="A6" t="s">
        <v>2</v>
      </c>
      <c r="B6" s="1" t="s">
        <v>41</v>
      </c>
      <c r="C6" s="1" t="s">
        <v>47</v>
      </c>
      <c r="D6" s="1" t="s">
        <v>34</v>
      </c>
      <c r="E6" s="1"/>
      <c r="F6" s="1"/>
      <c r="G6" s="1"/>
    </row>
    <row r="7" spans="1:7" x14ac:dyDescent="0.25">
      <c r="A7" t="s">
        <v>3</v>
      </c>
      <c r="B7" s="2">
        <v>2304174.09</v>
      </c>
      <c r="C7" s="2">
        <f>4866039.17</f>
        <v>4866039.17</v>
      </c>
      <c r="D7" s="2">
        <f>C7-B7</f>
        <v>2561865.08</v>
      </c>
      <c r="E7" s="2"/>
      <c r="F7" s="2"/>
      <c r="G7" s="2"/>
    </row>
    <row r="8" spans="1:7" x14ac:dyDescent="0.25">
      <c r="A8" t="s">
        <v>49</v>
      </c>
      <c r="B8" s="2">
        <v>5512683.8399999999</v>
      </c>
      <c r="C8" s="2">
        <v>6625749.9900000002</v>
      </c>
      <c r="D8" s="2">
        <f>C8-B8</f>
        <v>1113066.1500000004</v>
      </c>
      <c r="E8" s="2"/>
      <c r="F8" s="2"/>
      <c r="G8" s="2"/>
    </row>
    <row r="9" spans="1:7" x14ac:dyDescent="0.25">
      <c r="A9" t="s">
        <v>4</v>
      </c>
      <c r="B9" s="2">
        <v>4166901</v>
      </c>
      <c r="C9" s="2">
        <v>4745535.5999999996</v>
      </c>
      <c r="D9" s="2">
        <f t="shared" ref="D9:D14" si="0">C9-B9</f>
        <v>578634.59999999963</v>
      </c>
      <c r="E9" s="2"/>
      <c r="F9" s="2"/>
      <c r="G9" s="2"/>
    </row>
    <row r="10" spans="1:7" x14ac:dyDescent="0.25">
      <c r="A10" t="s">
        <v>17</v>
      </c>
      <c r="B10" s="2">
        <v>3000000</v>
      </c>
      <c r="C10" s="2">
        <v>0</v>
      </c>
      <c r="D10" s="2">
        <f t="shared" si="0"/>
        <v>-3000000</v>
      </c>
      <c r="E10" s="2"/>
      <c r="F10" s="2"/>
      <c r="G10" s="2"/>
    </row>
    <row r="11" spans="1:7" x14ac:dyDescent="0.25">
      <c r="A11" t="s">
        <v>5</v>
      </c>
      <c r="B11" s="2">
        <v>940100</v>
      </c>
      <c r="C11" s="2">
        <v>954233.63</v>
      </c>
      <c r="D11" s="2">
        <f t="shared" si="0"/>
        <v>14133.630000000005</v>
      </c>
      <c r="E11" s="2"/>
      <c r="F11" s="2"/>
      <c r="G11" s="2"/>
    </row>
    <row r="12" spans="1:7" x14ac:dyDescent="0.25">
      <c r="A12" t="s">
        <v>6</v>
      </c>
      <c r="B12" s="2">
        <v>3303259</v>
      </c>
      <c r="C12" s="2">
        <v>3351638.98</v>
      </c>
      <c r="D12" s="2">
        <f t="shared" si="0"/>
        <v>48379.979999999981</v>
      </c>
      <c r="E12" s="2"/>
      <c r="F12" s="2"/>
      <c r="G12" s="2"/>
    </row>
    <row r="13" spans="1:7" x14ac:dyDescent="0.25">
      <c r="A13" t="s">
        <v>7</v>
      </c>
      <c r="B13" s="2">
        <v>1510729</v>
      </c>
      <c r="C13" s="2">
        <v>1694372.43</v>
      </c>
      <c r="D13" s="2">
        <f t="shared" si="0"/>
        <v>183643.42999999993</v>
      </c>
      <c r="E13" s="2"/>
      <c r="F13" s="2"/>
      <c r="G13" s="2"/>
    </row>
    <row r="14" spans="1:7" x14ac:dyDescent="0.25">
      <c r="A14" t="s">
        <v>8</v>
      </c>
      <c r="B14" s="2">
        <v>280534</v>
      </c>
      <c r="C14" s="2">
        <v>384773.63</v>
      </c>
      <c r="D14" s="2">
        <f t="shared" si="0"/>
        <v>104239.63</v>
      </c>
      <c r="E14" s="2"/>
      <c r="F14" s="2"/>
      <c r="G14" s="2"/>
    </row>
    <row r="15" spans="1:7" ht="15.75" thickBot="1" x14ac:dyDescent="0.3">
      <c r="A15" t="s">
        <v>9</v>
      </c>
      <c r="B15" s="3">
        <f>SUM(B7:B14)</f>
        <v>21018380.93</v>
      </c>
      <c r="C15" s="3">
        <f>SUM(C7:C14)</f>
        <v>22622343.43</v>
      </c>
      <c r="D15" s="3">
        <f>SUM(D7:D14)</f>
        <v>1603962.5</v>
      </c>
      <c r="E15" s="16"/>
      <c r="F15" s="16"/>
      <c r="G15" s="16"/>
    </row>
    <row r="16" spans="1:7" ht="15.75" thickTop="1" x14ac:dyDescent="0.25">
      <c r="B16" s="2"/>
      <c r="C16" s="2"/>
      <c r="D16" s="2"/>
      <c r="E16" s="2"/>
      <c r="F16" s="2"/>
      <c r="G16" s="2"/>
    </row>
    <row r="17" spans="1:15" x14ac:dyDescent="0.25">
      <c r="B17" s="2"/>
      <c r="C17" s="2"/>
      <c r="D17" s="2"/>
      <c r="E17" s="2"/>
      <c r="F17" s="2"/>
      <c r="G17" s="2"/>
    </row>
    <row r="18" spans="1:15" ht="75" x14ac:dyDescent="0.25">
      <c r="A18" s="8" t="s">
        <v>10</v>
      </c>
      <c r="B18" s="1" t="s">
        <v>11</v>
      </c>
      <c r="C18" s="1" t="s">
        <v>30</v>
      </c>
      <c r="D18" s="1" t="s">
        <v>13</v>
      </c>
      <c r="E18" s="1" t="s">
        <v>42</v>
      </c>
      <c r="F18" s="1" t="s">
        <v>43</v>
      </c>
      <c r="G18" s="1" t="s">
        <v>44</v>
      </c>
      <c r="H18" s="1" t="s">
        <v>14</v>
      </c>
      <c r="I18" s="1" t="s">
        <v>31</v>
      </c>
      <c r="J18" s="1" t="s">
        <v>16</v>
      </c>
      <c r="K18" s="1" t="s">
        <v>18</v>
      </c>
      <c r="L18" s="1" t="s">
        <v>33</v>
      </c>
      <c r="M18" s="1" t="s">
        <v>19</v>
      </c>
      <c r="N18" s="1" t="s">
        <v>20</v>
      </c>
      <c r="O18" s="1" t="s">
        <v>32</v>
      </c>
    </row>
    <row r="19" spans="1:15" x14ac:dyDescent="0.25">
      <c r="A19" s="4">
        <v>42979</v>
      </c>
      <c r="B19" s="6">
        <v>2304174.09</v>
      </c>
      <c r="C19" s="6">
        <v>1920.61</v>
      </c>
      <c r="D19" s="5">
        <v>1.0149999999999999E-2</v>
      </c>
      <c r="E19" s="6">
        <v>5512683.8399999999</v>
      </c>
      <c r="F19" s="6">
        <v>5723.01</v>
      </c>
      <c r="G19" s="5">
        <v>1.264E-2</v>
      </c>
      <c r="H19" s="6">
        <v>5669730.2699999996</v>
      </c>
      <c r="I19" s="6">
        <v>2829.42</v>
      </c>
      <c r="J19" s="5">
        <v>0.01</v>
      </c>
      <c r="K19" s="6">
        <v>3000000</v>
      </c>
      <c r="L19" s="6">
        <v>1304.82</v>
      </c>
      <c r="M19" s="5">
        <v>5.1000000000000004E-3</v>
      </c>
      <c r="N19" s="9">
        <f>B19+H19+K19+E19</f>
        <v>16486588.199999999</v>
      </c>
      <c r="O19" s="9">
        <f>C19+I19+L19+F19</f>
        <v>11777.86</v>
      </c>
    </row>
    <row r="20" spans="1:15" x14ac:dyDescent="0.25">
      <c r="A20" s="4">
        <v>43009</v>
      </c>
      <c r="B20" s="6">
        <v>4306476.6100000003</v>
      </c>
      <c r="C20" s="6">
        <v>2302.52</v>
      </c>
      <c r="D20" s="5">
        <v>1.0319999999999999E-2</v>
      </c>
      <c r="E20" s="6">
        <v>5518639.2800000003</v>
      </c>
      <c r="F20" s="6">
        <v>5955.44</v>
      </c>
      <c r="G20" s="5">
        <v>1.272E-2</v>
      </c>
      <c r="H20" s="6">
        <v>5674258.9699999997</v>
      </c>
      <c r="I20" s="6">
        <v>4528.7</v>
      </c>
      <c r="J20" s="5">
        <v>1.048E-2</v>
      </c>
      <c r="K20" s="6">
        <v>3000000</v>
      </c>
      <c r="L20" s="6">
        <v>1263.27</v>
      </c>
      <c r="M20" s="5">
        <v>5.1000000000000004E-3</v>
      </c>
      <c r="N20" s="9">
        <f t="shared" ref="N20:N30" si="1">B20+H20+K20+E20</f>
        <v>18499374.859999999</v>
      </c>
      <c r="O20" s="9">
        <f t="shared" ref="O20:O30" si="2">C20+I20+L20+F20</f>
        <v>14049.93</v>
      </c>
    </row>
    <row r="21" spans="1:15" x14ac:dyDescent="0.25">
      <c r="A21" s="4">
        <v>43040</v>
      </c>
      <c r="B21" s="6">
        <v>3808331.62</v>
      </c>
      <c r="C21" s="6">
        <v>1855.01</v>
      </c>
      <c r="D21" s="5">
        <v>1.051E-2</v>
      </c>
      <c r="E21" s="6">
        <v>5524457.0700000003</v>
      </c>
      <c r="F21" s="6">
        <v>5817.79</v>
      </c>
      <c r="G21" s="5">
        <v>1.2829999999999999E-2</v>
      </c>
      <c r="H21" s="6">
        <v>5679247.0099999998</v>
      </c>
      <c r="I21" s="6">
        <v>4988.04</v>
      </c>
      <c r="J21" s="5">
        <v>1.0699999999999999E-2</v>
      </c>
      <c r="K21" s="6">
        <v>3000000</v>
      </c>
      <c r="L21" s="6">
        <v>1010.99</v>
      </c>
      <c r="M21" s="5">
        <v>5.1000000000000004E-3</v>
      </c>
      <c r="N21" s="9">
        <f t="shared" si="1"/>
        <v>18012035.699999999</v>
      </c>
      <c r="O21" s="9">
        <f t="shared" si="2"/>
        <v>13671.83</v>
      </c>
    </row>
    <row r="22" spans="1:15" x14ac:dyDescent="0.25">
      <c r="A22" s="4">
        <v>43070</v>
      </c>
      <c r="B22" s="6">
        <v>3812136.72</v>
      </c>
      <c r="C22" s="6">
        <v>3805.1</v>
      </c>
      <c r="D22" s="5">
        <v>1.157E-2</v>
      </c>
      <c r="E22" s="6">
        <v>5530986.8300000001</v>
      </c>
      <c r="F22" s="6">
        <v>6529.76</v>
      </c>
      <c r="G22" s="5">
        <v>1.392E-2</v>
      </c>
      <c r="H22" s="6">
        <v>7185881.7599999998</v>
      </c>
      <c r="I22" s="6">
        <v>6634.75</v>
      </c>
      <c r="J22" s="5">
        <v>1.176E-2</v>
      </c>
      <c r="K22" s="6">
        <v>0</v>
      </c>
      <c r="L22" s="6">
        <v>0</v>
      </c>
      <c r="M22" s="5" t="s">
        <v>50</v>
      </c>
      <c r="N22" s="9">
        <f t="shared" si="1"/>
        <v>16529005.310000001</v>
      </c>
      <c r="O22" s="9">
        <f>C22+I22+F22</f>
        <v>16969.61</v>
      </c>
    </row>
    <row r="23" spans="1:15" x14ac:dyDescent="0.25">
      <c r="A23" s="4">
        <v>43101</v>
      </c>
      <c r="B23" s="6">
        <v>6816668.0999999996</v>
      </c>
      <c r="C23" s="6">
        <v>4531.38</v>
      </c>
      <c r="D23" s="5">
        <v>1.299E-2</v>
      </c>
      <c r="E23" s="6">
        <v>9042186.5600000005</v>
      </c>
      <c r="F23" s="6">
        <v>11199.73</v>
      </c>
      <c r="G23" s="5">
        <v>1.516E-2</v>
      </c>
      <c r="H23" s="6">
        <v>8196566.3300000001</v>
      </c>
      <c r="I23" s="6">
        <v>10684.57</v>
      </c>
      <c r="J23" s="5">
        <v>1.29E-2</v>
      </c>
      <c r="K23" s="6">
        <v>0</v>
      </c>
      <c r="L23" s="6">
        <v>0</v>
      </c>
      <c r="M23" s="5" t="s">
        <v>25</v>
      </c>
      <c r="N23" s="9">
        <f t="shared" si="1"/>
        <v>24055420.990000002</v>
      </c>
      <c r="O23" s="9">
        <f t="shared" si="2"/>
        <v>26415.68</v>
      </c>
    </row>
    <row r="24" spans="1:15" x14ac:dyDescent="0.25">
      <c r="A24" s="4">
        <v>43132</v>
      </c>
      <c r="B24" s="6">
        <v>6823694.9100000001</v>
      </c>
      <c r="C24" s="6">
        <v>7026.81</v>
      </c>
      <c r="D24" s="5">
        <v>1.3769999999999999E-2</v>
      </c>
      <c r="E24" s="6">
        <v>9053109.2799999993</v>
      </c>
      <c r="F24" s="6">
        <v>10922.72</v>
      </c>
      <c r="G24" s="5">
        <v>1.6140000000000002E-2</v>
      </c>
      <c r="H24" s="6">
        <v>8205066.3399999999</v>
      </c>
      <c r="I24" s="6">
        <v>8500.01</v>
      </c>
      <c r="J24" s="5">
        <v>1.3520000000000001E-2</v>
      </c>
      <c r="K24" s="6">
        <v>0</v>
      </c>
      <c r="L24" s="6">
        <v>0</v>
      </c>
      <c r="M24" s="5" t="s">
        <v>25</v>
      </c>
      <c r="N24" s="9">
        <f t="shared" si="1"/>
        <v>24081870.530000001</v>
      </c>
      <c r="O24" s="9">
        <f t="shared" si="2"/>
        <v>26449.54</v>
      </c>
    </row>
    <row r="25" spans="1:15" x14ac:dyDescent="0.25">
      <c r="A25" s="4">
        <v>43160</v>
      </c>
      <c r="B25" s="6">
        <v>6832478.2400000002</v>
      </c>
      <c r="C25" s="6">
        <v>8783.33</v>
      </c>
      <c r="D25" s="5">
        <v>1.516E-2</v>
      </c>
      <c r="E25" s="6">
        <v>9066230.8300000001</v>
      </c>
      <c r="F25" s="6">
        <v>13121.55</v>
      </c>
      <c r="G25" s="5">
        <v>1.7069999999999998E-2</v>
      </c>
      <c r="H25" s="6">
        <v>4713127.9400000004</v>
      </c>
      <c r="I25" s="6">
        <v>8061.6</v>
      </c>
      <c r="J25" s="5">
        <v>1.4999999999999999E-2</v>
      </c>
      <c r="K25" s="6">
        <v>0</v>
      </c>
      <c r="L25" s="6">
        <v>0</v>
      </c>
      <c r="M25" s="5" t="s">
        <v>25</v>
      </c>
      <c r="N25" s="9">
        <f t="shared" si="1"/>
        <v>20611837.009999998</v>
      </c>
      <c r="O25" s="9">
        <f t="shared" si="2"/>
        <v>29966.48</v>
      </c>
    </row>
    <row r="26" spans="1:15" x14ac:dyDescent="0.25">
      <c r="A26" s="4">
        <v>43191</v>
      </c>
      <c r="B26" s="6">
        <v>6841858.9699999997</v>
      </c>
      <c r="C26" s="6">
        <v>9380.73</v>
      </c>
      <c r="D26" s="5">
        <v>1.67E-2</v>
      </c>
      <c r="E26" s="6">
        <v>6578705.25</v>
      </c>
      <c r="F26" s="6">
        <v>12474.42</v>
      </c>
      <c r="G26" s="5">
        <v>1.9199999999999998E-2</v>
      </c>
      <c r="H26" s="6">
        <v>4719443.57</v>
      </c>
      <c r="I26" s="6">
        <v>6315.63</v>
      </c>
      <c r="J26" s="5">
        <v>1.6299999999999999E-2</v>
      </c>
      <c r="K26" s="6">
        <v>0</v>
      </c>
      <c r="L26" s="6">
        <v>0</v>
      </c>
      <c r="M26" s="5" t="s">
        <v>25</v>
      </c>
      <c r="N26" s="9">
        <f t="shared" si="1"/>
        <v>18140007.789999999</v>
      </c>
      <c r="O26" s="9">
        <f t="shared" si="2"/>
        <v>28170.78</v>
      </c>
    </row>
    <row r="27" spans="1:15" x14ac:dyDescent="0.25">
      <c r="A27" s="4">
        <v>43221</v>
      </c>
      <c r="B27" s="6">
        <v>3849698.15</v>
      </c>
      <c r="C27" s="6">
        <v>7839.18</v>
      </c>
      <c r="D27" s="5">
        <v>1.7160000000000002E-2</v>
      </c>
      <c r="E27" s="6">
        <v>6589989.7000000002</v>
      </c>
      <c r="F27" s="6">
        <v>11284.45</v>
      </c>
      <c r="G27" s="5">
        <v>2.0199999999999999E-2</v>
      </c>
      <c r="H27" s="6">
        <v>4726361.2300000004</v>
      </c>
      <c r="I27" s="6">
        <v>6917.66</v>
      </c>
      <c r="J27" s="5">
        <v>1.7260000000000001E-2</v>
      </c>
      <c r="K27" s="6">
        <v>0</v>
      </c>
      <c r="L27" s="6">
        <v>0</v>
      </c>
      <c r="M27" s="5" t="s">
        <v>25</v>
      </c>
      <c r="N27" s="9">
        <f t="shared" si="1"/>
        <v>15166049.080000002</v>
      </c>
      <c r="O27" s="9">
        <f t="shared" si="2"/>
        <v>26041.29</v>
      </c>
    </row>
    <row r="28" spans="1:15" x14ac:dyDescent="0.25">
      <c r="A28" s="4">
        <v>43252</v>
      </c>
      <c r="B28" s="6">
        <v>3855428.44</v>
      </c>
      <c r="C28" s="6">
        <v>5730.29</v>
      </c>
      <c r="D28" s="5">
        <v>1.797E-2</v>
      </c>
      <c r="E28" s="6">
        <v>6601368.3099999996</v>
      </c>
      <c r="F28" s="6">
        <v>11378.61</v>
      </c>
      <c r="G28" s="5">
        <v>1.9259999999999999E-2</v>
      </c>
      <c r="H28" s="6">
        <v>3232236.75</v>
      </c>
      <c r="I28" s="6">
        <v>5875.52</v>
      </c>
      <c r="J28" s="5">
        <v>1.83E-2</v>
      </c>
      <c r="K28" s="6">
        <v>0</v>
      </c>
      <c r="L28" s="6">
        <v>0</v>
      </c>
      <c r="M28" s="5" t="s">
        <v>25</v>
      </c>
      <c r="N28" s="9">
        <f t="shared" si="1"/>
        <v>13689033.5</v>
      </c>
      <c r="O28" s="9">
        <f t="shared" si="2"/>
        <v>22984.420000000002</v>
      </c>
    </row>
    <row r="29" spans="1:15" x14ac:dyDescent="0.25">
      <c r="A29" s="4">
        <v>43282</v>
      </c>
      <c r="B29" s="6">
        <v>2860839.06</v>
      </c>
      <c r="C29" s="6">
        <v>5410.62</v>
      </c>
      <c r="D29" s="5">
        <v>1.89E-2</v>
      </c>
      <c r="E29" s="6">
        <v>6613502.1200000001</v>
      </c>
      <c r="F29" s="6">
        <v>12133.81</v>
      </c>
      <c r="G29" s="5">
        <v>2.164E-2</v>
      </c>
      <c r="H29" s="6">
        <v>6237599.7599999998</v>
      </c>
      <c r="I29" s="6">
        <v>5363.01</v>
      </c>
      <c r="J29" s="5">
        <v>1.8970000000000001E-2</v>
      </c>
      <c r="K29" s="6">
        <v>0</v>
      </c>
      <c r="L29" s="6">
        <v>0</v>
      </c>
      <c r="M29" s="5" t="s">
        <v>25</v>
      </c>
      <c r="N29" s="9">
        <f t="shared" si="1"/>
        <v>15711940.940000001</v>
      </c>
      <c r="O29" s="9">
        <f t="shared" si="2"/>
        <v>22907.440000000002</v>
      </c>
    </row>
    <row r="30" spans="1:15" x14ac:dyDescent="0.25">
      <c r="A30" s="4">
        <v>43315</v>
      </c>
      <c r="B30" s="6">
        <v>4866039.17</v>
      </c>
      <c r="C30" s="6">
        <v>5200.1099999999997</v>
      </c>
      <c r="D30" s="5">
        <v>1.9210000000000001E-2</v>
      </c>
      <c r="E30" s="6">
        <v>6625749.9900000002</v>
      </c>
      <c r="F30" s="6">
        <v>12247.87</v>
      </c>
      <c r="G30" s="5">
        <v>2.181E-2</v>
      </c>
      <c r="H30" s="6">
        <v>4745535.5999999996</v>
      </c>
      <c r="I30" s="6">
        <v>7935.84</v>
      </c>
      <c r="J30" s="5">
        <v>1.9230000000000001E-2</v>
      </c>
      <c r="K30" s="6">
        <v>0</v>
      </c>
      <c r="L30" s="6">
        <v>0</v>
      </c>
      <c r="M30" s="5" t="s">
        <v>25</v>
      </c>
      <c r="N30" s="9">
        <f t="shared" si="1"/>
        <v>16237324.76</v>
      </c>
      <c r="O30" s="9">
        <f t="shared" si="2"/>
        <v>25383.82</v>
      </c>
    </row>
    <row r="31" spans="1:15" ht="15.75" thickBot="1" x14ac:dyDescent="0.3">
      <c r="A31" s="4" t="s">
        <v>21</v>
      </c>
      <c r="C31" s="10">
        <f>SUM(C19:C30)</f>
        <v>63785.69000000001</v>
      </c>
      <c r="F31" s="10">
        <f>SUM(F19:F30)</f>
        <v>118789.15999999999</v>
      </c>
      <c r="I31" s="10">
        <f>SUM(I19:I30)</f>
        <v>78634.749999999985</v>
      </c>
      <c r="L31" s="10">
        <f>SUM(L19:L30)</f>
        <v>3579.08</v>
      </c>
      <c r="O31" s="10">
        <f>SUM(O19:O30)</f>
        <v>264788.68000000005</v>
      </c>
    </row>
    <row r="32" spans="1:15" ht="15.75" thickTop="1" x14ac:dyDescent="0.25"/>
    <row r="33" spans="1:15" x14ac:dyDescent="0.25">
      <c r="L33" t="s">
        <v>25</v>
      </c>
    </row>
    <row r="34" spans="1:15" ht="45" x14ac:dyDescent="0.25">
      <c r="A34" s="8" t="s">
        <v>22</v>
      </c>
      <c r="B34" s="1" t="s">
        <v>11</v>
      </c>
      <c r="C34" s="1" t="s">
        <v>30</v>
      </c>
      <c r="D34" s="1" t="s">
        <v>13</v>
      </c>
      <c r="E34" s="1"/>
      <c r="F34" s="1"/>
      <c r="G34" s="1"/>
      <c r="H34" s="1" t="s">
        <v>14</v>
      </c>
      <c r="I34" s="1" t="s">
        <v>31</v>
      </c>
      <c r="J34" s="1" t="s">
        <v>16</v>
      </c>
      <c r="K34" s="1" t="s">
        <v>18</v>
      </c>
      <c r="L34" s="1" t="s">
        <v>33</v>
      </c>
      <c r="M34" s="1" t="s">
        <v>19</v>
      </c>
      <c r="N34" s="1" t="s">
        <v>20</v>
      </c>
      <c r="O34" s="1" t="s">
        <v>32</v>
      </c>
    </row>
    <row r="35" spans="1:15" x14ac:dyDescent="0.25">
      <c r="A35" s="4">
        <v>42979</v>
      </c>
      <c r="B35" s="6">
        <v>3306015.15</v>
      </c>
      <c r="C35" s="6">
        <v>2756.17</v>
      </c>
      <c r="D35" s="5">
        <v>1.0149999999999999E-2</v>
      </c>
      <c r="E35" s="5"/>
      <c r="F35" s="5"/>
      <c r="G35" s="5"/>
      <c r="H35" s="6">
        <v>1512018.45</v>
      </c>
      <c r="I35" s="6">
        <v>1289.3399999999999</v>
      </c>
      <c r="J35" s="5">
        <v>0.01</v>
      </c>
      <c r="K35" s="6">
        <v>0</v>
      </c>
      <c r="L35" s="6">
        <v>0</v>
      </c>
      <c r="M35" s="5" t="s">
        <v>25</v>
      </c>
      <c r="N35" s="9">
        <f t="shared" ref="N35:N46" si="3">B35+H35+K35</f>
        <v>4818033.5999999996</v>
      </c>
      <c r="O35" s="9">
        <f t="shared" ref="O35:O46" si="4">C35+I35+L35</f>
        <v>4045.51</v>
      </c>
    </row>
    <row r="36" spans="1:15" x14ac:dyDescent="0.25">
      <c r="A36" s="4">
        <v>43009</v>
      </c>
      <c r="B36" s="6">
        <v>3308912.23</v>
      </c>
      <c r="C36" s="6">
        <v>2897.08</v>
      </c>
      <c r="D36" s="5">
        <v>1.0319999999999999E-2</v>
      </c>
      <c r="E36" s="5"/>
      <c r="F36" s="5"/>
      <c r="G36" s="5"/>
      <c r="H36" s="6">
        <v>1512364.52</v>
      </c>
      <c r="I36" s="6">
        <v>1346.07</v>
      </c>
      <c r="J36" s="5">
        <v>1.048E-2</v>
      </c>
      <c r="K36" s="6">
        <v>0</v>
      </c>
      <c r="L36" s="6">
        <v>0</v>
      </c>
      <c r="M36" s="5" t="s">
        <v>25</v>
      </c>
      <c r="N36" s="9">
        <f t="shared" si="3"/>
        <v>4821276.75</v>
      </c>
      <c r="O36" s="9">
        <f t="shared" si="4"/>
        <v>4243.1499999999996</v>
      </c>
    </row>
    <row r="37" spans="1:15" x14ac:dyDescent="0.25">
      <c r="A37" s="4">
        <v>43040</v>
      </c>
      <c r="B37" s="6">
        <v>3311769.5</v>
      </c>
      <c r="C37" s="6">
        <v>2857.27</v>
      </c>
      <c r="D37" s="5">
        <v>1.051E-2</v>
      </c>
      <c r="E37" s="5"/>
      <c r="F37" s="5"/>
      <c r="G37" s="5"/>
      <c r="H37" s="6">
        <v>1514694.86</v>
      </c>
      <c r="I37" s="6">
        <v>1330.34</v>
      </c>
      <c r="J37" s="5">
        <v>1.0699999999999999E-2</v>
      </c>
      <c r="K37" s="6">
        <v>0</v>
      </c>
      <c r="L37" s="6">
        <v>0</v>
      </c>
      <c r="M37" s="5" t="s">
        <v>25</v>
      </c>
      <c r="N37" s="9">
        <f t="shared" si="3"/>
        <v>4826464.3600000003</v>
      </c>
      <c r="O37" s="9">
        <f t="shared" si="4"/>
        <v>4187.6099999999997</v>
      </c>
    </row>
    <row r="38" spans="1:15" x14ac:dyDescent="0.25">
      <c r="A38" s="4">
        <v>43070</v>
      </c>
      <c r="B38" s="6">
        <v>3315078.44</v>
      </c>
      <c r="C38" s="6">
        <v>3308.94</v>
      </c>
      <c r="D38" s="5">
        <v>1.157E-2</v>
      </c>
      <c r="E38" s="5"/>
      <c r="F38" s="5"/>
      <c r="G38" s="5"/>
      <c r="H38" s="6">
        <v>3517428.32</v>
      </c>
      <c r="I38" s="6">
        <v>2733.46</v>
      </c>
      <c r="J38" s="5">
        <v>1.176E-2</v>
      </c>
      <c r="K38" s="6">
        <v>0</v>
      </c>
      <c r="L38" s="6">
        <v>0</v>
      </c>
      <c r="M38" s="5" t="s">
        <v>25</v>
      </c>
      <c r="N38" s="9">
        <f t="shared" si="3"/>
        <v>6832506.7599999998</v>
      </c>
      <c r="O38" s="9">
        <f t="shared" si="4"/>
        <v>6042.4</v>
      </c>
    </row>
    <row r="39" spans="1:15" x14ac:dyDescent="0.25">
      <c r="A39" s="4">
        <v>43101</v>
      </c>
      <c r="B39" s="6">
        <v>3318735.5</v>
      </c>
      <c r="C39" s="6">
        <v>3657.06</v>
      </c>
      <c r="D39" s="5">
        <v>1.299E-2</v>
      </c>
      <c r="E39" s="5"/>
      <c r="F39" s="5"/>
      <c r="G39" s="5"/>
      <c r="H39" s="6">
        <v>7524680.9299999997</v>
      </c>
      <c r="I39" s="6">
        <v>7252.61</v>
      </c>
      <c r="J39" s="5">
        <v>1.29E-2</v>
      </c>
      <c r="K39" s="6">
        <v>0</v>
      </c>
      <c r="L39" s="6">
        <v>0</v>
      </c>
      <c r="M39" s="5" t="s">
        <v>25</v>
      </c>
      <c r="N39" s="9">
        <f t="shared" si="3"/>
        <v>10843416.43</v>
      </c>
      <c r="O39" s="9">
        <f t="shared" si="4"/>
        <v>10909.67</v>
      </c>
    </row>
    <row r="40" spans="1:15" x14ac:dyDescent="0.25">
      <c r="A40" s="4">
        <v>43132</v>
      </c>
      <c r="B40" s="6">
        <v>3322156.56</v>
      </c>
      <c r="C40" s="6">
        <v>3421.06</v>
      </c>
      <c r="D40" s="5">
        <v>1.3769999999999999E-2</v>
      </c>
      <c r="E40" s="5"/>
      <c r="F40" s="5"/>
      <c r="G40" s="5"/>
      <c r="H40" s="6">
        <v>6531590.0099999998</v>
      </c>
      <c r="I40" s="6">
        <v>6909.08</v>
      </c>
      <c r="J40" s="5">
        <v>1.3520000000000001E-2</v>
      </c>
      <c r="K40" s="6">
        <v>0</v>
      </c>
      <c r="L40" s="6">
        <v>0</v>
      </c>
      <c r="M40" s="5" t="s">
        <v>25</v>
      </c>
      <c r="N40" s="9">
        <f t="shared" si="3"/>
        <v>9853746.5700000003</v>
      </c>
      <c r="O40" s="9">
        <f t="shared" si="4"/>
        <v>10330.14</v>
      </c>
    </row>
    <row r="41" spans="1:15" x14ac:dyDescent="0.25">
      <c r="A41" s="4">
        <v>43160</v>
      </c>
      <c r="B41" s="6">
        <v>3326432.79</v>
      </c>
      <c r="C41" s="6">
        <v>4276.2299999999996</v>
      </c>
      <c r="D41" s="5">
        <v>1.516E-2</v>
      </c>
      <c r="E41" s="5"/>
      <c r="F41" s="5"/>
      <c r="G41" s="5"/>
      <c r="H41" s="6">
        <v>8440816.9600000009</v>
      </c>
      <c r="I41" s="6">
        <v>9226.9500000000007</v>
      </c>
      <c r="J41" s="5">
        <v>1.4999999999999999E-2</v>
      </c>
      <c r="K41" s="6">
        <v>0</v>
      </c>
      <c r="L41" s="6">
        <v>0</v>
      </c>
      <c r="M41" s="5" t="s">
        <v>25</v>
      </c>
      <c r="N41" s="9">
        <f t="shared" si="3"/>
        <v>11767249.75</v>
      </c>
      <c r="O41" s="9">
        <f t="shared" si="4"/>
        <v>13503.18</v>
      </c>
    </row>
    <row r="42" spans="1:15" x14ac:dyDescent="0.25">
      <c r="A42" s="4">
        <v>43191</v>
      </c>
      <c r="B42" s="6">
        <v>3330999.87</v>
      </c>
      <c r="C42" s="6">
        <v>4567.08</v>
      </c>
      <c r="D42" s="5">
        <v>1.67E-2</v>
      </c>
      <c r="E42" s="5"/>
      <c r="F42" s="5"/>
      <c r="G42" s="5"/>
      <c r="H42" s="6">
        <v>8452128</v>
      </c>
      <c r="I42" s="6">
        <v>11311.04</v>
      </c>
      <c r="J42" s="5">
        <v>1.6299999999999999E-2</v>
      </c>
      <c r="K42" s="6">
        <v>0</v>
      </c>
      <c r="L42" s="6">
        <v>0</v>
      </c>
      <c r="M42" s="5" t="s">
        <v>25</v>
      </c>
      <c r="N42" s="9">
        <f t="shared" si="3"/>
        <v>11783127.870000001</v>
      </c>
      <c r="O42" s="9">
        <f t="shared" si="4"/>
        <v>15878.12</v>
      </c>
    </row>
    <row r="43" spans="1:15" x14ac:dyDescent="0.25">
      <c r="A43" s="4">
        <v>43221</v>
      </c>
      <c r="B43" s="6">
        <v>3335854.09</v>
      </c>
      <c r="C43" s="6">
        <v>4854.22</v>
      </c>
      <c r="D43" s="5">
        <v>1.7160000000000002E-2</v>
      </c>
      <c r="E43" s="5"/>
      <c r="F43" s="5"/>
      <c r="G43" s="5"/>
      <c r="H43" s="6">
        <v>8464516.9800000004</v>
      </c>
      <c r="I43" s="6">
        <v>12388.98</v>
      </c>
      <c r="J43" s="5">
        <v>1.7260000000000001E-2</v>
      </c>
      <c r="K43" s="6">
        <v>0</v>
      </c>
      <c r="L43" s="6">
        <v>0</v>
      </c>
      <c r="M43" s="5" t="s">
        <v>25</v>
      </c>
      <c r="N43" s="9">
        <f t="shared" si="3"/>
        <v>11800371.07</v>
      </c>
      <c r="O43" s="9">
        <f t="shared" si="4"/>
        <v>17243.2</v>
      </c>
    </row>
    <row r="44" spans="1:15" x14ac:dyDescent="0.25">
      <c r="A44" s="4">
        <v>43252</v>
      </c>
      <c r="B44" s="6">
        <v>3340819.52</v>
      </c>
      <c r="C44" s="6">
        <v>4965.43</v>
      </c>
      <c r="D44" s="5">
        <v>1.797E-2</v>
      </c>
      <c r="E44" s="5"/>
      <c r="F44" s="5"/>
      <c r="G44" s="5"/>
      <c r="H44" s="6">
        <v>8477249.6199999992</v>
      </c>
      <c r="I44" s="6">
        <v>12732.64</v>
      </c>
      <c r="J44" s="5">
        <v>1.83E-2</v>
      </c>
      <c r="K44" s="6">
        <v>0</v>
      </c>
      <c r="L44" s="6">
        <v>0</v>
      </c>
      <c r="M44" s="5" t="s">
        <v>25</v>
      </c>
      <c r="N44" s="9">
        <f t="shared" si="3"/>
        <v>11818069.139999999</v>
      </c>
      <c r="O44" s="9">
        <f t="shared" si="4"/>
        <v>17698.07</v>
      </c>
    </row>
    <row r="45" spans="1:15" x14ac:dyDescent="0.25">
      <c r="A45" s="4">
        <v>43282</v>
      </c>
      <c r="B45" s="6">
        <v>3346181.08</v>
      </c>
      <c r="C45" s="6">
        <v>5361.56</v>
      </c>
      <c r="D45" s="5">
        <v>1.89E-2</v>
      </c>
      <c r="E45" s="5"/>
      <c r="F45" s="5"/>
      <c r="G45" s="5"/>
      <c r="H45" s="6">
        <v>8490903.2899999991</v>
      </c>
      <c r="I45" s="6">
        <v>13653.67</v>
      </c>
      <c r="J45" s="5">
        <v>1.8970000000000001E-2</v>
      </c>
      <c r="K45" s="6">
        <v>0</v>
      </c>
      <c r="L45" s="6">
        <v>0</v>
      </c>
      <c r="M45" s="5" t="s">
        <v>25</v>
      </c>
      <c r="N45" s="9">
        <f t="shared" si="3"/>
        <v>11837084.369999999</v>
      </c>
      <c r="O45" s="9">
        <f t="shared" si="4"/>
        <v>19015.23</v>
      </c>
    </row>
    <row r="46" spans="1:15" x14ac:dyDescent="0.25">
      <c r="A46" s="4">
        <v>43315</v>
      </c>
      <c r="B46" s="6">
        <v>3351638.98</v>
      </c>
      <c r="C46" s="6">
        <v>5457.9</v>
      </c>
      <c r="D46" s="5">
        <v>1.9210000000000001E-2</v>
      </c>
      <c r="E46" s="5"/>
      <c r="F46" s="5"/>
      <c r="G46" s="5"/>
      <c r="H46" s="6">
        <v>1694372.43</v>
      </c>
      <c r="I46" s="6">
        <v>3469.14</v>
      </c>
      <c r="J46" s="5">
        <v>1.9230000000000001E-2</v>
      </c>
      <c r="K46" s="6">
        <v>0</v>
      </c>
      <c r="L46" s="6">
        <v>0</v>
      </c>
      <c r="M46" s="5" t="s">
        <v>25</v>
      </c>
      <c r="N46" s="9">
        <f t="shared" si="3"/>
        <v>5046011.41</v>
      </c>
      <c r="O46" s="9">
        <f t="shared" si="4"/>
        <v>8927.0399999999991</v>
      </c>
    </row>
    <row r="47" spans="1:15" ht="15.75" thickBot="1" x14ac:dyDescent="0.3">
      <c r="A47" s="4" t="s">
        <v>21</v>
      </c>
      <c r="C47" s="10">
        <f>SUM(C35:C46)</f>
        <v>48380</v>
      </c>
      <c r="I47" s="10">
        <f>SUM(I35:I46)</f>
        <v>83643.319999999992</v>
      </c>
      <c r="L47" s="10">
        <f>SUM(L35:L46)</f>
        <v>0</v>
      </c>
      <c r="O47" s="10">
        <f>SUM(O35:O46)</f>
        <v>132023.31999999998</v>
      </c>
    </row>
    <row r="48" spans="1:15" ht="15.75" thickTop="1" x14ac:dyDescent="0.25"/>
    <row r="49" spans="1:12" x14ac:dyDescent="0.25">
      <c r="L49" t="s">
        <v>25</v>
      </c>
    </row>
    <row r="50" spans="1:12" ht="30" x14ac:dyDescent="0.25">
      <c r="A50" s="8" t="s">
        <v>23</v>
      </c>
      <c r="B50" s="1" t="s">
        <v>11</v>
      </c>
      <c r="C50" s="1" t="s">
        <v>12</v>
      </c>
      <c r="D50" s="1" t="s">
        <v>13</v>
      </c>
      <c r="E50" s="1"/>
      <c r="F50" s="1"/>
      <c r="G50" s="1"/>
    </row>
    <row r="51" spans="1:12" x14ac:dyDescent="0.25">
      <c r="A51" s="4">
        <v>42979</v>
      </c>
      <c r="B51" s="6">
        <v>940884.57</v>
      </c>
      <c r="C51" s="6">
        <v>784.39</v>
      </c>
      <c r="D51" s="5">
        <v>1.0149999999999999E-2</v>
      </c>
      <c r="E51" s="5"/>
      <c r="F51" s="5"/>
      <c r="G51" s="5"/>
    </row>
    <row r="52" spans="1:12" x14ac:dyDescent="0.25">
      <c r="A52" s="4">
        <v>43009</v>
      </c>
      <c r="B52" s="6">
        <v>941709.08</v>
      </c>
      <c r="C52" s="6">
        <v>824.51</v>
      </c>
      <c r="D52" s="5">
        <v>1.0319999999999999E-2</v>
      </c>
      <c r="E52" s="5"/>
      <c r="F52" s="5"/>
      <c r="G52" s="5"/>
    </row>
    <row r="53" spans="1:12" x14ac:dyDescent="0.25">
      <c r="A53" s="4">
        <v>43040</v>
      </c>
      <c r="B53" s="6">
        <v>942522.27</v>
      </c>
      <c r="C53" s="6">
        <v>813.19</v>
      </c>
      <c r="D53" s="5">
        <v>1.051E-2</v>
      </c>
      <c r="E53" s="5"/>
      <c r="F53" s="5"/>
      <c r="G53" s="5"/>
    </row>
    <row r="54" spans="1:12" x14ac:dyDescent="0.25">
      <c r="A54" s="4">
        <v>43070</v>
      </c>
      <c r="B54" s="6">
        <v>943463.98</v>
      </c>
      <c r="C54" s="6">
        <v>941.71</v>
      </c>
      <c r="D54" s="5">
        <v>1.157E-2</v>
      </c>
      <c r="E54" s="5"/>
      <c r="F54" s="5"/>
      <c r="G54" s="5"/>
    </row>
    <row r="55" spans="1:12" x14ac:dyDescent="0.25">
      <c r="A55" s="4">
        <v>43101</v>
      </c>
      <c r="B55" s="6">
        <v>944504.77</v>
      </c>
      <c r="C55" s="6">
        <v>1040.79</v>
      </c>
      <c r="D55" s="5">
        <v>1.299E-2</v>
      </c>
      <c r="E55" s="5"/>
      <c r="F55" s="5"/>
      <c r="G55" s="5"/>
    </row>
    <row r="56" spans="1:12" x14ac:dyDescent="0.25">
      <c r="A56" s="4">
        <v>43132</v>
      </c>
      <c r="B56" s="6">
        <v>945478.42</v>
      </c>
      <c r="C56" s="6">
        <v>973.65</v>
      </c>
      <c r="D56" s="5">
        <v>1.3769999999999999E-2</v>
      </c>
      <c r="E56" s="5"/>
      <c r="F56" s="5"/>
      <c r="G56" s="5"/>
    </row>
    <row r="57" spans="1:12" x14ac:dyDescent="0.25">
      <c r="A57" s="4">
        <v>43160</v>
      </c>
      <c r="B57" s="6">
        <v>946695.45</v>
      </c>
      <c r="C57" s="6">
        <v>1217.03</v>
      </c>
      <c r="D57" s="5">
        <v>1.516E-2</v>
      </c>
      <c r="E57" s="5"/>
      <c r="F57" s="5"/>
      <c r="G57" s="5"/>
    </row>
    <row r="58" spans="1:12" x14ac:dyDescent="0.25">
      <c r="A58" s="4">
        <v>43191</v>
      </c>
      <c r="B58" s="6">
        <v>947995.23</v>
      </c>
      <c r="C58" s="6">
        <v>1299.78</v>
      </c>
      <c r="D58" s="5">
        <v>1.67E-2</v>
      </c>
      <c r="E58" s="5"/>
      <c r="F58" s="5"/>
      <c r="G58" s="5"/>
    </row>
    <row r="59" spans="1:12" x14ac:dyDescent="0.25">
      <c r="A59" s="4">
        <v>43221</v>
      </c>
      <c r="B59" s="6">
        <v>949376.75</v>
      </c>
      <c r="C59" s="6">
        <v>1381.52</v>
      </c>
      <c r="D59" s="5">
        <v>1.7160000000000002E-2</v>
      </c>
      <c r="E59" s="5"/>
      <c r="F59" s="5"/>
      <c r="G59" s="5"/>
    </row>
    <row r="60" spans="1:12" x14ac:dyDescent="0.25">
      <c r="A60" s="4">
        <v>43252</v>
      </c>
      <c r="B60" s="6">
        <v>950789.91</v>
      </c>
      <c r="C60" s="6">
        <v>1413.16</v>
      </c>
      <c r="D60" s="5">
        <v>1.797E-2</v>
      </c>
      <c r="E60" s="5"/>
      <c r="F60" s="5"/>
      <c r="G60" s="5"/>
    </row>
    <row r="61" spans="1:12" x14ac:dyDescent="0.25">
      <c r="A61" s="4">
        <v>43282</v>
      </c>
      <c r="B61" s="6">
        <v>952315.81</v>
      </c>
      <c r="C61" s="6">
        <v>1525.9</v>
      </c>
      <c r="D61" s="5">
        <v>1.89E-2</v>
      </c>
      <c r="E61" s="5"/>
      <c r="F61" s="5"/>
      <c r="G61" s="5"/>
    </row>
    <row r="62" spans="1:12" x14ac:dyDescent="0.25">
      <c r="A62" s="4">
        <v>43315</v>
      </c>
      <c r="B62" s="6">
        <v>954233.63</v>
      </c>
      <c r="C62" s="6">
        <v>1917.82</v>
      </c>
      <c r="D62" s="5">
        <v>1.9210000000000001E-2</v>
      </c>
      <c r="E62" s="5"/>
      <c r="F62" s="5"/>
      <c r="G62" s="5"/>
    </row>
    <row r="63" spans="1:12" ht="15.75" thickBot="1" x14ac:dyDescent="0.3">
      <c r="A63" s="4" t="s">
        <v>21</v>
      </c>
      <c r="C63" s="10">
        <f>SUM(C51:C62)</f>
        <v>14133.449999999999</v>
      </c>
    </row>
    <row r="64" spans="1:12" ht="15.75" thickTop="1" x14ac:dyDescent="0.25"/>
    <row r="66" spans="1:7" ht="30" x14ac:dyDescent="0.25">
      <c r="A66" s="8" t="s">
        <v>24</v>
      </c>
      <c r="B66" s="1" t="s">
        <v>14</v>
      </c>
      <c r="C66" s="1" t="s">
        <v>15</v>
      </c>
      <c r="D66" s="1" t="s">
        <v>16</v>
      </c>
      <c r="E66" s="1"/>
      <c r="F66" s="1"/>
      <c r="G66" s="1"/>
    </row>
    <row r="67" spans="1:7" x14ac:dyDescent="0.25">
      <c r="A67" s="4">
        <v>42979</v>
      </c>
      <c r="B67" s="6">
        <v>280773.42</v>
      </c>
      <c r="C67" s="6">
        <v>239.42</v>
      </c>
      <c r="D67" s="5">
        <v>0.01</v>
      </c>
      <c r="E67" s="5"/>
      <c r="F67" s="5"/>
      <c r="G67" s="5"/>
    </row>
    <row r="68" spans="1:7" x14ac:dyDescent="0.25">
      <c r="A68" s="4">
        <v>43009</v>
      </c>
      <c r="B68" s="6">
        <v>281023.35999999999</v>
      </c>
      <c r="C68" s="6">
        <v>249.94</v>
      </c>
      <c r="D68" s="5">
        <v>1.048E-2</v>
      </c>
      <c r="E68" s="5"/>
      <c r="F68" s="5"/>
      <c r="G68" s="5"/>
    </row>
    <row r="69" spans="1:7" x14ac:dyDescent="0.25">
      <c r="A69" s="4">
        <v>43040</v>
      </c>
      <c r="B69" s="6">
        <v>281270.42</v>
      </c>
      <c r="C69" s="6">
        <v>247.06</v>
      </c>
      <c r="D69" s="5">
        <v>1.0699999999999999E-2</v>
      </c>
      <c r="E69" s="5"/>
      <c r="F69" s="5"/>
      <c r="G69" s="5"/>
    </row>
    <row r="70" spans="1:7" x14ac:dyDescent="0.25">
      <c r="A70" s="4">
        <v>43070</v>
      </c>
      <c r="B70" s="6">
        <v>281551.42</v>
      </c>
      <c r="C70" s="6">
        <v>281</v>
      </c>
      <c r="D70" s="5">
        <v>1.176E-2</v>
      </c>
      <c r="E70" s="5"/>
      <c r="F70" s="5"/>
      <c r="G70" s="5"/>
    </row>
    <row r="71" spans="1:7" x14ac:dyDescent="0.25">
      <c r="A71" s="4">
        <v>43101</v>
      </c>
      <c r="B71" s="6">
        <v>281859.90000000002</v>
      </c>
      <c r="C71" s="6">
        <v>308.48</v>
      </c>
      <c r="D71" s="5">
        <v>1.29E-2</v>
      </c>
      <c r="E71" s="5"/>
      <c r="F71" s="5"/>
      <c r="G71" s="5"/>
    </row>
    <row r="72" spans="1:7" x14ac:dyDescent="0.25">
      <c r="A72" s="4">
        <v>43132</v>
      </c>
      <c r="B72" s="6">
        <v>282152.21000000002</v>
      </c>
      <c r="C72" s="6">
        <v>292.31</v>
      </c>
      <c r="D72" s="5">
        <v>1.3520000000000001E-2</v>
      </c>
      <c r="E72" s="5"/>
      <c r="F72" s="5"/>
      <c r="G72" s="5"/>
    </row>
    <row r="73" spans="1:7" x14ac:dyDescent="0.25">
      <c r="A73" s="4">
        <v>43160</v>
      </c>
      <c r="B73" s="6">
        <v>282511.53999999998</v>
      </c>
      <c r="C73" s="6">
        <v>359.33</v>
      </c>
      <c r="D73" s="5">
        <v>1.4999999999999999E-2</v>
      </c>
      <c r="E73" s="5"/>
      <c r="F73" s="5"/>
      <c r="G73" s="5"/>
    </row>
    <row r="74" spans="1:7" x14ac:dyDescent="0.25">
      <c r="A74" s="4">
        <v>43191</v>
      </c>
      <c r="B74" s="6">
        <v>282890.12</v>
      </c>
      <c r="C74" s="6">
        <v>378.58</v>
      </c>
      <c r="D74" s="5">
        <v>1.6299999999999999E-2</v>
      </c>
      <c r="E74" s="5"/>
      <c r="F74" s="5"/>
      <c r="G74" s="5"/>
    </row>
    <row r="75" spans="1:7" x14ac:dyDescent="0.25">
      <c r="A75" s="4">
        <v>43221</v>
      </c>
      <c r="B75" s="6">
        <v>283304.78999999998</v>
      </c>
      <c r="C75" s="6">
        <v>414.67</v>
      </c>
      <c r="D75" s="5">
        <v>1.7260000000000001E-2</v>
      </c>
      <c r="E75" s="5"/>
      <c r="F75" s="5"/>
      <c r="G75" s="5"/>
    </row>
    <row r="76" spans="1:7" x14ac:dyDescent="0.25">
      <c r="A76" s="4">
        <v>43252</v>
      </c>
      <c r="B76" s="6">
        <v>283730.94</v>
      </c>
      <c r="C76" s="6">
        <v>426.15</v>
      </c>
      <c r="D76" s="5">
        <v>1.83E-2</v>
      </c>
      <c r="E76" s="5"/>
      <c r="F76" s="5"/>
      <c r="G76" s="5"/>
    </row>
    <row r="77" spans="1:7" x14ac:dyDescent="0.25">
      <c r="A77" s="4">
        <v>43282</v>
      </c>
      <c r="B77" s="6">
        <v>284187.90999999997</v>
      </c>
      <c r="C77" s="6">
        <v>456.97</v>
      </c>
      <c r="D77" s="5">
        <v>1.8964999999999999E-2</v>
      </c>
      <c r="E77" s="5"/>
      <c r="F77" s="5"/>
      <c r="G77" s="5"/>
    </row>
    <row r="78" spans="1:7" x14ac:dyDescent="0.25">
      <c r="A78" s="4">
        <v>43315</v>
      </c>
      <c r="B78" s="6">
        <v>384773.63</v>
      </c>
      <c r="C78" s="6">
        <v>585.72</v>
      </c>
      <c r="D78" s="5">
        <v>1.9230000000000001E-2</v>
      </c>
      <c r="E78" s="5"/>
      <c r="F78" s="5"/>
      <c r="G78" s="5"/>
    </row>
    <row r="79" spans="1:7" ht="15.75" thickBot="1" x14ac:dyDescent="0.3">
      <c r="A79" s="4" t="s">
        <v>21</v>
      </c>
      <c r="C79" s="10">
        <f>SUM(C67:C78)</f>
        <v>4239.63</v>
      </c>
    </row>
    <row r="80" spans="1:7" ht="15.75" thickTop="1" x14ac:dyDescent="0.25"/>
    <row r="82" spans="1:7" ht="30" x14ac:dyDescent="0.25">
      <c r="A82" s="8" t="s">
        <v>26</v>
      </c>
      <c r="B82" s="1" t="s">
        <v>27</v>
      </c>
      <c r="C82" s="1" t="s">
        <v>28</v>
      </c>
      <c r="D82" s="1" t="s">
        <v>29</v>
      </c>
      <c r="E82" s="1"/>
      <c r="F82" s="1"/>
      <c r="G82" s="1"/>
    </row>
    <row r="83" spans="1:7" x14ac:dyDescent="0.25">
      <c r="A83" s="4">
        <v>42979</v>
      </c>
      <c r="B83" s="6">
        <f t="shared" ref="B83:B94" si="5">B67+B51+N35+N19</f>
        <v>22526279.789999999</v>
      </c>
      <c r="C83" s="6">
        <f t="shared" ref="C83:C94" si="6">C67+C51+O35+O19</f>
        <v>16847.18</v>
      </c>
      <c r="D83" s="5">
        <f t="shared" ref="D83:D85" si="7">(D19+G19+J19)/3</f>
        <v>1.093E-2</v>
      </c>
      <c r="E83" s="5"/>
      <c r="F83" s="5"/>
      <c r="G83" s="5"/>
    </row>
    <row r="84" spans="1:7" x14ac:dyDescent="0.25">
      <c r="A84" s="4">
        <v>43009</v>
      </c>
      <c r="B84" s="6">
        <f t="shared" si="5"/>
        <v>24543384.049999997</v>
      </c>
      <c r="C84" s="6">
        <f t="shared" si="6"/>
        <v>19367.53</v>
      </c>
      <c r="D84" s="5">
        <f t="shared" si="7"/>
        <v>1.1173333333333332E-2</v>
      </c>
      <c r="E84" s="5"/>
      <c r="F84" s="5"/>
      <c r="G84" s="5"/>
    </row>
    <row r="85" spans="1:7" x14ac:dyDescent="0.25">
      <c r="A85" s="4">
        <v>43040</v>
      </c>
      <c r="B85" s="6">
        <f t="shared" si="5"/>
        <v>24062292.75</v>
      </c>
      <c r="C85" s="6">
        <f t="shared" si="6"/>
        <v>18919.689999999999</v>
      </c>
      <c r="D85" s="5">
        <f t="shared" si="7"/>
        <v>1.1346666666666666E-2</v>
      </c>
      <c r="E85" s="5"/>
      <c r="F85" s="5"/>
      <c r="G85" s="5"/>
    </row>
    <row r="86" spans="1:7" x14ac:dyDescent="0.25">
      <c r="A86" s="4">
        <v>43070</v>
      </c>
      <c r="B86" s="6">
        <f t="shared" si="5"/>
        <v>24586527.469999999</v>
      </c>
      <c r="C86" s="6">
        <f t="shared" si="6"/>
        <v>24234.720000000001</v>
      </c>
      <c r="D86" s="5">
        <f>(D22+G22+J22)/3</f>
        <v>1.2416666666666666E-2</v>
      </c>
      <c r="E86" s="5"/>
      <c r="F86" s="5"/>
      <c r="G86" s="5"/>
    </row>
    <row r="87" spans="1:7" x14ac:dyDescent="0.25">
      <c r="A87" s="4">
        <v>43101</v>
      </c>
      <c r="B87" s="6">
        <f t="shared" si="5"/>
        <v>36125202.090000004</v>
      </c>
      <c r="C87" s="6">
        <f t="shared" si="6"/>
        <v>38674.620000000003</v>
      </c>
      <c r="D87" s="5">
        <f t="shared" ref="D87:D94" si="8">(D23+G23+J23)/3</f>
        <v>1.3683333333333334E-2</v>
      </c>
      <c r="E87" s="5"/>
      <c r="F87" s="5"/>
      <c r="G87" s="5"/>
    </row>
    <row r="88" spans="1:7" x14ac:dyDescent="0.25">
      <c r="A88" s="4">
        <v>43132</v>
      </c>
      <c r="B88" s="6">
        <f t="shared" si="5"/>
        <v>35163247.730000004</v>
      </c>
      <c r="C88" s="6">
        <f t="shared" si="6"/>
        <v>38045.64</v>
      </c>
      <c r="D88" s="5">
        <f t="shared" si="8"/>
        <v>1.4476666666666665E-2</v>
      </c>
      <c r="E88" s="5"/>
      <c r="F88" s="5"/>
      <c r="G88" s="5"/>
    </row>
    <row r="89" spans="1:7" x14ac:dyDescent="0.25">
      <c r="A89" s="4">
        <v>43160</v>
      </c>
      <c r="B89" s="6">
        <f t="shared" si="5"/>
        <v>33608293.75</v>
      </c>
      <c r="C89" s="6">
        <f t="shared" si="6"/>
        <v>45046.020000000004</v>
      </c>
      <c r="D89" s="5">
        <f t="shared" si="8"/>
        <v>1.5743333333333331E-2</v>
      </c>
      <c r="E89" s="5"/>
      <c r="F89" s="5"/>
      <c r="G89" s="5"/>
    </row>
    <row r="90" spans="1:7" x14ac:dyDescent="0.25">
      <c r="A90" s="4">
        <v>43191</v>
      </c>
      <c r="B90" s="6">
        <f t="shared" si="5"/>
        <v>31154021.009999998</v>
      </c>
      <c r="C90" s="6">
        <f t="shared" si="6"/>
        <v>45727.259999999995</v>
      </c>
      <c r="D90" s="5">
        <f t="shared" si="8"/>
        <v>1.7399999999999999E-2</v>
      </c>
      <c r="E90" s="5"/>
      <c r="F90" s="5"/>
      <c r="G90" s="5"/>
    </row>
    <row r="91" spans="1:7" x14ac:dyDescent="0.25">
      <c r="A91" s="4">
        <v>43221</v>
      </c>
      <c r="B91" s="6">
        <f t="shared" si="5"/>
        <v>28199101.690000001</v>
      </c>
      <c r="C91" s="6">
        <f t="shared" si="6"/>
        <v>45080.68</v>
      </c>
      <c r="D91" s="5">
        <f t="shared" si="8"/>
        <v>1.8206666666666666E-2</v>
      </c>
      <c r="E91" s="5"/>
      <c r="F91" s="5"/>
      <c r="G91" s="5"/>
    </row>
    <row r="92" spans="1:7" x14ac:dyDescent="0.25">
      <c r="A92" s="4">
        <v>43252</v>
      </c>
      <c r="B92" s="6">
        <f t="shared" si="5"/>
        <v>26741623.489999998</v>
      </c>
      <c r="C92" s="6">
        <f t="shared" si="6"/>
        <v>42521.8</v>
      </c>
      <c r="D92" s="5">
        <f t="shared" si="8"/>
        <v>1.8509999999999999E-2</v>
      </c>
      <c r="E92" s="5"/>
      <c r="F92" s="5"/>
      <c r="G92" s="5"/>
    </row>
    <row r="93" spans="1:7" x14ac:dyDescent="0.25">
      <c r="A93" s="4">
        <v>43282</v>
      </c>
      <c r="B93" s="6">
        <f t="shared" si="5"/>
        <v>28785529.030000001</v>
      </c>
      <c r="C93" s="6">
        <f t="shared" si="6"/>
        <v>43905.54</v>
      </c>
      <c r="D93" s="5">
        <f t="shared" si="8"/>
        <v>1.9836666666666666E-2</v>
      </c>
      <c r="E93" s="5"/>
      <c r="F93" s="5"/>
      <c r="G93" s="5"/>
    </row>
    <row r="94" spans="1:7" x14ac:dyDescent="0.25">
      <c r="A94" s="4">
        <v>43315</v>
      </c>
      <c r="B94" s="6">
        <f t="shared" si="5"/>
        <v>22622343.43</v>
      </c>
      <c r="C94" s="6">
        <f t="shared" si="6"/>
        <v>36814.399999999994</v>
      </c>
      <c r="D94" s="5">
        <f t="shared" si="8"/>
        <v>2.0083333333333332E-2</v>
      </c>
      <c r="E94" s="5"/>
      <c r="F94" s="5"/>
      <c r="G94" s="5"/>
    </row>
    <row r="95" spans="1:7" ht="15.75" thickBot="1" x14ac:dyDescent="0.3">
      <c r="A95" s="4" t="s">
        <v>21</v>
      </c>
      <c r="C95" s="10">
        <f>SUM(C83:C94)</f>
        <v>415185.07999999996</v>
      </c>
    </row>
    <row r="96" spans="1:7" ht="15.75" thickTop="1" x14ac:dyDescent="0.25"/>
    <row r="97" spans="2:3" x14ac:dyDescent="0.25">
      <c r="B97" s="9" t="s">
        <v>25</v>
      </c>
      <c r="C97" t="s">
        <v>25</v>
      </c>
    </row>
  </sheetData>
  <mergeCells count="3">
    <mergeCell ref="A1:D1"/>
    <mergeCell ref="A2:D2"/>
    <mergeCell ref="A3:D3"/>
  </mergeCells>
  <pageMargins left="0.45" right="0.45" top="0.5" bottom="0.5" header="0.3" footer="0.3"/>
  <pageSetup orientation="landscape" r:id="rId1"/>
  <rowBreaks count="1" manualBreakCount="1">
    <brk id="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E6" sqref="E6:E7"/>
    </sheetView>
  </sheetViews>
  <sheetFormatPr defaultRowHeight="15" x14ac:dyDescent="0.25"/>
  <cols>
    <col min="1" max="1" width="10.7109375" bestFit="1" customWidth="1"/>
    <col min="3" max="3" width="12.5703125" customWidth="1"/>
  </cols>
  <sheetData>
    <row r="1" spans="1:6" x14ac:dyDescent="0.25">
      <c r="A1" s="17" t="s">
        <v>35</v>
      </c>
      <c r="B1" s="17"/>
      <c r="C1" s="17"/>
      <c r="D1" s="17"/>
      <c r="E1" s="17"/>
      <c r="F1" s="17"/>
    </row>
    <row r="2" spans="1:6" x14ac:dyDescent="0.25">
      <c r="A2" s="17" t="s">
        <v>36</v>
      </c>
      <c r="B2" s="17"/>
      <c r="C2" s="17"/>
      <c r="D2" s="17"/>
      <c r="E2" s="17"/>
      <c r="F2" s="17"/>
    </row>
    <row r="4" spans="1:6" x14ac:dyDescent="0.25">
      <c r="B4" s="11" t="s">
        <v>37</v>
      </c>
      <c r="C4" s="11" t="s">
        <v>45</v>
      </c>
      <c r="D4" s="15" t="s">
        <v>38</v>
      </c>
      <c r="E4" s="11" t="s">
        <v>39</v>
      </c>
      <c r="F4" s="11" t="s">
        <v>40</v>
      </c>
    </row>
    <row r="5" spans="1:6" x14ac:dyDescent="0.25">
      <c r="A5" s="12">
        <v>43008</v>
      </c>
      <c r="B5" s="5">
        <v>1.0149999999999999E-2</v>
      </c>
      <c r="C5" s="5">
        <v>1.264E-2</v>
      </c>
      <c r="D5" s="5">
        <v>0.01</v>
      </c>
      <c r="E5" s="5">
        <v>5.1000000000000004E-3</v>
      </c>
      <c r="F5" s="13">
        <f>(B5+D5+E5)/3</f>
        <v>8.4166666666666678E-3</v>
      </c>
    </row>
    <row r="6" spans="1:6" x14ac:dyDescent="0.25">
      <c r="A6" s="12">
        <v>43039</v>
      </c>
      <c r="B6" s="5">
        <v>1.0319999999999999E-2</v>
      </c>
      <c r="C6" s="5">
        <v>1.272E-2</v>
      </c>
      <c r="D6" s="5">
        <v>1.048E-2</v>
      </c>
      <c r="E6" s="5">
        <v>5.1000000000000004E-3</v>
      </c>
      <c r="F6" s="13">
        <f t="shared" ref="F6:F14" si="0">(B6+D6+E6)/3</f>
        <v>8.6333333333333331E-3</v>
      </c>
    </row>
    <row r="7" spans="1:6" x14ac:dyDescent="0.25">
      <c r="A7" s="12">
        <v>43069</v>
      </c>
      <c r="B7" s="5">
        <v>1.051E-2</v>
      </c>
      <c r="C7" s="5">
        <v>1.2829999999999999E-2</v>
      </c>
      <c r="D7" s="5">
        <v>1.0699999999999999E-2</v>
      </c>
      <c r="E7" s="5">
        <v>5.1000000000000004E-3</v>
      </c>
      <c r="F7" s="13">
        <f t="shared" si="0"/>
        <v>8.77E-3</v>
      </c>
    </row>
    <row r="8" spans="1:6" x14ac:dyDescent="0.25">
      <c r="A8" s="12">
        <v>43100</v>
      </c>
      <c r="B8" s="5">
        <v>1.157E-2</v>
      </c>
      <c r="C8" s="5">
        <v>1.392E-2</v>
      </c>
      <c r="D8" s="5">
        <v>1.176E-2</v>
      </c>
      <c r="E8" s="5">
        <v>0</v>
      </c>
      <c r="F8" s="13">
        <f t="shared" si="0"/>
        <v>7.776666666666667E-3</v>
      </c>
    </row>
    <row r="9" spans="1:6" x14ac:dyDescent="0.25">
      <c r="A9" s="12">
        <v>43131</v>
      </c>
      <c r="B9" s="5">
        <v>1.299E-2</v>
      </c>
      <c r="C9" s="5">
        <v>1.516E-2</v>
      </c>
      <c r="D9" s="5">
        <v>1.29E-2</v>
      </c>
      <c r="E9" s="5">
        <v>0</v>
      </c>
      <c r="F9" s="13">
        <f t="shared" si="0"/>
        <v>8.6300000000000005E-3</v>
      </c>
    </row>
    <row r="10" spans="1:6" x14ac:dyDescent="0.25">
      <c r="A10" s="12" t="s">
        <v>51</v>
      </c>
      <c r="B10" s="5">
        <v>1.3769999999999999E-2</v>
      </c>
      <c r="C10" s="5">
        <v>1.6140000000000002E-2</v>
      </c>
      <c r="D10" s="5">
        <v>1.3520000000000001E-2</v>
      </c>
      <c r="E10" s="5">
        <v>0</v>
      </c>
      <c r="F10" s="13">
        <f t="shared" si="0"/>
        <v>9.0966666666666678E-3</v>
      </c>
    </row>
    <row r="11" spans="1:6" x14ac:dyDescent="0.25">
      <c r="A11" s="12">
        <v>43190</v>
      </c>
      <c r="B11" s="5">
        <v>1.516E-2</v>
      </c>
      <c r="C11" s="5">
        <v>1.7069999999999998E-2</v>
      </c>
      <c r="D11" s="5">
        <v>1.4999999999999999E-2</v>
      </c>
      <c r="E11" s="5">
        <v>0</v>
      </c>
      <c r="F11" s="13">
        <f t="shared" si="0"/>
        <v>1.0053333333333333E-2</v>
      </c>
    </row>
    <row r="12" spans="1:6" x14ac:dyDescent="0.25">
      <c r="A12" s="12">
        <v>43220</v>
      </c>
      <c r="B12" s="5">
        <v>1.67E-2</v>
      </c>
      <c r="C12" s="5">
        <v>1.9199999999999998E-2</v>
      </c>
      <c r="D12" s="5">
        <v>1.6299999999999999E-2</v>
      </c>
      <c r="E12" s="5">
        <v>0</v>
      </c>
      <c r="F12" s="13">
        <f t="shared" si="0"/>
        <v>1.1000000000000001E-2</v>
      </c>
    </row>
    <row r="13" spans="1:6" x14ac:dyDescent="0.25">
      <c r="A13" s="12">
        <v>43251</v>
      </c>
      <c r="B13" s="5">
        <v>1.7160000000000002E-2</v>
      </c>
      <c r="C13" s="5">
        <v>2.0199999999999999E-2</v>
      </c>
      <c r="D13" s="5">
        <v>1.7260000000000001E-2</v>
      </c>
      <c r="E13" s="5">
        <v>0</v>
      </c>
      <c r="F13" s="13">
        <f t="shared" si="0"/>
        <v>1.1473333333333335E-2</v>
      </c>
    </row>
    <row r="14" spans="1:6" x14ac:dyDescent="0.25">
      <c r="A14" s="12">
        <v>43281</v>
      </c>
      <c r="B14" s="5">
        <v>1.797E-2</v>
      </c>
      <c r="C14" s="5">
        <v>1.9259999999999999E-2</v>
      </c>
      <c r="D14" s="5">
        <v>1.83E-2</v>
      </c>
      <c r="E14" s="5">
        <v>0</v>
      </c>
      <c r="F14" s="13">
        <f t="shared" si="0"/>
        <v>1.2089999999999998E-2</v>
      </c>
    </row>
    <row r="15" spans="1:6" x14ac:dyDescent="0.25">
      <c r="A15" s="12">
        <v>43312</v>
      </c>
      <c r="B15" s="5">
        <v>1.89E-2</v>
      </c>
      <c r="C15" s="5">
        <v>2.164E-2</v>
      </c>
      <c r="D15" s="5">
        <v>1.8970000000000001E-2</v>
      </c>
      <c r="E15" s="5">
        <v>0</v>
      </c>
      <c r="F15" s="13">
        <f>(B15+C15+E15+D15)/4</f>
        <v>1.48775E-2</v>
      </c>
    </row>
    <row r="16" spans="1:6" x14ac:dyDescent="0.25">
      <c r="A16" s="12">
        <v>43343</v>
      </c>
      <c r="B16" s="5">
        <v>1.9210000000000001E-2</v>
      </c>
      <c r="C16" s="5">
        <v>2.181E-2</v>
      </c>
      <c r="D16" s="5">
        <v>1.9230000000000001E-2</v>
      </c>
      <c r="E16" s="5">
        <v>0</v>
      </c>
      <c r="F16" s="13">
        <f>(B16+C16+E16+D16)/4</f>
        <v>1.50625E-2</v>
      </c>
    </row>
    <row r="17" spans="2:5" x14ac:dyDescent="0.25">
      <c r="B17" s="13"/>
      <c r="C17" s="13"/>
      <c r="D17" s="13"/>
      <c r="E17" s="13"/>
    </row>
  </sheetData>
  <mergeCells count="2">
    <mergeCell ref="A1:F1"/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Investment &amp; Int Balances</vt:lpstr>
      <vt:lpstr>Interest Rate Comp</vt:lpstr>
      <vt:lpstr>Graph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cp:lastPrinted>2019-04-03T13:13:29Z</cp:lastPrinted>
  <dcterms:created xsi:type="dcterms:W3CDTF">2017-01-21T22:55:51Z</dcterms:created>
  <dcterms:modified xsi:type="dcterms:W3CDTF">2019-04-03T14:12:20Z</dcterms:modified>
</cp:coreProperties>
</file>