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Other Information\"/>
    </mc:Choice>
  </mc:AlternateContent>
  <bookViews>
    <workbookView xWindow="0" yWindow="0" windowWidth="20490" windowHeight="7650"/>
  </bookViews>
  <sheets>
    <sheet name="Investment &amp; Int Balances" sheetId="1" r:id="rId1"/>
    <sheet name="Graph" sheetId="4" r:id="rId2"/>
    <sheet name="Interest Rate Comp" sheetId="2" r:id="rId3"/>
  </sheets>
  <calcPr calcId="162913"/>
  <fileRecoveryPr repairLoad="1"/>
</workbook>
</file>

<file path=xl/calcChain.xml><?xml version="1.0" encoding="utf-8"?>
<calcChain xmlns="http://schemas.openxmlformats.org/spreadsheetml/2006/main">
  <c r="G17" i="2" l="1"/>
  <c r="G5" i="2"/>
  <c r="G28" i="2"/>
  <c r="G27" i="2"/>
  <c r="G26" i="2"/>
  <c r="G25" i="2"/>
  <c r="G24" i="2"/>
  <c r="G23" i="2"/>
  <c r="G22" i="2"/>
  <c r="G21" i="2"/>
  <c r="G20" i="2"/>
  <c r="G19" i="2"/>
  <c r="G18" i="2"/>
  <c r="N30" i="1"/>
  <c r="N29" i="1"/>
  <c r="N28" i="1"/>
  <c r="N27" i="1"/>
  <c r="N26" i="1"/>
  <c r="N25" i="1"/>
  <c r="N24" i="1"/>
  <c r="N23" i="1"/>
  <c r="O30" i="1"/>
  <c r="O29" i="1"/>
  <c r="O28" i="1"/>
  <c r="O27" i="1"/>
  <c r="O26" i="1"/>
  <c r="O25" i="1"/>
  <c r="O24" i="1"/>
  <c r="O23" i="1"/>
  <c r="O22" i="1"/>
  <c r="C86" i="1"/>
  <c r="N19" i="1"/>
  <c r="D11" i="1"/>
  <c r="D12" i="1"/>
  <c r="D13" i="1"/>
  <c r="D14" i="1"/>
  <c r="D9" i="1"/>
  <c r="D94" i="1" l="1"/>
  <c r="D93" i="1"/>
  <c r="D92" i="1"/>
  <c r="D91" i="1"/>
  <c r="D90" i="1"/>
  <c r="D89" i="1"/>
  <c r="D88" i="1"/>
  <c r="D87" i="1"/>
  <c r="D85" i="1"/>
  <c r="D84" i="1"/>
  <c r="D83" i="1"/>
  <c r="D86" i="1"/>
  <c r="D8" i="1"/>
  <c r="G16" i="2" l="1"/>
  <c r="G15" i="2"/>
  <c r="G14" i="2"/>
  <c r="G13" i="2"/>
  <c r="G12" i="2"/>
  <c r="G11" i="2"/>
  <c r="G10" i="2"/>
  <c r="G9" i="2"/>
  <c r="G8" i="2"/>
  <c r="G7" i="2"/>
  <c r="G6" i="2"/>
  <c r="O21" i="1" l="1"/>
  <c r="O20" i="1"/>
  <c r="O19" i="1"/>
  <c r="N22" i="1"/>
  <c r="N21" i="1"/>
  <c r="N20" i="1"/>
  <c r="F31" i="1"/>
  <c r="O36" i="1"/>
  <c r="O35" i="1"/>
  <c r="N46" i="1"/>
  <c r="N45" i="1"/>
  <c r="N44" i="1"/>
  <c r="N43" i="1"/>
  <c r="N42" i="1"/>
  <c r="N41" i="1"/>
  <c r="N40" i="1"/>
  <c r="N39" i="1"/>
  <c r="N38" i="1"/>
  <c r="N37" i="1"/>
  <c r="N36" i="1"/>
  <c r="N35" i="1"/>
  <c r="O44" i="1" l="1"/>
  <c r="O42" i="1"/>
  <c r="O40" i="1"/>
  <c r="O46" i="1"/>
  <c r="O45" i="1"/>
  <c r="O43" i="1"/>
  <c r="O41" i="1"/>
  <c r="O39" i="1"/>
  <c r="O38" i="1"/>
  <c r="O37" i="1"/>
  <c r="D10" i="1" l="1"/>
  <c r="D7" i="1"/>
  <c r="C31" i="1"/>
  <c r="I31" i="1"/>
  <c r="L31" i="1"/>
  <c r="L47" i="1"/>
  <c r="I47" i="1"/>
  <c r="C47" i="1"/>
  <c r="C63" i="1"/>
  <c r="C79" i="1"/>
  <c r="O31" i="1" l="1"/>
  <c r="C84" i="1"/>
  <c r="C91" i="1"/>
  <c r="B91" i="1"/>
  <c r="B84" i="1"/>
  <c r="B85" i="1"/>
  <c r="C93" i="1"/>
  <c r="B83" i="1"/>
  <c r="B92" i="1"/>
  <c r="O47" i="1"/>
  <c r="C83" i="1"/>
  <c r="C94" i="1"/>
  <c r="C92" i="1"/>
  <c r="C90" i="1"/>
  <c r="C89" i="1"/>
  <c r="C88" i="1"/>
  <c r="B88" i="1"/>
  <c r="C87" i="1"/>
  <c r="B89" i="1"/>
  <c r="B93" i="1"/>
  <c r="B90" i="1"/>
  <c r="B94" i="1"/>
  <c r="B87" i="1"/>
  <c r="B86" i="1"/>
  <c r="C85" i="1"/>
  <c r="D15" i="1"/>
  <c r="C15" i="1"/>
  <c r="B15" i="1"/>
  <c r="C95" i="1" l="1"/>
</calcChain>
</file>

<file path=xl/sharedStrings.xml><?xml version="1.0" encoding="utf-8"?>
<sst xmlns="http://schemas.openxmlformats.org/spreadsheetml/2006/main" count="87" uniqueCount="53">
  <si>
    <t>WHITE SETTLEMENT INDEPENDENT SCHOOL DISTRICT</t>
  </si>
  <si>
    <t>INVESTMENT REPORT WITH INTEREST RATE ANALYSIS</t>
  </si>
  <si>
    <t>Account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</si>
  <si>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</si>
  <si>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</si>
  <si>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</si>
  <si>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</si>
  <si>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</si>
  <si>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</si>
  <si>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TOTAL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</si>
  <si>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</si>
  <si>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</si>
  <si>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</si>
  <si>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</si>
  <si>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</si>
  <si>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</si>
  <si>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</si>
  <si>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</si>
  <si>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TOTAL YTD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</si>
  <si>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</si>
  <si>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</si>
  <si>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</si>
  <si>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</si>
  <si>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</si>
  <si>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</si>
  <si>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</si>
  <si>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</si>
  <si>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</si>
  <si>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</si>
  <si>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</si>
  <si>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</si>
  <si>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</si>
  <si>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</si>
  <si>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CD</t>
  </si>
  <si>
    <t>Avg</t>
  </si>
  <si>
    <t>Texpool Prime Market Value</t>
  </si>
  <si>
    <t>Texstar Texpool Prime Interest Earned</t>
  </si>
  <si>
    <t>TexPool Prime Interest Rate</t>
  </si>
  <si>
    <t>TexPool Prime</t>
  </si>
  <si>
    <t>Invested 8/31/2018</t>
  </si>
  <si>
    <t>Texpool Prime - General Fund</t>
  </si>
  <si>
    <t>2/29/2018</t>
  </si>
  <si>
    <t>FOR FISCAL YEAR END 8/31/2019</t>
  </si>
  <si>
    <t>FISCAL YEAR SUMMARY 2018-2019</t>
  </si>
  <si>
    <t>Invested 8/31/2019</t>
  </si>
  <si>
    <t>Lone Star</t>
  </si>
  <si>
    <t>Lone Star  Market Value</t>
  </si>
  <si>
    <t>Lone Star Interest Earned</t>
  </si>
  <si>
    <t>Lone Star Interest Rate</t>
  </si>
  <si>
    <t>TexStar Market Value</t>
  </si>
  <si>
    <t>2/29/2019</t>
  </si>
  <si>
    <t>Texpool</t>
  </si>
  <si>
    <t>TexStar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</si>
</sst>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2018-2019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29819144936253"/>
          <c:y val="0.14159758756309021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Comp'!$B$5:$B$16</c:f>
              <c:numCache>
                <c:formatCode>0.000%</c:formatCode>
                <c:ptCount val="12"/>
                <c:pt idx="0">
                  <c:v>1.0149999999999999E-2</c:v>
                </c:pt>
                <c:pt idx="1">
                  <c:v>1.0319999999999999E-2</c:v>
                </c:pt>
                <c:pt idx="2">
                  <c:v>1.051E-2</c:v>
                </c:pt>
                <c:pt idx="3">
                  <c:v>1.157E-2</c:v>
                </c:pt>
                <c:pt idx="4">
                  <c:v>1.299E-2</c:v>
                </c:pt>
                <c:pt idx="5">
                  <c:v>1.3769999999999999E-2</c:v>
                </c:pt>
                <c:pt idx="6">
                  <c:v>1.516E-2</c:v>
                </c:pt>
                <c:pt idx="7">
                  <c:v>1.67E-2</c:v>
                </c:pt>
                <c:pt idx="8">
                  <c:v>1.7160000000000002E-2</c:v>
                </c:pt>
                <c:pt idx="9">
                  <c:v>1.797E-2</c:v>
                </c:pt>
                <c:pt idx="10">
                  <c:v>1.89E-2</c:v>
                </c:pt>
                <c:pt idx="11">
                  <c:v>1.9210000000000001E-2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Comp'!$C$5:$C$16</c:f>
              <c:numCache>
                <c:formatCode>0.000%</c:formatCode>
                <c:ptCount val="12"/>
                <c:pt idx="0">
                  <c:v>1.264E-2</c:v>
                </c:pt>
                <c:pt idx="1">
                  <c:v>1.272E-2</c:v>
                </c:pt>
                <c:pt idx="2">
                  <c:v>1.2829999999999999E-2</c:v>
                </c:pt>
                <c:pt idx="3">
                  <c:v>1.392E-2</c:v>
                </c:pt>
                <c:pt idx="4">
                  <c:v>1.516E-2</c:v>
                </c:pt>
                <c:pt idx="5">
                  <c:v>1.6140000000000002E-2</c:v>
                </c:pt>
                <c:pt idx="6">
                  <c:v>1.7069999999999998E-2</c:v>
                </c:pt>
                <c:pt idx="7">
                  <c:v>1.9199999999999998E-2</c:v>
                </c:pt>
                <c:pt idx="8">
                  <c:v>2.0199999999999999E-2</c:v>
                </c:pt>
                <c:pt idx="9">
                  <c:v>1.9259999999999999E-2</c:v>
                </c:pt>
                <c:pt idx="10">
                  <c:v>2.164E-2</c:v>
                </c:pt>
                <c:pt idx="11">
                  <c:v>2.181E-2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Comp'!$E$5:$E$16</c:f>
              <c:numCache>
                <c:formatCode>0.000%</c:formatCode>
                <c:ptCount val="12"/>
                <c:pt idx="0">
                  <c:v>0.01</c:v>
                </c:pt>
                <c:pt idx="1">
                  <c:v>1.048E-2</c:v>
                </c:pt>
                <c:pt idx="2">
                  <c:v>1.0699999999999999E-2</c:v>
                </c:pt>
                <c:pt idx="3">
                  <c:v>1.176E-2</c:v>
                </c:pt>
                <c:pt idx="4">
                  <c:v>1.29E-2</c:v>
                </c:pt>
                <c:pt idx="5">
                  <c:v>1.3520000000000001E-2</c:v>
                </c:pt>
                <c:pt idx="6">
                  <c:v>1.4999999999999999E-2</c:v>
                </c:pt>
                <c:pt idx="7">
                  <c:v>1.6299999999999999E-2</c:v>
                </c:pt>
                <c:pt idx="8">
                  <c:v>1.7260000000000001E-2</c:v>
                </c:pt>
                <c:pt idx="9">
                  <c:v>1.83E-2</c:v>
                </c:pt>
                <c:pt idx="10">
                  <c:v>1.8970000000000001E-2</c:v>
                </c:pt>
                <c:pt idx="11">
                  <c:v>1.9230000000000001E-2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Comp'!$F$4</c:f>
              <c:strCache>
                <c:ptCount val="1"/>
                <c:pt idx="0">
                  <c:v>CD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Comp'!$F$5:$F$16</c:f>
              <c:numCache>
                <c:formatCode>0.000%</c:formatCode>
                <c:ptCount val="12"/>
                <c:pt idx="0">
                  <c:v>5.1000000000000004E-3</c:v>
                </c:pt>
                <c:pt idx="1">
                  <c:v>5.1000000000000004E-3</c:v>
                </c:pt>
                <c:pt idx="2">
                  <c:v>5.1000000000000004E-3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4"/>
          <c:order val="4"/>
          <c:tx>
            <c:strRef>
              <c:f>'Interest Rate Comp'!$G$4</c:f>
              <c:strCache>
                <c:ptCount val="1"/>
                <c:pt idx="0">
                  <c:v>Avg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Comp'!$A$5:$A$16</c:f>
              <c:strCache>
                <c:ptCount val="12"/>
                <c:pt idx="0">
                  <c:v>9/30/2017</c:v>
                </c:pt>
                <c:pt idx="1">
                  <c:v>10/31/2017</c:v>
                </c:pt>
                <c:pt idx="2">
                  <c:v>11/30/2017</c:v>
                </c:pt>
                <c:pt idx="3">
                  <c:v>12/31/2017</c:v>
                </c:pt>
                <c:pt idx="4">
                  <c:v>1/31/2018</c:v>
                </c:pt>
                <c:pt idx="5">
                  <c:v>2/29/2018</c:v>
                </c:pt>
                <c:pt idx="6">
                  <c:v>3/31/2018</c:v>
                </c:pt>
                <c:pt idx="7">
                  <c:v>4/30/2018</c:v>
                </c:pt>
                <c:pt idx="8">
                  <c:v>5/31/2018</c:v>
                </c:pt>
                <c:pt idx="9">
                  <c:v>6/30/2018</c:v>
                </c:pt>
                <c:pt idx="10">
                  <c:v>7/31/2018</c:v>
                </c:pt>
                <c:pt idx="11">
                  <c:v>8/31/2018</c:v>
                </c:pt>
              </c:strCache>
            </c:strRef>
          </c:cat>
          <c:val>
            <c:numRef>
              <c:f>'Interest Rate Comp'!$G$5:$G$16</c:f>
              <c:numCache>
                <c:formatCode>0.000%</c:formatCode>
                <c:ptCount val="12"/>
                <c:pt idx="0">
                  <c:v>8.4166666666666678E-3</c:v>
                </c:pt>
                <c:pt idx="1">
                  <c:v>8.6333333333333331E-3</c:v>
                </c:pt>
                <c:pt idx="2">
                  <c:v>8.77E-3</c:v>
                </c:pt>
                <c:pt idx="3">
                  <c:v>7.776666666666667E-3</c:v>
                </c:pt>
                <c:pt idx="4">
                  <c:v>8.6300000000000005E-3</c:v>
                </c:pt>
                <c:pt idx="5">
                  <c:v>9.0966666666666678E-3</c:v>
                </c:pt>
                <c:pt idx="6">
                  <c:v>1.0053333333333333E-2</c:v>
                </c:pt>
                <c:pt idx="7">
                  <c:v>1.1000000000000001E-2</c:v>
                </c:pt>
                <c:pt idx="8">
                  <c:v>1.1473333333333335E-2</c:v>
                </c:pt>
                <c:pt idx="9">
                  <c:v>1.2089999999999998E-2</c:v>
                </c:pt>
                <c:pt idx="10">
                  <c:v>1.48775E-2</c:v>
                </c:pt>
                <c:pt idx="11">
                  <c:v>1.50625E-2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EC-44AA-9647-13AFDFBB3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catAx>
        <c:axId val="1749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950272"/>
        <c:crosses val="autoZero"/>
        <c:auto val="1"/>
        <c:lblAlgn val="ctr"/>
        <c:lblOffset val="100"/>
        <c:noMultiLvlLbl val="1"/>
      </c:catAx>
      <c:valAx>
        <c:axId val="17495027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811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workbookViewId="0">
      <selection activeCell="D77" sqref="D77"/>
    </sheetView>
  </sheetViews>
  <sheetFormatPr defaultRowHeight="15" x14ac:dyDescent="0.25"/>
  <cols>
    <col min="1" max="1" width="41.85546875" customWidth="1"/>
    <col min="2" max="2" width="15.5703125" customWidth="1"/>
    <col min="3" max="3" width="14" customWidth="1"/>
    <col min="4" max="4" width="12.42578125" customWidth="1"/>
    <col min="5" max="5" width="15.28515625" customWidth="1"/>
    <col min="6" max="7" width="12.42578125" customWidth="1"/>
    <col min="8" max="8" width="17.140625" customWidth="1"/>
    <col min="9" max="9" width="13.7109375" customWidth="1"/>
    <col min="11" max="11" width="17.42578125" customWidth="1"/>
    <col min="12" max="12" width="12.42578125" customWidth="1"/>
    <col min="14" max="14" width="17.28515625" customWidth="1"/>
    <col min="15" max="15" width="14.28515625" bestFit="1" customWidth="1"/>
  </cols>
  <sheetData>
    <row r="1" spans="1:7" ht="14.45" customHeight="1" x14ac:dyDescent="0.25">
      <c r="A1" s="18" t="s">
        <v>0</v>
      </c>
      <c r="B1" s="18"/>
      <c r="C1" s="18"/>
      <c r="D1" s="18"/>
      <c r="E1" s="14"/>
      <c r="F1" s="14"/>
      <c r="G1" s="14"/>
    </row>
    <row r="2" spans="1:7" ht="15.75" x14ac:dyDescent="0.25">
      <c r="A2" s="18" t="s">
        <v>1</v>
      </c>
      <c r="B2" s="18"/>
      <c r="C2" s="18"/>
      <c r="D2" s="18"/>
      <c r="E2" s="14"/>
      <c r="F2" s="14"/>
      <c r="G2" s="14"/>
    </row>
    <row r="3" spans="1:7" ht="15.75" x14ac:dyDescent="0.25">
      <c r="A3" s="18" t="s">
        <v>42</v>
      </c>
      <c r="B3" s="18"/>
      <c r="C3" s="18"/>
      <c r="D3" s="18"/>
      <c r="E3" s="14"/>
      <c r="F3" s="14"/>
      <c r="G3" s="14"/>
    </row>
    <row r="5" spans="1:7" x14ac:dyDescent="0.25">
      <c r="A5" s="7" t="s">
        <v>43</v>
      </c>
    </row>
    <row r="6" spans="1:7" ht="30" x14ac:dyDescent="0.25">
      <c r="A6" t="s">
        <v>2</v>
      </c>
      <c r="B6" s="1" t="s">
        <v>39</v>
      </c>
      <c r="C6" s="1" t="s">
        <v>44</v>
      </c>
      <c r="D6" s="1" t="s">
        <v>30</v>
      </c>
      <c r="E6" s="1"/>
      <c r="F6" s="1"/>
      <c r="G6" s="1"/>
    </row>
    <row r="7" spans="1:7" x14ac:dyDescent="0.25">
      <c r="A7" t="s">
        <v>3</v>
      </c>
      <c r="B7" s="2">
        <v>4866039</v>
      </c>
      <c r="C7" s="2">
        <v>3462055.49</v>
      </c>
      <c r="D7" s="2">
        <f>C7-B7</f>
        <v>-1403983.5099999998</v>
      </c>
      <c r="E7" s="2"/>
      <c r="F7" s="2"/>
      <c r="G7" s="2"/>
    </row>
    <row r="8" spans="1:7" x14ac:dyDescent="0.25">
      <c r="A8" t="s">
        <v>40</v>
      </c>
      <c r="B8" s="2">
        <v>6625750</v>
      </c>
      <c r="C8" s="2">
        <v>5797158.9000000004</v>
      </c>
      <c r="D8" s="2">
        <f>C8-B8</f>
        <v>-828591.09999999963</v>
      </c>
      <c r="E8" s="2"/>
      <c r="F8" s="2"/>
      <c r="G8" s="2"/>
    </row>
    <row r="9" spans="1:7" x14ac:dyDescent="0.25">
      <c r="A9" t="s">
        <v>45</v>
      </c>
      <c r="B9" s="2">
        <v>0</v>
      </c>
      <c r="C9" s="2">
        <v>3066979.82</v>
      </c>
      <c r="D9" s="2">
        <f>C9-B9</f>
        <v>3066979.82</v>
      </c>
      <c r="E9" s="2"/>
      <c r="F9" s="2"/>
      <c r="G9" s="2"/>
    </row>
    <row r="10" spans="1:7" x14ac:dyDescent="0.25">
      <c r="A10" t="s">
        <v>4</v>
      </c>
      <c r="B10" s="2">
        <v>4745535.5999999996</v>
      </c>
      <c r="C10" s="2">
        <v>4867636.42</v>
      </c>
      <c r="D10" s="2">
        <f t="shared" ref="D10:D14" si="0">C10-B10</f>
        <v>122100.8200000003</v>
      </c>
      <c r="E10" s="2"/>
      <c r="F10" s="2"/>
      <c r="G10" s="2"/>
    </row>
    <row r="11" spans="1:7" x14ac:dyDescent="0.25">
      <c r="A11" t="s">
        <v>5</v>
      </c>
      <c r="B11" s="2">
        <v>954233.63</v>
      </c>
      <c r="C11" s="2">
        <v>1283391.24</v>
      </c>
      <c r="D11" s="2">
        <f t="shared" si="0"/>
        <v>329157.61</v>
      </c>
      <c r="E11" s="2"/>
      <c r="F11" s="2"/>
      <c r="G11" s="2"/>
    </row>
    <row r="12" spans="1:7" x14ac:dyDescent="0.25">
      <c r="A12" t="s">
        <v>6</v>
      </c>
      <c r="B12" s="2">
        <v>3351638.98</v>
      </c>
      <c r="C12" s="2">
        <v>2966931.11</v>
      </c>
      <c r="D12" s="2">
        <f t="shared" si="0"/>
        <v>-384707.87000000011</v>
      </c>
      <c r="E12" s="2"/>
      <c r="F12" s="2"/>
      <c r="G12" s="2"/>
    </row>
    <row r="13" spans="1:7" x14ac:dyDescent="0.25">
      <c r="A13" t="s">
        <v>7</v>
      </c>
      <c r="B13" s="2">
        <v>1694372.43</v>
      </c>
      <c r="C13" s="2">
        <v>3300326.13</v>
      </c>
      <c r="D13" s="2">
        <f t="shared" si="0"/>
        <v>1605953.7</v>
      </c>
      <c r="E13" s="2"/>
      <c r="F13" s="2"/>
      <c r="G13" s="2"/>
    </row>
    <row r="14" spans="1:7" x14ac:dyDescent="0.25">
      <c r="A14" t="s">
        <v>8</v>
      </c>
      <c r="B14" s="2">
        <v>384773.63</v>
      </c>
      <c r="C14" s="2">
        <v>393719.88</v>
      </c>
      <c r="D14" s="2">
        <f t="shared" si="0"/>
        <v>8946.25</v>
      </c>
      <c r="E14" s="2"/>
      <c r="F14" s="2"/>
      <c r="G14" s="2"/>
    </row>
    <row r="15" spans="1:7" ht="15.75" thickBot="1" x14ac:dyDescent="0.3">
      <c r="A15" t="s">
        <v>9</v>
      </c>
      <c r="B15" s="3">
        <f>SUM(B7:B14)</f>
        <v>22622343.27</v>
      </c>
      <c r="C15" s="3">
        <f>SUM(C7:C14)</f>
        <v>25138198.989999998</v>
      </c>
      <c r="D15" s="3">
        <f>SUM(D7:D14)</f>
        <v>2515855.7200000007</v>
      </c>
      <c r="E15" s="16"/>
      <c r="F15" s="16"/>
      <c r="G15" s="16"/>
    </row>
    <row r="16" spans="1:7" ht="15.75" thickTop="1" x14ac:dyDescent="0.25">
      <c r="B16" s="2"/>
      <c r="C16" s="2"/>
      <c r="D16" s="2"/>
      <c r="E16" s="2"/>
      <c r="F16" s="2"/>
      <c r="G16" s="2"/>
    </row>
    <row r="17" spans="1:15" x14ac:dyDescent="0.25">
      <c r="B17" s="2"/>
      <c r="C17" s="2"/>
      <c r="D17" s="2"/>
      <c r="E17" s="2"/>
      <c r="F17" s="2"/>
      <c r="G17" s="2"/>
    </row>
    <row r="18" spans="1:15" ht="75" x14ac:dyDescent="0.25">
      <c r="A18" s="8" t="s">
        <v>10</v>
      </c>
      <c r="B18" s="1" t="s">
        <v>11</v>
      </c>
      <c r="C18" s="1" t="s">
        <v>27</v>
      </c>
      <c r="D18" s="1" t="s">
        <v>13</v>
      </c>
      <c r="E18" s="1" t="s">
        <v>35</v>
      </c>
      <c r="F18" s="1" t="s">
        <v>36</v>
      </c>
      <c r="G18" s="1" t="s">
        <v>37</v>
      </c>
      <c r="H18" s="1" t="s">
        <v>46</v>
      </c>
      <c r="I18" s="1" t="s">
        <v>47</v>
      </c>
      <c r="J18" s="1" t="s">
        <v>48</v>
      </c>
      <c r="K18" s="1" t="s">
        <v>49</v>
      </c>
      <c r="L18" s="1" t="s">
        <v>28</v>
      </c>
      <c r="M18" s="1" t="s">
        <v>16</v>
      </c>
      <c r="N18" s="1" t="s">
        <v>17</v>
      </c>
      <c r="O18" s="1" t="s">
        <v>29</v>
      </c>
    </row>
    <row r="19" spans="1:15" x14ac:dyDescent="0.25">
      <c r="A19" s="4">
        <v>43344</v>
      </c>
      <c r="B19" s="6">
        <v>3372443.94</v>
      </c>
      <c r="C19" s="6">
        <v>6404.77</v>
      </c>
      <c r="D19" s="5">
        <v>1.9949999999999999E-2</v>
      </c>
      <c r="E19" s="6">
        <v>6635725.2300000004</v>
      </c>
      <c r="F19" s="6">
        <v>9975.24</v>
      </c>
      <c r="G19" s="5">
        <v>2.2089999999999999E-2</v>
      </c>
      <c r="H19" s="6">
        <v>0</v>
      </c>
      <c r="I19" s="6">
        <v>0</v>
      </c>
      <c r="J19" s="5">
        <v>0</v>
      </c>
      <c r="K19" s="6">
        <v>6753805.8700000001</v>
      </c>
      <c r="L19" s="6">
        <v>8270.27</v>
      </c>
      <c r="M19" s="5">
        <v>0.02</v>
      </c>
      <c r="N19" s="9">
        <f>B19+H19+K19+E19</f>
        <v>16761975.040000001</v>
      </c>
      <c r="O19" s="9">
        <f>C19+I19+L19+F19</f>
        <v>24650.28</v>
      </c>
    </row>
    <row r="20" spans="1:15" x14ac:dyDescent="0.25">
      <c r="A20" s="4">
        <v>43374</v>
      </c>
      <c r="B20" s="6">
        <v>5379297.2800000003</v>
      </c>
      <c r="C20" s="6">
        <v>6853.34</v>
      </c>
      <c r="D20" s="5">
        <v>2.1399999999999999E-2</v>
      </c>
      <c r="E20" s="6">
        <v>6648866.2599999998</v>
      </c>
      <c r="F20" s="6">
        <v>13141.03</v>
      </c>
      <c r="G20" s="5">
        <v>2.3300000000000001E-2</v>
      </c>
      <c r="H20" s="6">
        <v>1000356.59</v>
      </c>
      <c r="I20" s="6">
        <v>356.59</v>
      </c>
      <c r="J20" s="5">
        <v>2.1700000000000001E-2</v>
      </c>
      <c r="K20" s="6">
        <v>5263790.8099999996</v>
      </c>
      <c r="L20" s="6">
        <v>9984.94</v>
      </c>
      <c r="M20" s="5">
        <v>2.162E-2</v>
      </c>
      <c r="N20" s="9">
        <f t="shared" ref="N20:N30" si="1">B20+H20+K20+E20</f>
        <v>18292310.939999998</v>
      </c>
      <c r="O20" s="9">
        <f t="shared" ref="O20:O30" si="2">C20+I20+L20+F20</f>
        <v>30335.9</v>
      </c>
    </row>
    <row r="21" spans="1:15" x14ac:dyDescent="0.25">
      <c r="A21" s="4">
        <v>43405</v>
      </c>
      <c r="B21" s="6">
        <v>3386374.85</v>
      </c>
      <c r="C21" s="6">
        <v>7077.57</v>
      </c>
      <c r="D21" s="5">
        <v>2.2030000000000001E-2</v>
      </c>
      <c r="E21" s="6">
        <v>6661950.6100000003</v>
      </c>
      <c r="F21" s="6">
        <v>13084.35</v>
      </c>
      <c r="G21" s="5">
        <v>2.3939999999999999E-2</v>
      </c>
      <c r="H21" s="6">
        <v>1002163.26</v>
      </c>
      <c r="I21" s="6">
        <v>1806.67</v>
      </c>
      <c r="J21" s="5">
        <v>2.1999999999999999E-2</v>
      </c>
      <c r="K21" s="6">
        <v>6271258.4699999997</v>
      </c>
      <c r="L21" s="6">
        <v>7467.66</v>
      </c>
      <c r="M21" s="5">
        <v>2.2179999999999998E-2</v>
      </c>
      <c r="N21" s="9">
        <f t="shared" si="1"/>
        <v>17321747.190000001</v>
      </c>
      <c r="O21" s="9">
        <f t="shared" si="2"/>
        <v>29436.25</v>
      </c>
    </row>
    <row r="22" spans="1:15" x14ac:dyDescent="0.25">
      <c r="A22" s="4">
        <v>43435</v>
      </c>
      <c r="B22" s="6">
        <v>5894893.6200000001</v>
      </c>
      <c r="C22" s="6">
        <v>8518.77</v>
      </c>
      <c r="D22" s="5">
        <v>2.2870000000000001E-2</v>
      </c>
      <c r="E22" s="6">
        <v>8677740.2200000007</v>
      </c>
      <c r="F22" s="6">
        <v>15789.61</v>
      </c>
      <c r="G22" s="5">
        <v>2.4930000000000001E-2</v>
      </c>
      <c r="H22" s="6">
        <v>1004107.74</v>
      </c>
      <c r="I22" s="6">
        <v>1944.48</v>
      </c>
      <c r="J22" s="5">
        <v>2.2800000000000001E-2</v>
      </c>
      <c r="K22" s="6">
        <v>7283762.7300000004</v>
      </c>
      <c r="L22" s="6">
        <v>12504.26</v>
      </c>
      <c r="M22" s="5">
        <v>2.307E-2</v>
      </c>
      <c r="N22" s="9">
        <f t="shared" si="1"/>
        <v>22860504.310000002</v>
      </c>
      <c r="O22" s="9">
        <f t="shared" si="2"/>
        <v>38757.120000000003</v>
      </c>
    </row>
    <row r="23" spans="1:15" x14ac:dyDescent="0.25">
      <c r="A23" s="4">
        <v>43466</v>
      </c>
      <c r="B23" s="6">
        <v>5906855.5700000003</v>
      </c>
      <c r="C23" s="6">
        <v>11961.95</v>
      </c>
      <c r="D23" s="5">
        <v>2.3890000000000002E-2</v>
      </c>
      <c r="E23" s="6">
        <v>8696951.6699999999</v>
      </c>
      <c r="F23" s="6">
        <v>19211.45</v>
      </c>
      <c r="G23" s="5">
        <v>2.6069999999999999E-2</v>
      </c>
      <c r="H23" s="6">
        <v>1006161.39</v>
      </c>
      <c r="I23" s="6">
        <v>2053.65</v>
      </c>
      <c r="J23" s="5">
        <v>2.41E-2</v>
      </c>
      <c r="K23" s="6">
        <v>6799381.21</v>
      </c>
      <c r="L23" s="6">
        <v>15618.48</v>
      </c>
      <c r="M23" s="5">
        <v>2.3939999999999999E-2</v>
      </c>
      <c r="N23" s="9">
        <f t="shared" si="1"/>
        <v>22409349.84</v>
      </c>
      <c r="O23" s="9">
        <f t="shared" si="2"/>
        <v>48845.53</v>
      </c>
    </row>
    <row r="24" spans="1:15" x14ac:dyDescent="0.25">
      <c r="A24" s="4">
        <v>43497</v>
      </c>
      <c r="B24" s="6">
        <v>5418309.5599999996</v>
      </c>
      <c r="C24" s="6">
        <v>11453.99</v>
      </c>
      <c r="D24" s="5">
        <v>2.3939999999999999E-2</v>
      </c>
      <c r="E24" s="6">
        <v>8714246.1099999994</v>
      </c>
      <c r="F24" s="6">
        <v>17294.439999999999</v>
      </c>
      <c r="G24" s="5">
        <v>2.5919999999999999E-2</v>
      </c>
      <c r="H24" s="6">
        <v>5014298.5599999996</v>
      </c>
      <c r="I24" s="6">
        <v>8137.17</v>
      </c>
      <c r="J24" s="5">
        <v>2.3900000000000001E-2</v>
      </c>
      <c r="K24" s="6">
        <v>6811899.8899999997</v>
      </c>
      <c r="L24" s="6">
        <v>12518.68</v>
      </c>
      <c r="M24" s="5">
        <v>2.4E-2</v>
      </c>
      <c r="N24" s="9">
        <f t="shared" si="1"/>
        <v>25958754.119999997</v>
      </c>
      <c r="O24" s="9">
        <f t="shared" si="2"/>
        <v>49404.28</v>
      </c>
    </row>
    <row r="25" spans="1:15" x14ac:dyDescent="0.25">
      <c r="A25" s="4">
        <v>43525</v>
      </c>
      <c r="B25" s="6">
        <v>3428090.12</v>
      </c>
      <c r="C25" s="6">
        <v>9780.56</v>
      </c>
      <c r="D25" s="5">
        <v>2.4160000000000001E-2</v>
      </c>
      <c r="E25" s="6">
        <v>8733420.0899999999</v>
      </c>
      <c r="F25" s="6">
        <v>19173.98</v>
      </c>
      <c r="G25" s="5">
        <v>2.5909999999999999E-2</v>
      </c>
      <c r="H25" s="6">
        <v>5024549.6100000003</v>
      </c>
      <c r="I25" s="6">
        <v>10251.049999999999</v>
      </c>
      <c r="J25" s="5">
        <v>2.41E-2</v>
      </c>
      <c r="K25" s="6">
        <v>4823995.63</v>
      </c>
      <c r="L25" s="6">
        <v>12095.74</v>
      </c>
      <c r="M25" s="5">
        <v>2.4109999999999999E-2</v>
      </c>
      <c r="N25" s="9">
        <f t="shared" si="1"/>
        <v>22010055.449999999</v>
      </c>
      <c r="O25" s="9">
        <f t="shared" si="2"/>
        <v>51301.33</v>
      </c>
    </row>
    <row r="26" spans="1:15" x14ac:dyDescent="0.25">
      <c r="A26" s="4">
        <v>43556</v>
      </c>
      <c r="B26" s="6">
        <v>3434949.43</v>
      </c>
      <c r="C26" s="6">
        <v>6859.31</v>
      </c>
      <c r="D26" s="5">
        <v>2.4340000000000001E-2</v>
      </c>
      <c r="E26" s="6">
        <v>5748987.96</v>
      </c>
      <c r="F26" s="6">
        <v>15567.877</v>
      </c>
      <c r="G26" s="5">
        <v>2.5839999999999998E-2</v>
      </c>
      <c r="H26" s="6">
        <v>5034542.37</v>
      </c>
      <c r="I26" s="6">
        <v>9992.76</v>
      </c>
      <c r="J26" s="5">
        <v>2.4199999999999999E-2</v>
      </c>
      <c r="K26" s="6">
        <v>4833607.6900000004</v>
      </c>
      <c r="L26" s="6">
        <v>9612.06</v>
      </c>
      <c r="M26" s="5">
        <v>2.4240000000000001E-2</v>
      </c>
      <c r="N26" s="9">
        <f t="shared" si="1"/>
        <v>19052087.450000003</v>
      </c>
      <c r="O26" s="9">
        <f t="shared" si="2"/>
        <v>42032.006999999998</v>
      </c>
    </row>
    <row r="27" spans="1:15" x14ac:dyDescent="0.25">
      <c r="A27" s="4">
        <v>43586</v>
      </c>
      <c r="B27" s="6">
        <v>3441952.48</v>
      </c>
      <c r="C27" s="6">
        <v>7003.05</v>
      </c>
      <c r="D27" s="5">
        <v>2.401E-2</v>
      </c>
      <c r="E27" s="6">
        <v>5761423.21</v>
      </c>
      <c r="F27" s="6">
        <v>12435.25</v>
      </c>
      <c r="G27" s="5">
        <v>2.547E-2</v>
      </c>
      <c r="H27" s="6">
        <v>5044805.59</v>
      </c>
      <c r="I27" s="6">
        <v>10263.219999999999</v>
      </c>
      <c r="J27" s="5">
        <v>2.35E-2</v>
      </c>
      <c r="K27" s="6">
        <v>3844613.49</v>
      </c>
      <c r="L27" s="6">
        <v>11005.8</v>
      </c>
      <c r="M27" s="5">
        <v>2.4049999999999998E-2</v>
      </c>
      <c r="N27" s="9">
        <f t="shared" si="1"/>
        <v>18092794.77</v>
      </c>
      <c r="O27" s="9">
        <f t="shared" si="2"/>
        <v>40707.32</v>
      </c>
    </row>
    <row r="28" spans="1:15" x14ac:dyDescent="0.25">
      <c r="A28" s="4">
        <v>43617</v>
      </c>
      <c r="B28" s="6">
        <v>3448688.92</v>
      </c>
      <c r="C28" s="6">
        <v>6736.44</v>
      </c>
      <c r="D28" s="5">
        <v>2.3810000000000001E-2</v>
      </c>
      <c r="E28" s="6">
        <v>5773368.8600000003</v>
      </c>
      <c r="F28" s="6">
        <v>11945.65</v>
      </c>
      <c r="G28" s="5">
        <v>2.5229999999999999E-2</v>
      </c>
      <c r="H28" s="6">
        <v>5052980.1500000004</v>
      </c>
      <c r="I28" s="6">
        <v>8174.56</v>
      </c>
      <c r="J28" s="5">
        <v>2.3800000000000002E-2</v>
      </c>
      <c r="K28" s="6">
        <v>4852392.91</v>
      </c>
      <c r="L28" s="6">
        <v>7779.42</v>
      </c>
      <c r="M28" s="5">
        <v>2.3789999999999999E-2</v>
      </c>
      <c r="N28" s="9">
        <f t="shared" si="1"/>
        <v>19127430.84</v>
      </c>
      <c r="O28" s="9">
        <f t="shared" si="2"/>
        <v>34636.07</v>
      </c>
    </row>
    <row r="29" spans="1:15" x14ac:dyDescent="0.25">
      <c r="A29" s="4">
        <v>43647</v>
      </c>
      <c r="B29" s="6">
        <v>3455682.33</v>
      </c>
      <c r="C29" s="6">
        <v>6993.41</v>
      </c>
      <c r="D29" s="5">
        <v>2.3879999999999998E-2</v>
      </c>
      <c r="E29" s="6">
        <v>5785626.2199999997</v>
      </c>
      <c r="F29" s="6">
        <v>12257.36</v>
      </c>
      <c r="G29" s="5">
        <v>2.5000000000000001E-2</v>
      </c>
      <c r="H29" s="6">
        <v>3061353.43</v>
      </c>
      <c r="I29" s="6">
        <v>8373.2800000000007</v>
      </c>
      <c r="J29" s="5">
        <v>2.3699999999999999E-2</v>
      </c>
      <c r="K29" s="6">
        <v>5360128.96</v>
      </c>
      <c r="L29" s="6">
        <v>7736.05</v>
      </c>
      <c r="M29" s="5">
        <v>2.3879999999999998E-2</v>
      </c>
      <c r="N29" s="9">
        <f t="shared" si="1"/>
        <v>17662790.939999998</v>
      </c>
      <c r="O29" s="9">
        <f t="shared" si="2"/>
        <v>35360.100000000006</v>
      </c>
    </row>
    <row r="30" spans="1:15" x14ac:dyDescent="0.25">
      <c r="A30" s="4">
        <v>43680</v>
      </c>
      <c r="B30" s="6">
        <v>3462055.49</v>
      </c>
      <c r="C30" s="6">
        <v>6373.16</v>
      </c>
      <c r="D30" s="5">
        <v>2.172E-2</v>
      </c>
      <c r="E30" s="6">
        <v>5797158.9000000004</v>
      </c>
      <c r="F30" s="6">
        <v>11532.68</v>
      </c>
      <c r="G30" s="5">
        <v>2.3470000000000001E-2</v>
      </c>
      <c r="H30" s="6">
        <v>3066979.82</v>
      </c>
      <c r="I30" s="6">
        <v>5626.39</v>
      </c>
      <c r="J30" s="5">
        <v>2.1600000000000001E-2</v>
      </c>
      <c r="K30" s="6">
        <v>4867636.42</v>
      </c>
      <c r="L30" s="6">
        <v>7507.46</v>
      </c>
      <c r="M30" s="5">
        <v>2.1250000000000002E-2</v>
      </c>
      <c r="N30" s="9">
        <f t="shared" si="1"/>
        <v>17193830.630000003</v>
      </c>
      <c r="O30" s="9">
        <f t="shared" si="2"/>
        <v>31039.69</v>
      </c>
    </row>
    <row r="31" spans="1:15" ht="15.75" thickBot="1" x14ac:dyDescent="0.3">
      <c r="A31" s="4" t="s">
        <v>18</v>
      </c>
      <c r="C31" s="10">
        <f>SUM(C19:C30)</f>
        <v>96016.320000000007</v>
      </c>
      <c r="F31" s="10">
        <f>SUM(F19:F30)</f>
        <v>171408.91700000002</v>
      </c>
      <c r="I31" s="10">
        <f>SUM(I19:I30)</f>
        <v>66979.820000000007</v>
      </c>
      <c r="L31" s="10">
        <f>SUM(L19:L30)</f>
        <v>122100.82000000002</v>
      </c>
      <c r="O31" s="10">
        <f>SUM(O19:O30)</f>
        <v>456505.87700000004</v>
      </c>
    </row>
    <row r="32" spans="1:15" ht="15.75" thickTop="1" x14ac:dyDescent="0.25"/>
    <row r="33" spans="1:15" x14ac:dyDescent="0.25">
      <c r="L33" t="s">
        <v>22</v>
      </c>
    </row>
    <row r="34" spans="1:15" ht="45" x14ac:dyDescent="0.25">
      <c r="A34" s="8" t="s">
        <v>19</v>
      </c>
      <c r="B34" s="1" t="s">
        <v>11</v>
      </c>
      <c r="C34" s="1" t="s">
        <v>27</v>
      </c>
      <c r="D34" s="1" t="s">
        <v>13</v>
      </c>
      <c r="E34" s="1"/>
      <c r="F34" s="1"/>
      <c r="G34" s="1"/>
      <c r="H34" s="1" t="s">
        <v>14</v>
      </c>
      <c r="I34" s="1" t="s">
        <v>28</v>
      </c>
      <c r="J34" s="1" t="s">
        <v>16</v>
      </c>
      <c r="K34" s="1" t="s">
        <v>22</v>
      </c>
      <c r="L34" s="1" t="s">
        <v>22</v>
      </c>
      <c r="M34" s="1" t="s">
        <v>22</v>
      </c>
      <c r="N34" s="1" t="s">
        <v>17</v>
      </c>
      <c r="O34" s="1" t="s">
        <v>29</v>
      </c>
    </row>
    <row r="35" spans="1:15" x14ac:dyDescent="0.25">
      <c r="A35" s="4">
        <v>43344</v>
      </c>
      <c r="B35" s="6">
        <v>3357135.6</v>
      </c>
      <c r="C35" s="6">
        <v>5496.62</v>
      </c>
      <c r="D35" s="5">
        <v>1.9949999999999999E-2</v>
      </c>
      <c r="E35" s="5"/>
      <c r="F35" s="5"/>
      <c r="G35" s="5"/>
      <c r="H35" s="6">
        <v>1697156.37</v>
      </c>
      <c r="I35" s="6">
        <v>2783.94</v>
      </c>
      <c r="J35" s="5">
        <v>1.9949999999999999E-2</v>
      </c>
      <c r="K35" s="6">
        <v>0</v>
      </c>
      <c r="L35" s="6">
        <v>0</v>
      </c>
      <c r="M35" s="5" t="s">
        <v>22</v>
      </c>
      <c r="N35" s="9">
        <f t="shared" ref="N35:N46" si="3">B35+H35+K35</f>
        <v>5054291.9700000007</v>
      </c>
      <c r="O35" s="9">
        <f t="shared" ref="O35:O46" si="4">C35+I35+L35</f>
        <v>8280.56</v>
      </c>
    </row>
    <row r="36" spans="1:15" x14ac:dyDescent="0.25">
      <c r="A36" s="4">
        <v>43374</v>
      </c>
      <c r="B36" s="6">
        <v>3363248.18</v>
      </c>
      <c r="C36" s="6">
        <v>6112.58</v>
      </c>
      <c r="D36" s="5">
        <v>2.1399999999999999E-2</v>
      </c>
      <c r="E36" s="5"/>
      <c r="F36" s="5"/>
      <c r="G36" s="5"/>
      <c r="H36" s="6">
        <v>1700272.01</v>
      </c>
      <c r="I36" s="6">
        <v>3115.64</v>
      </c>
      <c r="J36" s="5">
        <v>2.162E-2</v>
      </c>
      <c r="K36" s="6">
        <v>0</v>
      </c>
      <c r="L36" s="6">
        <v>0</v>
      </c>
      <c r="M36" s="5" t="s">
        <v>22</v>
      </c>
      <c r="N36" s="9">
        <f t="shared" si="3"/>
        <v>5063520.1900000004</v>
      </c>
      <c r="O36" s="9">
        <f t="shared" si="4"/>
        <v>9228.2199999999993</v>
      </c>
    </row>
    <row r="37" spans="1:15" x14ac:dyDescent="0.25">
      <c r="A37" s="4">
        <v>43405</v>
      </c>
      <c r="B37" s="6">
        <v>3369337.99</v>
      </c>
      <c r="C37" s="6">
        <v>6089.81</v>
      </c>
      <c r="D37" s="5">
        <v>2.2030000000000001E-2</v>
      </c>
      <c r="E37" s="5"/>
      <c r="F37" s="5"/>
      <c r="G37" s="5"/>
      <c r="H37" s="6">
        <v>1703371.07</v>
      </c>
      <c r="I37" s="6">
        <v>3099.06</v>
      </c>
      <c r="J37" s="5">
        <v>2.2179999999999998E-2</v>
      </c>
      <c r="K37" s="6">
        <v>0</v>
      </c>
      <c r="L37" s="6">
        <v>0</v>
      </c>
      <c r="M37" s="5" t="s">
        <v>22</v>
      </c>
      <c r="N37" s="9">
        <f t="shared" si="3"/>
        <v>5072709.0600000005</v>
      </c>
      <c r="O37" s="9">
        <f t="shared" si="4"/>
        <v>9188.8700000000008</v>
      </c>
    </row>
    <row r="38" spans="1:15" x14ac:dyDescent="0.25">
      <c r="A38" s="4">
        <v>43435</v>
      </c>
      <c r="B38" s="6">
        <v>5377308.7000000002</v>
      </c>
      <c r="C38" s="6">
        <v>7970.71</v>
      </c>
      <c r="D38" s="5">
        <v>2.2870000000000001E-2</v>
      </c>
      <c r="E38" s="5"/>
      <c r="F38" s="5"/>
      <c r="G38" s="5"/>
      <c r="H38" s="6">
        <v>3708144.03</v>
      </c>
      <c r="I38" s="6">
        <v>4772.96</v>
      </c>
      <c r="J38" s="5">
        <v>2.307E-2</v>
      </c>
      <c r="K38" s="6">
        <v>0</v>
      </c>
      <c r="L38" s="6">
        <v>0</v>
      </c>
      <c r="M38" s="5" t="s">
        <v>22</v>
      </c>
      <c r="N38" s="9">
        <f t="shared" si="3"/>
        <v>9085452.7300000004</v>
      </c>
      <c r="O38" s="9">
        <f t="shared" si="4"/>
        <v>12743.67</v>
      </c>
    </row>
    <row r="39" spans="1:15" x14ac:dyDescent="0.25">
      <c r="A39" s="4">
        <v>43466</v>
      </c>
      <c r="B39" s="6">
        <v>5388220.3399999999</v>
      </c>
      <c r="C39" s="6">
        <v>10911.64</v>
      </c>
      <c r="D39" s="5">
        <v>2.3890000000000002E-2</v>
      </c>
      <c r="E39" s="5"/>
      <c r="F39" s="5"/>
      <c r="G39" s="5"/>
      <c r="H39" s="6">
        <v>5220666.13</v>
      </c>
      <c r="I39" s="6">
        <v>12522.1</v>
      </c>
      <c r="J39" s="5">
        <v>2.3939999999999999E-2</v>
      </c>
      <c r="K39" s="6">
        <v>0</v>
      </c>
      <c r="L39" s="6">
        <v>0</v>
      </c>
      <c r="M39" s="5" t="s">
        <v>22</v>
      </c>
      <c r="N39" s="9">
        <f t="shared" si="3"/>
        <v>10608886.469999999</v>
      </c>
      <c r="O39" s="9">
        <f t="shared" si="4"/>
        <v>23433.739999999998</v>
      </c>
    </row>
    <row r="40" spans="1:15" x14ac:dyDescent="0.25">
      <c r="A40" s="4">
        <v>43497</v>
      </c>
      <c r="B40" s="6">
        <v>5398128.9900000002</v>
      </c>
      <c r="C40" s="6">
        <v>9908.65</v>
      </c>
      <c r="D40" s="5">
        <v>2.3970000000000002E-2</v>
      </c>
      <c r="E40" s="5"/>
      <c r="F40" s="5"/>
      <c r="G40" s="5"/>
      <c r="H40" s="6">
        <v>6231397.3799999999</v>
      </c>
      <c r="I40" s="6">
        <v>10731.25</v>
      </c>
      <c r="J40" s="5">
        <v>2.4E-2</v>
      </c>
      <c r="K40" s="6">
        <v>0</v>
      </c>
      <c r="L40" s="6">
        <v>0</v>
      </c>
      <c r="M40" s="5" t="s">
        <v>22</v>
      </c>
      <c r="N40" s="9">
        <f t="shared" si="3"/>
        <v>11629526.370000001</v>
      </c>
      <c r="O40" s="9">
        <f t="shared" si="4"/>
        <v>20639.900000000001</v>
      </c>
    </row>
    <row r="41" spans="1:15" x14ac:dyDescent="0.25">
      <c r="A41" s="4">
        <v>43525</v>
      </c>
      <c r="B41" s="6">
        <v>6409877.1299999999</v>
      </c>
      <c r="C41" s="6">
        <v>11748.14</v>
      </c>
      <c r="D41" s="5">
        <v>2.4160000000000001E-2</v>
      </c>
      <c r="E41" s="5"/>
      <c r="F41" s="5"/>
      <c r="G41" s="5"/>
      <c r="H41" s="6">
        <v>6244158.3799999999</v>
      </c>
      <c r="I41" s="6">
        <v>12761</v>
      </c>
      <c r="J41" s="5">
        <v>2.4109999999999999E-2</v>
      </c>
      <c r="K41" s="6">
        <v>0</v>
      </c>
      <c r="L41" s="6">
        <v>0</v>
      </c>
      <c r="M41" s="5" t="s">
        <v>22</v>
      </c>
      <c r="N41" s="9">
        <f t="shared" si="3"/>
        <v>12654035.51</v>
      </c>
      <c r="O41" s="9">
        <f t="shared" si="4"/>
        <v>24509.14</v>
      </c>
    </row>
    <row r="42" spans="1:15" x14ac:dyDescent="0.25">
      <c r="A42" s="4">
        <v>43556</v>
      </c>
      <c r="B42" s="6">
        <v>6422702.7999999998</v>
      </c>
      <c r="C42" s="6">
        <v>12825.67</v>
      </c>
      <c r="D42" s="5">
        <v>2.4340000000000001E-2</v>
      </c>
      <c r="E42" s="5"/>
      <c r="F42" s="5"/>
      <c r="G42" s="5"/>
      <c r="H42" s="6">
        <v>6256600.1900000004</v>
      </c>
      <c r="I42" s="6">
        <v>12441.81</v>
      </c>
      <c r="J42" s="5">
        <v>2.4240000000000001E-2</v>
      </c>
      <c r="K42" s="6">
        <v>0</v>
      </c>
      <c r="L42" s="6">
        <v>0</v>
      </c>
      <c r="M42" s="5" t="s">
        <v>22</v>
      </c>
      <c r="N42" s="9">
        <f t="shared" si="3"/>
        <v>12679302.99</v>
      </c>
      <c r="O42" s="9">
        <f t="shared" si="4"/>
        <v>25267.48</v>
      </c>
    </row>
    <row r="43" spans="1:15" x14ac:dyDescent="0.25">
      <c r="A43" s="4">
        <v>43586</v>
      </c>
      <c r="B43" s="6">
        <v>6435797.1799999997</v>
      </c>
      <c r="C43" s="6">
        <v>13094.38</v>
      </c>
      <c r="D43" s="5">
        <v>2.401E-2</v>
      </c>
      <c r="E43" s="5"/>
      <c r="F43" s="5"/>
      <c r="G43" s="5"/>
      <c r="H43" s="6">
        <v>6269379.0099999998</v>
      </c>
      <c r="I43" s="6">
        <v>12778.82</v>
      </c>
      <c r="J43" s="5">
        <v>2.4049999999999998E-2</v>
      </c>
      <c r="K43" s="6">
        <v>0</v>
      </c>
      <c r="L43" s="6">
        <v>0</v>
      </c>
      <c r="M43" s="5" t="s">
        <v>22</v>
      </c>
      <c r="N43" s="9">
        <f t="shared" si="3"/>
        <v>12705176.189999999</v>
      </c>
      <c r="O43" s="9">
        <f t="shared" si="4"/>
        <v>25873.199999999997</v>
      </c>
    </row>
    <row r="44" spans="1:15" x14ac:dyDescent="0.25">
      <c r="A44" s="4">
        <v>43617</v>
      </c>
      <c r="B44" s="6">
        <v>6448393.1200000001</v>
      </c>
      <c r="C44" s="6">
        <v>12595.94</v>
      </c>
      <c r="D44" s="5">
        <v>2.3810000000000001E-2</v>
      </c>
      <c r="E44" s="5"/>
      <c r="F44" s="5"/>
      <c r="G44" s="5"/>
      <c r="H44" s="6">
        <v>6281636.29</v>
      </c>
      <c r="I44" s="6">
        <v>12257.28</v>
      </c>
      <c r="J44" s="5">
        <v>2.3789999999999999E-2</v>
      </c>
      <c r="K44" s="6">
        <v>0</v>
      </c>
      <c r="L44" s="6">
        <v>0</v>
      </c>
      <c r="M44" s="5" t="s">
        <v>22</v>
      </c>
      <c r="N44" s="9">
        <f t="shared" si="3"/>
        <v>12730029.41</v>
      </c>
      <c r="O44" s="9">
        <f t="shared" si="4"/>
        <v>24853.22</v>
      </c>
    </row>
    <row r="45" spans="1:15" x14ac:dyDescent="0.25">
      <c r="A45" s="4">
        <v>43647</v>
      </c>
      <c r="B45" s="6">
        <v>6461469.46</v>
      </c>
      <c r="C45" s="6">
        <v>13076.34</v>
      </c>
      <c r="D45" s="5">
        <v>2.3879999999999998E-2</v>
      </c>
      <c r="E45" s="5"/>
      <c r="F45" s="5"/>
      <c r="G45" s="5"/>
      <c r="H45" s="6">
        <v>6294378.2699999996</v>
      </c>
      <c r="I45" s="6">
        <v>12741.98</v>
      </c>
      <c r="J45" s="5">
        <v>2.3879999999999998E-2</v>
      </c>
      <c r="K45" s="6">
        <v>0</v>
      </c>
      <c r="L45" s="6">
        <v>0</v>
      </c>
      <c r="M45" s="5" t="s">
        <v>22</v>
      </c>
      <c r="N45" s="9">
        <f t="shared" si="3"/>
        <v>12755847.73</v>
      </c>
      <c r="O45" s="9">
        <f t="shared" si="4"/>
        <v>25818.32</v>
      </c>
    </row>
    <row r="46" spans="1:15" x14ac:dyDescent="0.25">
      <c r="A46" s="4">
        <v>43680</v>
      </c>
      <c r="B46" s="6">
        <v>2966931.11</v>
      </c>
      <c r="C46" s="6">
        <v>5461.65</v>
      </c>
      <c r="D46" s="5">
        <v>2.172E-2</v>
      </c>
      <c r="E46" s="5"/>
      <c r="F46" s="5"/>
      <c r="G46" s="5"/>
      <c r="H46" s="6">
        <v>3300326.13</v>
      </c>
      <c r="I46" s="6">
        <v>5947.86</v>
      </c>
      <c r="J46" s="5">
        <v>2.1260000000000001E-2</v>
      </c>
      <c r="K46" s="6">
        <v>0</v>
      </c>
      <c r="L46" s="6">
        <v>0</v>
      </c>
      <c r="M46" s="5" t="s">
        <v>22</v>
      </c>
      <c r="N46" s="9">
        <f t="shared" si="3"/>
        <v>6267257.2400000002</v>
      </c>
      <c r="O46" s="9">
        <f t="shared" si="4"/>
        <v>11409.509999999998</v>
      </c>
    </row>
    <row r="47" spans="1:15" ht="15.75" thickBot="1" x14ac:dyDescent="0.3">
      <c r="A47" s="4" t="s">
        <v>18</v>
      </c>
      <c r="C47" s="10">
        <f>SUM(C35:C46)</f>
        <v>115292.13</v>
      </c>
      <c r="I47" s="10">
        <f>SUM(I35:I46)</f>
        <v>105953.69999999998</v>
      </c>
      <c r="L47" s="10">
        <f>SUM(L35:L46)</f>
        <v>0</v>
      </c>
      <c r="O47" s="10">
        <f>SUM(O35:O46)</f>
        <v>221245.83</v>
      </c>
    </row>
    <row r="48" spans="1:15" ht="15.75" thickTop="1" x14ac:dyDescent="0.25"/>
    <row r="49" spans="1:12" x14ac:dyDescent="0.25">
      <c r="L49" t="s">
        <v>22</v>
      </c>
    </row>
    <row r="50" spans="1:12" ht="30" x14ac:dyDescent="0.25">
      <c r="A50" s="8" t="s">
        <v>20</v>
      </c>
      <c r="B50" s="1" t="s">
        <v>11</v>
      </c>
      <c r="C50" s="1" t="s">
        <v>12</v>
      </c>
      <c r="D50" s="1" t="s">
        <v>13</v>
      </c>
      <c r="E50" s="1"/>
      <c r="F50" s="1"/>
      <c r="G50" s="1"/>
    </row>
    <row r="51" spans="1:12" x14ac:dyDescent="0.25">
      <c r="A51" s="4">
        <v>43344</v>
      </c>
      <c r="B51" s="6">
        <v>1256290.54</v>
      </c>
      <c r="C51" s="6">
        <v>2056.91</v>
      </c>
      <c r="D51" s="5">
        <v>1.9949999999999999E-2</v>
      </c>
      <c r="E51" s="5"/>
      <c r="F51" s="5"/>
      <c r="G51" s="5"/>
    </row>
    <row r="52" spans="1:12" x14ac:dyDescent="0.25">
      <c r="A52" s="4">
        <v>43374</v>
      </c>
      <c r="B52" s="6">
        <v>1258577.95</v>
      </c>
      <c r="C52" s="6">
        <v>2287.41</v>
      </c>
      <c r="D52" s="5">
        <v>2.1399999999999999E-2</v>
      </c>
      <c r="E52" s="5"/>
      <c r="F52" s="5"/>
      <c r="G52" s="5"/>
    </row>
    <row r="53" spans="1:12" x14ac:dyDescent="0.25">
      <c r="A53" s="4">
        <v>43405</v>
      </c>
      <c r="B53" s="6">
        <v>1260856.8700000001</v>
      </c>
      <c r="C53" s="6">
        <v>2278.92</v>
      </c>
      <c r="D53" s="5">
        <v>2.2030000000000001E-2</v>
      </c>
      <c r="E53" s="5"/>
      <c r="F53" s="5"/>
      <c r="G53" s="5"/>
    </row>
    <row r="54" spans="1:12" x14ac:dyDescent="0.25">
      <c r="A54" s="4">
        <v>43435</v>
      </c>
      <c r="B54" s="6">
        <v>1263306.2</v>
      </c>
      <c r="C54" s="6">
        <v>2449.33</v>
      </c>
      <c r="D54" s="5">
        <v>2.2870000000000001E-2</v>
      </c>
      <c r="E54" s="5"/>
      <c r="F54" s="5"/>
      <c r="G54" s="5"/>
    </row>
    <row r="55" spans="1:12" x14ac:dyDescent="0.25">
      <c r="A55" s="4">
        <v>43466</v>
      </c>
      <c r="B55" s="6">
        <v>1265869.73</v>
      </c>
      <c r="C55" s="6">
        <v>2563.5300000000002</v>
      </c>
      <c r="D55" s="5">
        <v>2.3890000000000002E-2</v>
      </c>
      <c r="E55" s="5"/>
      <c r="F55" s="5"/>
      <c r="G55" s="5"/>
    </row>
    <row r="56" spans="1:12" x14ac:dyDescent="0.25">
      <c r="A56" s="4">
        <v>43497</v>
      </c>
      <c r="B56" s="6">
        <v>1268413.79</v>
      </c>
      <c r="C56" s="6">
        <v>2544.06</v>
      </c>
      <c r="D56" s="5">
        <v>2.3970000000000002E-2</v>
      </c>
      <c r="E56" s="5"/>
      <c r="F56" s="5"/>
      <c r="G56" s="5"/>
    </row>
    <row r="57" spans="1:12" x14ac:dyDescent="0.25">
      <c r="A57" s="4">
        <v>43525</v>
      </c>
      <c r="B57" s="6">
        <v>1270800.29</v>
      </c>
      <c r="C57" s="6">
        <v>2386.5</v>
      </c>
      <c r="D57" s="5">
        <v>2.4160000000000001E-2</v>
      </c>
      <c r="E57" s="5"/>
      <c r="F57" s="5"/>
      <c r="G57" s="5"/>
    </row>
    <row r="58" spans="1:12" x14ac:dyDescent="0.25">
      <c r="A58" s="4">
        <v>43556</v>
      </c>
      <c r="B58" s="6">
        <v>1273343.03</v>
      </c>
      <c r="C58" s="6">
        <v>2542.7399999999998</v>
      </c>
      <c r="D58" s="5">
        <v>2.4340000000000001E-2</v>
      </c>
      <c r="E58" s="5"/>
      <c r="F58" s="5"/>
      <c r="G58" s="5"/>
    </row>
    <row r="59" spans="1:12" x14ac:dyDescent="0.25">
      <c r="A59" s="4">
        <v>43586</v>
      </c>
      <c r="B59" s="6">
        <v>1275939.06</v>
      </c>
      <c r="C59" s="6">
        <v>2596.0300000000002</v>
      </c>
      <c r="D59" s="5">
        <v>2.401E-2</v>
      </c>
      <c r="E59" s="5"/>
      <c r="F59" s="5"/>
      <c r="G59" s="5"/>
    </row>
    <row r="60" spans="1:12" x14ac:dyDescent="0.25">
      <c r="A60" s="4">
        <v>43617</v>
      </c>
      <c r="B60" s="6">
        <v>1278436.29</v>
      </c>
      <c r="C60" s="6">
        <v>2497.23</v>
      </c>
      <c r="D60" s="5">
        <v>2.3810000000000001E-2</v>
      </c>
      <c r="E60" s="5"/>
      <c r="F60" s="5"/>
      <c r="G60" s="5"/>
    </row>
    <row r="61" spans="1:12" x14ac:dyDescent="0.25">
      <c r="A61" s="4">
        <v>43647</v>
      </c>
      <c r="B61" s="6">
        <v>1281028.72</v>
      </c>
      <c r="C61" s="6">
        <v>2592.4299999999998</v>
      </c>
      <c r="D61" s="5">
        <v>2.3879999999999998E-2</v>
      </c>
      <c r="E61" s="5"/>
      <c r="F61" s="5"/>
      <c r="G61" s="5"/>
    </row>
    <row r="62" spans="1:12" x14ac:dyDescent="0.25">
      <c r="A62" s="4">
        <v>43680</v>
      </c>
      <c r="B62" s="6">
        <v>1283391.24</v>
      </c>
      <c r="C62" s="6">
        <v>2362.52</v>
      </c>
      <c r="D62" s="5">
        <v>2.172E-2</v>
      </c>
      <c r="E62" s="5"/>
      <c r="F62" s="5"/>
      <c r="G62" s="5"/>
    </row>
    <row r="63" spans="1:12" ht="15.75" thickBot="1" x14ac:dyDescent="0.3">
      <c r="A63" s="4" t="s">
        <v>18</v>
      </c>
      <c r="C63" s="10">
        <f>SUM(C51:C62)</f>
        <v>29157.61</v>
      </c>
    </row>
    <row r="64" spans="1:12" ht="15.75" thickTop="1" x14ac:dyDescent="0.25"/>
    <row r="66" spans="1:7" ht="30" x14ac:dyDescent="0.25">
      <c r="A66" s="8" t="s">
        <v>21</v>
      </c>
      <c r="B66" s="1" t="s">
        <v>14</v>
      </c>
      <c r="C66" s="1" t="s">
        <v>15</v>
      </c>
      <c r="D66" s="1" t="s">
        <v>16</v>
      </c>
      <c r="E66" s="1"/>
      <c r="F66" s="1"/>
      <c r="G66" s="1"/>
    </row>
    <row r="67" spans="1:7" x14ac:dyDescent="0.25">
      <c r="A67" s="4">
        <v>43344</v>
      </c>
      <c r="B67" s="6">
        <v>385405.86</v>
      </c>
      <c r="C67" s="6">
        <v>632.23</v>
      </c>
      <c r="D67" s="5">
        <v>0.02</v>
      </c>
      <c r="E67" s="5"/>
      <c r="F67" s="5"/>
      <c r="G67" s="5"/>
    </row>
    <row r="68" spans="1:7" x14ac:dyDescent="0.25">
      <c r="A68" s="4">
        <v>43374</v>
      </c>
      <c r="B68" s="6">
        <v>386113.39</v>
      </c>
      <c r="C68" s="6">
        <v>707.53</v>
      </c>
      <c r="D68" s="5">
        <v>2.162E-2</v>
      </c>
      <c r="E68" s="5"/>
      <c r="F68" s="5"/>
      <c r="G68" s="5"/>
    </row>
    <row r="69" spans="1:7" x14ac:dyDescent="0.25">
      <c r="A69" s="4">
        <v>43405</v>
      </c>
      <c r="B69" s="6">
        <v>386817.15</v>
      </c>
      <c r="C69" s="6">
        <v>703.76</v>
      </c>
      <c r="D69" s="5">
        <v>2.2179999999999998E-2</v>
      </c>
      <c r="E69" s="5"/>
      <c r="F69" s="5"/>
      <c r="G69" s="5"/>
    </row>
    <row r="70" spans="1:7" x14ac:dyDescent="0.25">
      <c r="A70" s="4">
        <v>43435</v>
      </c>
      <c r="B70" s="6">
        <v>387574.96</v>
      </c>
      <c r="C70" s="6">
        <v>757.81</v>
      </c>
      <c r="D70" s="5">
        <v>2.307E-2</v>
      </c>
      <c r="E70" s="5"/>
      <c r="F70" s="5"/>
      <c r="G70" s="5"/>
    </row>
    <row r="71" spans="1:7" x14ac:dyDescent="0.25">
      <c r="A71" s="4">
        <v>43466</v>
      </c>
      <c r="B71" s="6">
        <v>388362.86</v>
      </c>
      <c r="C71" s="6">
        <v>787.9</v>
      </c>
      <c r="D71" s="5">
        <v>2.3939999999999999E-2</v>
      </c>
      <c r="E71" s="5"/>
      <c r="F71" s="5"/>
      <c r="G71" s="5"/>
    </row>
    <row r="72" spans="1:7" x14ac:dyDescent="0.25">
      <c r="A72" s="4">
        <v>43497</v>
      </c>
      <c r="B72" s="6">
        <v>389077.9</v>
      </c>
      <c r="C72" s="6">
        <v>715.04</v>
      </c>
      <c r="D72" s="5">
        <v>2.4E-2</v>
      </c>
      <c r="E72" s="5"/>
      <c r="F72" s="5"/>
      <c r="G72" s="5"/>
    </row>
    <row r="73" spans="1:7" x14ac:dyDescent="0.25">
      <c r="A73" s="4">
        <v>43525</v>
      </c>
      <c r="B73" s="6">
        <v>389874.68</v>
      </c>
      <c r="C73" s="6">
        <v>796.78</v>
      </c>
      <c r="D73" s="5">
        <v>2.4109999999999999E-2</v>
      </c>
      <c r="E73" s="5"/>
      <c r="F73" s="5"/>
      <c r="G73" s="5"/>
    </row>
    <row r="74" spans="1:7" x14ac:dyDescent="0.25">
      <c r="A74" s="4">
        <v>43556</v>
      </c>
      <c r="B74" s="6">
        <v>390651.5</v>
      </c>
      <c r="C74" s="6">
        <v>776.82</v>
      </c>
      <c r="D74" s="5">
        <v>2.4240000000000001E-2</v>
      </c>
      <c r="E74" s="5"/>
      <c r="F74" s="5"/>
      <c r="G74" s="5"/>
    </row>
    <row r="75" spans="1:7" x14ac:dyDescent="0.25">
      <c r="A75" s="4">
        <v>43586</v>
      </c>
      <c r="B75" s="6">
        <v>391449.4</v>
      </c>
      <c r="C75" s="6">
        <v>797.9</v>
      </c>
      <c r="D75" s="5">
        <v>2.4049999999999998E-2</v>
      </c>
      <c r="E75" s="5"/>
      <c r="F75" s="5"/>
      <c r="G75" s="5"/>
    </row>
    <row r="76" spans="1:7" x14ac:dyDescent="0.25">
      <c r="A76" s="4">
        <v>43617</v>
      </c>
      <c r="B76" s="6">
        <v>392214.73</v>
      </c>
      <c r="C76" s="6">
        <v>765.33</v>
      </c>
      <c r="D76" s="5">
        <v>2.3789999999999999E-2</v>
      </c>
      <c r="E76" s="5"/>
      <c r="F76" s="5"/>
      <c r="G76" s="5"/>
    </row>
    <row r="77" spans="1:7" x14ac:dyDescent="0.25">
      <c r="A77" s="4">
        <v>43647</v>
      </c>
      <c r="B77" s="6">
        <v>393010.32</v>
      </c>
      <c r="C77" s="6">
        <v>795.59</v>
      </c>
      <c r="D77" s="5">
        <v>2.3879999999999998E-2</v>
      </c>
      <c r="E77" s="5"/>
      <c r="F77" s="5"/>
      <c r="G77" s="5"/>
    </row>
    <row r="78" spans="1:7" x14ac:dyDescent="0.25">
      <c r="A78" s="4">
        <v>43680</v>
      </c>
      <c r="B78" s="6">
        <v>393719.88</v>
      </c>
      <c r="C78" s="6">
        <v>709.56</v>
      </c>
      <c r="D78" s="5">
        <v>2.1260000000000001E-2</v>
      </c>
      <c r="E78" s="5"/>
      <c r="F78" s="5"/>
      <c r="G78" s="5"/>
    </row>
    <row r="79" spans="1:7" ht="15.75" thickBot="1" x14ac:dyDescent="0.3">
      <c r="A79" s="4" t="s">
        <v>18</v>
      </c>
      <c r="C79" s="10">
        <f>SUM(C67:C78)</f>
        <v>8946.2499999999982</v>
      </c>
    </row>
    <row r="80" spans="1:7" ht="15.75" thickTop="1" x14ac:dyDescent="0.25"/>
    <row r="82" spans="1:7" ht="30" x14ac:dyDescent="0.25">
      <c r="A82" s="8" t="s">
        <v>23</v>
      </c>
      <c r="B82" s="1" t="s">
        <v>24</v>
      </c>
      <c r="C82" s="1" t="s">
        <v>25</v>
      </c>
      <c r="D82" s="1" t="s">
        <v>26</v>
      </c>
      <c r="E82" s="1"/>
      <c r="F82" s="1"/>
      <c r="G82" s="1"/>
    </row>
    <row r="83" spans="1:7" x14ac:dyDescent="0.25">
      <c r="A83" s="4">
        <v>42979</v>
      </c>
      <c r="B83" s="6">
        <f t="shared" ref="B83:B94" si="5">B67+B51+N35+N19</f>
        <v>23457963.410000004</v>
      </c>
      <c r="C83" s="6">
        <f t="shared" ref="C83:C94" si="6">C67+C51+O35+O19</f>
        <v>35619.979999999996</v>
      </c>
      <c r="D83" s="5">
        <f t="shared" ref="D83:D85" si="7">(D19+G19+J19)/3</f>
        <v>1.4013333333333331E-2</v>
      </c>
      <c r="E83" s="5"/>
      <c r="F83" s="5"/>
      <c r="G83" s="5"/>
    </row>
    <row r="84" spans="1:7" x14ac:dyDescent="0.25">
      <c r="A84" s="4">
        <v>43009</v>
      </c>
      <c r="B84" s="6">
        <f t="shared" si="5"/>
        <v>25000522.469999999</v>
      </c>
      <c r="C84" s="6">
        <f t="shared" si="6"/>
        <v>42559.06</v>
      </c>
      <c r="D84" s="5">
        <f t="shared" si="7"/>
        <v>2.2133333333333335E-2</v>
      </c>
      <c r="E84" s="5"/>
      <c r="F84" s="5"/>
      <c r="G84" s="5"/>
    </row>
    <row r="85" spans="1:7" x14ac:dyDescent="0.25">
      <c r="A85" s="4">
        <v>43040</v>
      </c>
      <c r="B85" s="6">
        <f t="shared" si="5"/>
        <v>24042130.270000003</v>
      </c>
      <c r="C85" s="6">
        <f t="shared" si="6"/>
        <v>41607.800000000003</v>
      </c>
      <c r="D85" s="5">
        <f t="shared" si="7"/>
        <v>2.2656666666666669E-2</v>
      </c>
      <c r="E85" s="5"/>
      <c r="F85" s="5"/>
      <c r="G85" s="5"/>
    </row>
    <row r="86" spans="1:7" x14ac:dyDescent="0.25">
      <c r="A86" s="4">
        <v>43070</v>
      </c>
      <c r="B86" s="6">
        <f t="shared" si="5"/>
        <v>33596838.200000003</v>
      </c>
      <c r="C86" s="6">
        <f>C70+C54+O38+O22</f>
        <v>54707.93</v>
      </c>
      <c r="D86" s="5">
        <f>(D22+G22+J22)/3</f>
        <v>2.3533333333333333E-2</v>
      </c>
      <c r="E86" s="5"/>
      <c r="F86" s="5"/>
      <c r="G86" s="5"/>
    </row>
    <row r="87" spans="1:7" x14ac:dyDescent="0.25">
      <c r="A87" s="4">
        <v>43101</v>
      </c>
      <c r="B87" s="6">
        <f t="shared" si="5"/>
        <v>34672468.899999999</v>
      </c>
      <c r="C87" s="6">
        <f t="shared" si="6"/>
        <v>75630.7</v>
      </c>
      <c r="D87" s="5">
        <f t="shared" ref="D87:D94" si="8">(D23+G23+J23)/3</f>
        <v>2.4686666666666666E-2</v>
      </c>
      <c r="E87" s="5"/>
      <c r="F87" s="5"/>
      <c r="G87" s="5"/>
    </row>
    <row r="88" spans="1:7" x14ac:dyDescent="0.25">
      <c r="A88" s="4">
        <v>43132</v>
      </c>
      <c r="B88" s="6">
        <f t="shared" si="5"/>
        <v>39245772.18</v>
      </c>
      <c r="C88" s="6">
        <f t="shared" si="6"/>
        <v>73303.28</v>
      </c>
      <c r="D88" s="5">
        <f t="shared" si="8"/>
        <v>2.458666666666667E-2</v>
      </c>
      <c r="E88" s="5"/>
      <c r="F88" s="5"/>
      <c r="G88" s="5"/>
    </row>
    <row r="89" spans="1:7" x14ac:dyDescent="0.25">
      <c r="A89" s="4">
        <v>43160</v>
      </c>
      <c r="B89" s="6">
        <f t="shared" si="5"/>
        <v>36324765.93</v>
      </c>
      <c r="C89" s="6">
        <f t="shared" si="6"/>
        <v>78993.75</v>
      </c>
      <c r="D89" s="5">
        <f t="shared" si="8"/>
        <v>2.4723333333333333E-2</v>
      </c>
      <c r="E89" s="5"/>
      <c r="F89" s="5"/>
      <c r="G89" s="5"/>
    </row>
    <row r="90" spans="1:7" x14ac:dyDescent="0.25">
      <c r="A90" s="4">
        <v>43191</v>
      </c>
      <c r="B90" s="6">
        <f t="shared" si="5"/>
        <v>33395384.970000003</v>
      </c>
      <c r="C90" s="6">
        <f t="shared" si="6"/>
        <v>70619.046999999991</v>
      </c>
      <c r="D90" s="5">
        <f t="shared" si="8"/>
        <v>2.4793333333333334E-2</v>
      </c>
      <c r="E90" s="5"/>
      <c r="F90" s="5"/>
      <c r="G90" s="5"/>
    </row>
    <row r="91" spans="1:7" x14ac:dyDescent="0.25">
      <c r="A91" s="4">
        <v>43221</v>
      </c>
      <c r="B91" s="6">
        <f t="shared" si="5"/>
        <v>32465359.419999998</v>
      </c>
      <c r="C91" s="6">
        <f t="shared" si="6"/>
        <v>69974.45</v>
      </c>
      <c r="D91" s="5">
        <f t="shared" si="8"/>
        <v>2.4326666666666663E-2</v>
      </c>
      <c r="E91" s="5"/>
      <c r="F91" s="5"/>
      <c r="G91" s="5"/>
    </row>
    <row r="92" spans="1:7" x14ac:dyDescent="0.25">
      <c r="A92" s="4">
        <v>43252</v>
      </c>
      <c r="B92" s="6">
        <f t="shared" si="5"/>
        <v>33528111.27</v>
      </c>
      <c r="C92" s="6">
        <f t="shared" si="6"/>
        <v>62751.850000000006</v>
      </c>
      <c r="D92" s="5">
        <f t="shared" si="8"/>
        <v>2.4279999999999999E-2</v>
      </c>
      <c r="E92" s="5"/>
      <c r="F92" s="5"/>
      <c r="G92" s="5"/>
    </row>
    <row r="93" spans="1:7" x14ac:dyDescent="0.25">
      <c r="A93" s="4">
        <v>43282</v>
      </c>
      <c r="B93" s="6">
        <f t="shared" si="5"/>
        <v>32092677.709999997</v>
      </c>
      <c r="C93" s="6">
        <f t="shared" si="6"/>
        <v>64566.44</v>
      </c>
      <c r="D93" s="5">
        <f t="shared" si="8"/>
        <v>2.4193333333333334E-2</v>
      </c>
      <c r="E93" s="5"/>
      <c r="F93" s="5"/>
      <c r="G93" s="5"/>
    </row>
    <row r="94" spans="1:7" x14ac:dyDescent="0.25">
      <c r="A94" s="4">
        <v>43315</v>
      </c>
      <c r="B94" s="6">
        <f t="shared" si="5"/>
        <v>25138198.990000002</v>
      </c>
      <c r="C94" s="6">
        <f t="shared" si="6"/>
        <v>45521.279999999999</v>
      </c>
      <c r="D94" s="5">
        <f t="shared" si="8"/>
        <v>2.2263333333333333E-2</v>
      </c>
      <c r="E94" s="5"/>
      <c r="F94" s="5"/>
      <c r="G94" s="5"/>
    </row>
    <row r="95" spans="1:7" ht="15.75" thickBot="1" x14ac:dyDescent="0.3">
      <c r="A95" s="4" t="s">
        <v>18</v>
      </c>
      <c r="C95" s="10">
        <f>SUM(C83:C94)</f>
        <v>715855.56700000004</v>
      </c>
    </row>
    <row r="96" spans="1:7" ht="15.75" thickTop="1" x14ac:dyDescent="0.25"/>
    <row r="97" spans="2:3" x14ac:dyDescent="0.25">
      <c r="B97" s="9" t="s">
        <v>22</v>
      </c>
      <c r="C97" t="s">
        <v>22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E29" sqref="E29"/>
    </sheetView>
  </sheetViews>
  <sheetFormatPr defaultRowHeight="15" x14ac:dyDescent="0.25"/>
  <cols>
    <col min="1" max="1" width="10.7109375" bestFit="1" customWidth="1"/>
    <col min="3" max="3" width="12.5703125" customWidth="1"/>
    <col min="4" max="4" width="8.85546875" customWidth="1"/>
  </cols>
  <sheetData>
    <row r="1" spans="1:7" x14ac:dyDescent="0.25">
      <c r="A1" s="19" t="s">
        <v>31</v>
      </c>
      <c r="B1" s="19"/>
      <c r="C1" s="19"/>
      <c r="D1" s="19"/>
      <c r="E1" s="19"/>
      <c r="F1" s="19"/>
      <c r="G1" s="19"/>
    </row>
    <row r="2" spans="1:7" x14ac:dyDescent="0.25">
      <c r="A2" s="19" t="s">
        <v>32</v>
      </c>
      <c r="B2" s="19"/>
      <c r="C2" s="19"/>
      <c r="D2" s="19"/>
      <c r="E2" s="19"/>
      <c r="F2" s="19"/>
      <c r="G2" s="19"/>
    </row>
    <row r="4" spans="1:7" x14ac:dyDescent="0.25">
      <c r="B4" s="11" t="s">
        <v>51</v>
      </c>
      <c r="C4" s="11" t="s">
        <v>38</v>
      </c>
      <c r="D4" s="17" t="s">
        <v>45</v>
      </c>
      <c r="E4" s="15" t="s">
        <v>52</v>
      </c>
      <c r="F4" s="11" t="s">
        <v>33</v>
      </c>
      <c r="G4" s="11" t="s">
        <v>34</v>
      </c>
    </row>
    <row r="5" spans="1:7" x14ac:dyDescent="0.25">
      <c r="A5" s="12">
        <v>43008</v>
      </c>
      <c r="B5" s="5">
        <v>1.0149999999999999E-2</v>
      </c>
      <c r="C5" s="5">
        <v>1.264E-2</v>
      </c>
      <c r="D5" s="5"/>
      <c r="E5" s="5">
        <v>0.01</v>
      </c>
      <c r="F5" s="5">
        <v>5.1000000000000004E-3</v>
      </c>
      <c r="G5" s="13">
        <f>(B5+E5+F5)/3</f>
        <v>8.4166666666666678E-3</v>
      </c>
    </row>
    <row r="6" spans="1:7" x14ac:dyDescent="0.25">
      <c r="A6" s="12">
        <v>43039</v>
      </c>
      <c r="B6" s="5">
        <v>1.0319999999999999E-2</v>
      </c>
      <c r="C6" s="5">
        <v>1.272E-2</v>
      </c>
      <c r="D6" s="5"/>
      <c r="E6" s="5">
        <v>1.048E-2</v>
      </c>
      <c r="F6" s="5">
        <v>5.1000000000000004E-3</v>
      </c>
      <c r="G6" s="13">
        <f t="shared" ref="G6:G14" si="0">(B6+E6+F6)/3</f>
        <v>8.6333333333333331E-3</v>
      </c>
    </row>
    <row r="7" spans="1:7" x14ac:dyDescent="0.25">
      <c r="A7" s="12">
        <v>43069</v>
      </c>
      <c r="B7" s="5">
        <v>1.051E-2</v>
      </c>
      <c r="C7" s="5">
        <v>1.2829999999999999E-2</v>
      </c>
      <c r="D7" s="5"/>
      <c r="E7" s="5">
        <v>1.0699999999999999E-2</v>
      </c>
      <c r="F7" s="5">
        <v>5.1000000000000004E-3</v>
      </c>
      <c r="G7" s="13">
        <f t="shared" si="0"/>
        <v>8.77E-3</v>
      </c>
    </row>
    <row r="8" spans="1:7" x14ac:dyDescent="0.25">
      <c r="A8" s="12">
        <v>43100</v>
      </c>
      <c r="B8" s="5">
        <v>1.157E-2</v>
      </c>
      <c r="C8" s="5">
        <v>1.392E-2</v>
      </c>
      <c r="D8" s="5"/>
      <c r="E8" s="5">
        <v>1.176E-2</v>
      </c>
      <c r="F8" s="5">
        <v>0</v>
      </c>
      <c r="G8" s="13">
        <f t="shared" si="0"/>
        <v>7.776666666666667E-3</v>
      </c>
    </row>
    <row r="9" spans="1:7" x14ac:dyDescent="0.25">
      <c r="A9" s="12">
        <v>43131</v>
      </c>
      <c r="B9" s="5">
        <v>1.299E-2</v>
      </c>
      <c r="C9" s="5">
        <v>1.516E-2</v>
      </c>
      <c r="D9" s="5"/>
      <c r="E9" s="5">
        <v>1.29E-2</v>
      </c>
      <c r="F9" s="5">
        <v>0</v>
      </c>
      <c r="G9" s="13">
        <f t="shared" si="0"/>
        <v>8.6300000000000005E-3</v>
      </c>
    </row>
    <row r="10" spans="1:7" x14ac:dyDescent="0.25">
      <c r="A10" s="12" t="s">
        <v>41</v>
      </c>
      <c r="B10" s="5">
        <v>1.3769999999999999E-2</v>
      </c>
      <c r="C10" s="5">
        <v>1.6140000000000002E-2</v>
      </c>
      <c r="D10" s="5"/>
      <c r="E10" s="5">
        <v>1.3520000000000001E-2</v>
      </c>
      <c r="F10" s="5">
        <v>0</v>
      </c>
      <c r="G10" s="13">
        <f t="shared" si="0"/>
        <v>9.0966666666666678E-3</v>
      </c>
    </row>
    <row r="11" spans="1:7" x14ac:dyDescent="0.25">
      <c r="A11" s="12">
        <v>43190</v>
      </c>
      <c r="B11" s="5">
        <v>1.516E-2</v>
      </c>
      <c r="C11" s="5">
        <v>1.7069999999999998E-2</v>
      </c>
      <c r="D11" s="5"/>
      <c r="E11" s="5">
        <v>1.4999999999999999E-2</v>
      </c>
      <c r="F11" s="5">
        <v>0</v>
      </c>
      <c r="G11" s="13">
        <f t="shared" si="0"/>
        <v>1.0053333333333333E-2</v>
      </c>
    </row>
    <row r="12" spans="1:7" x14ac:dyDescent="0.25">
      <c r="A12" s="12">
        <v>43220</v>
      </c>
      <c r="B12" s="5">
        <v>1.67E-2</v>
      </c>
      <c r="C12" s="5">
        <v>1.9199999999999998E-2</v>
      </c>
      <c r="D12" s="5"/>
      <c r="E12" s="5">
        <v>1.6299999999999999E-2</v>
      </c>
      <c r="F12" s="5">
        <v>0</v>
      </c>
      <c r="G12" s="13">
        <f t="shared" si="0"/>
        <v>1.1000000000000001E-2</v>
      </c>
    </row>
    <row r="13" spans="1:7" x14ac:dyDescent="0.25">
      <c r="A13" s="12">
        <v>43251</v>
      </c>
      <c r="B13" s="5">
        <v>1.7160000000000002E-2</v>
      </c>
      <c r="C13" s="5">
        <v>2.0199999999999999E-2</v>
      </c>
      <c r="D13" s="5"/>
      <c r="E13" s="5">
        <v>1.7260000000000001E-2</v>
      </c>
      <c r="F13" s="5">
        <v>0</v>
      </c>
      <c r="G13" s="13">
        <f t="shared" si="0"/>
        <v>1.1473333333333335E-2</v>
      </c>
    </row>
    <row r="14" spans="1:7" x14ac:dyDescent="0.25">
      <c r="A14" s="12">
        <v>43281</v>
      </c>
      <c r="B14" s="5">
        <v>1.797E-2</v>
      </c>
      <c r="C14" s="5">
        <v>1.9259999999999999E-2</v>
      </c>
      <c r="D14" s="5"/>
      <c r="E14" s="5">
        <v>1.83E-2</v>
      </c>
      <c r="F14" s="5">
        <v>0</v>
      </c>
      <c r="G14" s="13">
        <f t="shared" si="0"/>
        <v>1.2089999999999998E-2</v>
      </c>
    </row>
    <row r="15" spans="1:7" x14ac:dyDescent="0.25">
      <c r="A15" s="12">
        <v>43312</v>
      </c>
      <c r="B15" s="5">
        <v>1.89E-2</v>
      </c>
      <c r="C15" s="5">
        <v>2.164E-2</v>
      </c>
      <c r="D15" s="5"/>
      <c r="E15" s="5">
        <v>1.8970000000000001E-2</v>
      </c>
      <c r="F15" s="5">
        <v>0</v>
      </c>
      <c r="G15" s="13">
        <f>(B15+C15+F15+E15)/4</f>
        <v>1.48775E-2</v>
      </c>
    </row>
    <row r="16" spans="1:7" x14ac:dyDescent="0.25">
      <c r="A16" s="12">
        <v>43343</v>
      </c>
      <c r="B16" s="5">
        <v>1.9210000000000001E-2</v>
      </c>
      <c r="C16" s="5">
        <v>2.181E-2</v>
      </c>
      <c r="D16" s="5"/>
      <c r="E16" s="5">
        <v>1.9230000000000001E-2</v>
      </c>
      <c r="F16" s="5">
        <v>0</v>
      </c>
      <c r="G16" s="13">
        <f>(B16+C16+F16+E16)/4</f>
        <v>1.50625E-2</v>
      </c>
    </row>
    <row r="17" spans="1:7" x14ac:dyDescent="0.25">
      <c r="A17" s="12">
        <v>43373</v>
      </c>
      <c r="B17" s="5">
        <v>1.9949999999999999E-2</v>
      </c>
      <c r="C17" s="5">
        <v>2.2089999999999999E-2</v>
      </c>
      <c r="D17" s="5">
        <v>0</v>
      </c>
      <c r="E17" s="5">
        <v>0.02</v>
      </c>
      <c r="F17" s="5">
        <v>0</v>
      </c>
      <c r="G17" s="13">
        <f>(B17+C17+F17+E17)/4</f>
        <v>1.5509999999999999E-2</v>
      </c>
    </row>
    <row r="18" spans="1:7" x14ac:dyDescent="0.25">
      <c r="A18" s="12">
        <v>43404</v>
      </c>
      <c r="B18" s="5">
        <v>2.1399999999999999E-2</v>
      </c>
      <c r="C18" s="5">
        <v>2.3300000000000001E-2</v>
      </c>
      <c r="D18" s="5">
        <v>2.1700000000000001E-2</v>
      </c>
      <c r="E18" s="5">
        <v>2.162E-2</v>
      </c>
      <c r="F18" s="5">
        <v>0</v>
      </c>
      <c r="G18" s="13">
        <f t="shared" ref="G18:G26" si="1">(B18+E18+F18)/3</f>
        <v>1.434E-2</v>
      </c>
    </row>
    <row r="19" spans="1:7" x14ac:dyDescent="0.25">
      <c r="A19" s="12">
        <v>43434</v>
      </c>
      <c r="B19" s="5">
        <v>2.2030000000000001E-2</v>
      </c>
      <c r="C19" s="5">
        <v>2.3939999999999999E-2</v>
      </c>
      <c r="D19" s="5">
        <v>2.1999999999999999E-2</v>
      </c>
      <c r="E19" s="5">
        <v>2.2179999999999998E-2</v>
      </c>
      <c r="F19" s="5">
        <v>0</v>
      </c>
      <c r="G19" s="13">
        <f t="shared" si="1"/>
        <v>1.4736666666666667E-2</v>
      </c>
    </row>
    <row r="20" spans="1:7" x14ac:dyDescent="0.25">
      <c r="A20" s="12">
        <v>43465</v>
      </c>
      <c r="B20" s="5">
        <v>2.2870000000000001E-2</v>
      </c>
      <c r="C20" s="5">
        <v>2.4930000000000001E-2</v>
      </c>
      <c r="D20" s="5">
        <v>2.2800000000000001E-2</v>
      </c>
      <c r="E20" s="5">
        <v>2.307E-2</v>
      </c>
      <c r="F20" s="5">
        <v>0</v>
      </c>
      <c r="G20" s="13">
        <f t="shared" si="1"/>
        <v>1.5313333333333333E-2</v>
      </c>
    </row>
    <row r="21" spans="1:7" x14ac:dyDescent="0.25">
      <c r="A21" s="12">
        <v>43496</v>
      </c>
      <c r="B21" s="5">
        <v>2.3890000000000002E-2</v>
      </c>
      <c r="C21" s="5">
        <v>2.6069999999999999E-2</v>
      </c>
      <c r="D21" s="5">
        <v>2.41E-2</v>
      </c>
      <c r="E21" s="5">
        <v>2.3939999999999999E-2</v>
      </c>
      <c r="F21" s="5">
        <v>0</v>
      </c>
      <c r="G21" s="13">
        <f t="shared" si="1"/>
        <v>1.5943333333333334E-2</v>
      </c>
    </row>
    <row r="22" spans="1:7" x14ac:dyDescent="0.25">
      <c r="A22" s="12" t="s">
        <v>50</v>
      </c>
      <c r="B22" s="5">
        <v>2.3970000000000002E-2</v>
      </c>
      <c r="C22" s="5">
        <v>2.5919999999999999E-2</v>
      </c>
      <c r="D22" s="5">
        <v>2.3900000000000001E-2</v>
      </c>
      <c r="E22" s="5">
        <v>2.4E-2</v>
      </c>
      <c r="F22" s="5">
        <v>0</v>
      </c>
      <c r="G22" s="13">
        <f t="shared" si="1"/>
        <v>1.5990000000000001E-2</v>
      </c>
    </row>
    <row r="23" spans="1:7" x14ac:dyDescent="0.25">
      <c r="A23" s="12">
        <v>43555</v>
      </c>
      <c r="B23" s="5">
        <v>2.4160000000000001E-2</v>
      </c>
      <c r="C23" s="5">
        <v>2.5909999999999999E-2</v>
      </c>
      <c r="D23" s="5">
        <v>2.41E-2</v>
      </c>
      <c r="E23" s="5">
        <v>2.4109999999999999E-2</v>
      </c>
      <c r="F23" s="5">
        <v>0</v>
      </c>
      <c r="G23" s="13">
        <f t="shared" si="1"/>
        <v>1.609E-2</v>
      </c>
    </row>
    <row r="24" spans="1:7" x14ac:dyDescent="0.25">
      <c r="A24" s="12">
        <v>43585</v>
      </c>
      <c r="B24" s="5">
        <v>2.4340000000000001E-2</v>
      </c>
      <c r="C24" s="5">
        <v>2.5839999999999998E-2</v>
      </c>
      <c r="D24" s="5">
        <v>2.4199999999999999E-2</v>
      </c>
      <c r="E24" s="5">
        <v>2.4240000000000001E-2</v>
      </c>
      <c r="F24" s="5">
        <v>0</v>
      </c>
      <c r="G24" s="13">
        <f t="shared" si="1"/>
        <v>1.6193333333333334E-2</v>
      </c>
    </row>
    <row r="25" spans="1:7" x14ac:dyDescent="0.25">
      <c r="A25" s="12">
        <v>43616</v>
      </c>
      <c r="B25" s="5">
        <v>2.401E-2</v>
      </c>
      <c r="C25" s="5">
        <v>2.547E-2</v>
      </c>
      <c r="D25" s="5">
        <v>2.35E-2</v>
      </c>
      <c r="E25" s="5">
        <v>2.4049999999999998E-2</v>
      </c>
      <c r="F25" s="5">
        <v>0</v>
      </c>
      <c r="G25" s="13">
        <f t="shared" si="1"/>
        <v>1.602E-2</v>
      </c>
    </row>
    <row r="26" spans="1:7" x14ac:dyDescent="0.25">
      <c r="A26" s="12">
        <v>43646</v>
      </c>
      <c r="B26" s="5">
        <v>2.3810000000000001E-2</v>
      </c>
      <c r="C26" s="5">
        <v>2.5229999999999999E-2</v>
      </c>
      <c r="D26" s="5">
        <v>2.3800000000000002E-2</v>
      </c>
      <c r="E26" s="5">
        <v>2.3789999999999999E-2</v>
      </c>
      <c r="F26" s="5">
        <v>0</v>
      </c>
      <c r="G26" s="13">
        <f t="shared" si="1"/>
        <v>1.5866666666666668E-2</v>
      </c>
    </row>
    <row r="27" spans="1:7" x14ac:dyDescent="0.25">
      <c r="A27" s="12">
        <v>43677</v>
      </c>
      <c r="B27" s="5">
        <v>2.3879999999999998E-2</v>
      </c>
      <c r="C27" s="5">
        <v>2.5000000000000001E-2</v>
      </c>
      <c r="D27" s="5">
        <v>2.3699999999999999E-2</v>
      </c>
      <c r="E27" s="5">
        <v>2.3879999999999998E-2</v>
      </c>
      <c r="F27" s="5">
        <v>0</v>
      </c>
      <c r="G27" s="13">
        <f>(B27+C27+F27+E27)/4</f>
        <v>1.8189999999999998E-2</v>
      </c>
    </row>
    <row r="28" spans="1:7" x14ac:dyDescent="0.25">
      <c r="A28" s="12">
        <v>43708</v>
      </c>
      <c r="B28" s="5">
        <v>2.172E-2</v>
      </c>
      <c r="C28" s="5">
        <v>2.3470000000000001E-2</v>
      </c>
      <c r="D28" s="5">
        <v>2.1600000000000001E-2</v>
      </c>
      <c r="E28" s="5">
        <v>2.1260000000000001E-2</v>
      </c>
      <c r="F28" s="5">
        <v>0</v>
      </c>
      <c r="G28" s="13">
        <f>(B28+C28+F28+E28)/4</f>
        <v>1.6612500000000002E-2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2019-04-03T13:13:29Z</cp:lastPrinted>
  <dcterms:created xsi:type="dcterms:W3CDTF">2017-01-21T22:55:51Z</dcterms:created>
  <dcterms:modified xsi:type="dcterms:W3CDTF">2020-02-11T20:39:46Z</dcterms:modified>
</cp:coreProperties>
</file>