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3\Web\Edlio Website Documents\Business\Financial Transparency\Other Information\"/>
    </mc:Choice>
  </mc:AlternateContent>
  <xr:revisionPtr revIDLastSave="0" documentId="8_{73783CC5-3997-4D9F-A641-DF6D21DDBA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vestment &amp; Int Balances" sheetId="1" r:id="rId1"/>
    <sheet name="Graph" sheetId="4" r:id="rId2"/>
    <sheet name="Interest Rate Comp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2" l="1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7" i="2"/>
  <c r="G6" i="2"/>
  <c r="G5" i="2"/>
  <c r="G17" i="2"/>
  <c r="G16" i="2"/>
  <c r="G15" i="2"/>
  <c r="G14" i="2"/>
  <c r="G13" i="2"/>
  <c r="G12" i="2"/>
  <c r="G11" i="2"/>
  <c r="G10" i="2"/>
  <c r="G9" i="2"/>
  <c r="G8" i="2"/>
  <c r="N28" i="1"/>
  <c r="N27" i="1"/>
  <c r="N26" i="1"/>
  <c r="N25" i="1"/>
  <c r="N24" i="1"/>
  <c r="N23" i="1"/>
  <c r="O28" i="1"/>
  <c r="O27" i="1"/>
  <c r="O26" i="1"/>
  <c r="O25" i="1"/>
  <c r="O24" i="1"/>
  <c r="O23" i="1"/>
  <c r="O22" i="1"/>
  <c r="N19" i="1"/>
  <c r="D11" i="1"/>
  <c r="D12" i="1"/>
  <c r="D13" i="1"/>
  <c r="D14" i="1"/>
  <c r="D9" i="1"/>
  <c r="D84" i="1" l="1"/>
  <c r="D83" i="1"/>
  <c r="D82" i="1"/>
  <c r="D81" i="1"/>
  <c r="D80" i="1"/>
  <c r="D79" i="1"/>
  <c r="D77" i="1"/>
  <c r="D76" i="1"/>
  <c r="D75" i="1"/>
  <c r="D78" i="1"/>
  <c r="D8" i="1"/>
  <c r="O21" i="1" l="1"/>
  <c r="O20" i="1"/>
  <c r="O19" i="1"/>
  <c r="N22" i="1"/>
  <c r="N21" i="1"/>
  <c r="N20" i="1"/>
  <c r="F29" i="1"/>
  <c r="O34" i="1"/>
  <c r="O33" i="1"/>
  <c r="N42" i="1"/>
  <c r="N41" i="1"/>
  <c r="N40" i="1"/>
  <c r="N39" i="1"/>
  <c r="N38" i="1"/>
  <c r="N37" i="1"/>
  <c r="N36" i="1"/>
  <c r="N35" i="1"/>
  <c r="N34" i="1"/>
  <c r="N33" i="1"/>
  <c r="O42" i="1" l="1"/>
  <c r="O40" i="1"/>
  <c r="O38" i="1"/>
  <c r="O41" i="1"/>
  <c r="O39" i="1"/>
  <c r="O37" i="1"/>
  <c r="O36" i="1"/>
  <c r="C78" i="1" s="1"/>
  <c r="O35" i="1"/>
  <c r="D10" i="1" l="1"/>
  <c r="D7" i="1"/>
  <c r="C29" i="1"/>
  <c r="I29" i="1"/>
  <c r="L29" i="1"/>
  <c r="L43" i="1"/>
  <c r="I43" i="1"/>
  <c r="C43" i="1"/>
  <c r="C57" i="1"/>
  <c r="C71" i="1"/>
  <c r="O29" i="1" l="1"/>
  <c r="C76" i="1"/>
  <c r="C83" i="1"/>
  <c r="B83" i="1"/>
  <c r="B76" i="1"/>
  <c r="B77" i="1"/>
  <c r="B75" i="1"/>
  <c r="B84" i="1"/>
  <c r="O43" i="1"/>
  <c r="C75" i="1"/>
  <c r="C84" i="1"/>
  <c r="C82" i="1"/>
  <c r="C81" i="1"/>
  <c r="C80" i="1"/>
  <c r="B80" i="1"/>
  <c r="C79" i="1"/>
  <c r="B81" i="1"/>
  <c r="B82" i="1"/>
  <c r="B79" i="1"/>
  <c r="B78" i="1"/>
  <c r="C77" i="1"/>
  <c r="D15" i="1"/>
  <c r="C15" i="1"/>
  <c r="B15" i="1"/>
  <c r="C85" i="1" l="1"/>
</calcChain>
</file>

<file path=xl/sharedStrings.xml><?xml version="1.0" encoding="utf-8"?>
<sst xmlns="http://schemas.openxmlformats.org/spreadsheetml/2006/main" count="88" uniqueCount="54">
  <si>
    <t>WHITE SETTLEMENT INDEPENDENT SCHOOL DISTRICT</t>
  </si>
  <si>
    <t>INVESTMENT REPORT WITH INTEREST RATE ANALYSIS</t>
  </si>
  <si>
    <t>Account</t>
  </si>
  <si>
    <t>Texpool - General Fund</t>
  </si>
  <si>
    <t>Texstar - General Fund</t>
  </si>
  <si>
    <t>Texpool - Child Nutrition</t>
  </si>
  <si>
    <t>Texpool - Debt Service</t>
  </si>
  <si>
    <t>Texstar - Debt Service</t>
  </si>
  <si>
    <t>Texstar - Activity</t>
  </si>
  <si>
    <t>TOTAL</t>
  </si>
  <si>
    <t>GENERAL FUND INVESTMENTS</t>
  </si>
  <si>
    <t>Texpool Market Value</t>
  </si>
  <si>
    <t>Texpool Interest</t>
  </si>
  <si>
    <t>Texpool Interest Rate</t>
  </si>
  <si>
    <t>Texstar Market Value</t>
  </si>
  <si>
    <t>Texstar Interest</t>
  </si>
  <si>
    <t>Texstar Interest Rate</t>
  </si>
  <si>
    <t>Total Invested</t>
  </si>
  <si>
    <t>TOTAL YTD</t>
  </si>
  <si>
    <t>DEBT SERVICE INVESTMENTS</t>
  </si>
  <si>
    <t>CHILD NUTRITION INVESTMENTS</t>
  </si>
  <si>
    <t>ACTIVITY FUND INVESTMENTS</t>
  </si>
  <si>
    <t xml:space="preserve"> </t>
  </si>
  <si>
    <t>TOTAL ALL INVESTMENTS</t>
  </si>
  <si>
    <t>Market Value</t>
  </si>
  <si>
    <t>Interest</t>
  </si>
  <si>
    <t>Avg Interest Rate</t>
  </si>
  <si>
    <t>Texpool Interest Earned</t>
  </si>
  <si>
    <t>Texstar Interest Earned</t>
  </si>
  <si>
    <t>Total Interest Earned</t>
  </si>
  <si>
    <t>Change</t>
  </si>
  <si>
    <t>WHITE SETTLEMENT ISD</t>
  </si>
  <si>
    <t>INTEREST RATE COMPARISON</t>
  </si>
  <si>
    <t>CD</t>
  </si>
  <si>
    <t>Avg</t>
  </si>
  <si>
    <t>Texpool Prime Market Value</t>
  </si>
  <si>
    <t>Texstar Texpool Prime Interest Earned</t>
  </si>
  <si>
    <t>TexPool Prime Interest Rate</t>
  </si>
  <si>
    <t>TexPool Prime</t>
  </si>
  <si>
    <t>Texpool Prime - General Fund</t>
  </si>
  <si>
    <t>2/29/2018</t>
  </si>
  <si>
    <t>Invested 8/31/2019</t>
  </si>
  <si>
    <t>Lone Star</t>
  </si>
  <si>
    <t>Lone Star  Market Value</t>
  </si>
  <si>
    <t>Lone Star Interest Earned</t>
  </si>
  <si>
    <t>Lone Star Interest Rate</t>
  </si>
  <si>
    <t>TexStar Market Value</t>
  </si>
  <si>
    <t>2/29/2019</t>
  </si>
  <si>
    <t>Texpool</t>
  </si>
  <si>
    <t>TexStar</t>
  </si>
  <si>
    <t>FOR FISCAL YEAR END 6/30/2020</t>
  </si>
  <si>
    <t>FISCAL YEAR SUMMARY 2019-2020</t>
  </si>
  <si>
    <t>Invested 6/30/2020</t>
  </si>
  <si>
    <t>NOTE: The District changed fiscal year-end to June 30th effective 6-30-2020.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</si>
</sst>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[$-409]mmmm\-yy;@"/>
    <numFmt numFmtId="166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wrapText="1"/>
    </xf>
    <xf numFmtId="164" fontId="0" fillId="0" borderId="0" xfId="1" applyNumberFormat="1" applyFont="1"/>
    <xf numFmtId="164" fontId="0" fillId="0" borderId="1" xfId="1" applyNumberFormat="1" applyFont="1" applyBorder="1"/>
    <xf numFmtId="165" fontId="0" fillId="0" borderId="0" xfId="0" applyNumberFormat="1" applyAlignment="1">
      <alignment horizontal="left"/>
    </xf>
    <xf numFmtId="166" fontId="0" fillId="0" borderId="0" xfId="2" applyNumberFormat="1" applyFont="1"/>
    <xf numFmtId="44" fontId="0" fillId="0" borderId="0" xfId="1" applyFont="1"/>
    <xf numFmtId="0" fontId="2" fillId="0" borderId="0" xfId="0" applyFont="1"/>
    <xf numFmtId="0" fontId="3" fillId="0" borderId="0" xfId="0" applyFont="1" applyAlignment="1">
      <alignment horizontal="center"/>
    </xf>
    <xf numFmtId="44" fontId="0" fillId="0" borderId="0" xfId="0" applyNumberFormat="1"/>
    <xf numFmtId="44" fontId="0" fillId="0" borderId="1" xfId="0" applyNumberFormat="1" applyBorder="1"/>
    <xf numFmtId="0" fontId="0" fillId="0" borderId="0" xfId="0" applyAlignment="1">
      <alignment horizontal="center"/>
    </xf>
    <xf numFmtId="14" fontId="0" fillId="0" borderId="0" xfId="0" applyNumberFormat="1"/>
    <xf numFmtId="16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4" fontId="0" fillId="0" borderId="0" xfId="1" applyNumberFormat="1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INTEREST</a:t>
            </a:r>
            <a:r>
              <a:rPr lang="en-US" baseline="0"/>
              <a:t> RATE COMPARISON 2019-2020 </a:t>
            </a:r>
            <a:endParaRPr 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829819144936253"/>
          <c:y val="0.14159758756309021"/>
          <c:w val="0.72702322354515492"/>
          <c:h val="0.66650947116167369"/>
        </c:manualLayout>
      </c:layout>
      <c:lineChart>
        <c:grouping val="standard"/>
        <c:varyColors val="0"/>
        <c:ser>
          <c:idx val="0"/>
          <c:order val="0"/>
          <c:tx>
            <c:strRef>
              <c:f>'Interest Rate Comp'!$B$4</c:f>
              <c:strCache>
                <c:ptCount val="1"/>
                <c:pt idx="0">
                  <c:v>Texpool</c:v>
                </c:pt>
              </c:strCache>
            </c:strRef>
          </c:tx>
          <c:marker>
            <c:symbol val="none"/>
          </c:marker>
          <c:cat>
            <c:strRef>
              <c:f>'Interest Rate Comp'!$A$5:$A$38</c:f>
              <c:strCache>
                <c:ptCount val="22"/>
                <c:pt idx="0">
                  <c:v>9/30/2018</c:v>
                </c:pt>
                <c:pt idx="1">
                  <c:v>10/31/2018</c:v>
                </c:pt>
                <c:pt idx="2">
                  <c:v>11/30/2018</c:v>
                </c:pt>
                <c:pt idx="3">
                  <c:v>12/31/2018</c:v>
                </c:pt>
                <c:pt idx="4">
                  <c:v>1/31/2019</c:v>
                </c:pt>
                <c:pt idx="5">
                  <c:v>2/29/2019</c:v>
                </c:pt>
                <c:pt idx="6">
                  <c:v>3/31/2019</c:v>
                </c:pt>
                <c:pt idx="7">
                  <c:v>4/30/2019</c:v>
                </c:pt>
                <c:pt idx="8">
                  <c:v>5/31/2019</c:v>
                </c:pt>
                <c:pt idx="9">
                  <c:v>6/30/2019</c:v>
                </c:pt>
                <c:pt idx="10">
                  <c:v>7/31/2019</c:v>
                </c:pt>
                <c:pt idx="11">
                  <c:v>8/31/2019</c:v>
                </c:pt>
                <c:pt idx="12">
                  <c:v>9/30/2019</c:v>
                </c:pt>
                <c:pt idx="13">
                  <c:v>10/31/2019</c:v>
                </c:pt>
                <c:pt idx="14">
                  <c:v>11/30/2019</c:v>
                </c:pt>
                <c:pt idx="15">
                  <c:v>12/31/2019</c:v>
                </c:pt>
                <c:pt idx="16">
                  <c:v>1/31/2020</c:v>
                </c:pt>
                <c:pt idx="17">
                  <c:v>2/28/2020</c:v>
                </c:pt>
                <c:pt idx="18">
                  <c:v>3/31/2020</c:v>
                </c:pt>
                <c:pt idx="19">
                  <c:v>4/30/2020</c:v>
                </c:pt>
                <c:pt idx="20">
                  <c:v>5/31/2020</c:v>
                </c:pt>
                <c:pt idx="21">
                  <c:v>6/30/2020</c:v>
                </c:pt>
              </c:strCache>
            </c:strRef>
          </c:cat>
          <c:val>
            <c:numRef>
              <c:f>'Interest Rate Comp'!$B$5:$B$38</c:f>
              <c:numCache>
                <c:formatCode>0.000%</c:formatCode>
                <c:ptCount val="22"/>
                <c:pt idx="0">
                  <c:v>1.9949999999999999E-2</c:v>
                </c:pt>
                <c:pt idx="1">
                  <c:v>2.1399999999999999E-2</c:v>
                </c:pt>
                <c:pt idx="2">
                  <c:v>2.2030000000000001E-2</c:v>
                </c:pt>
                <c:pt idx="3">
                  <c:v>2.2870000000000001E-2</c:v>
                </c:pt>
                <c:pt idx="4">
                  <c:v>2.3890000000000002E-2</c:v>
                </c:pt>
                <c:pt idx="5">
                  <c:v>2.3970000000000002E-2</c:v>
                </c:pt>
                <c:pt idx="6">
                  <c:v>2.4160000000000001E-2</c:v>
                </c:pt>
                <c:pt idx="7">
                  <c:v>2.4340000000000001E-2</c:v>
                </c:pt>
                <c:pt idx="8">
                  <c:v>2.401E-2</c:v>
                </c:pt>
                <c:pt idx="9">
                  <c:v>2.3810000000000001E-2</c:v>
                </c:pt>
                <c:pt idx="10">
                  <c:v>2.3879999999999998E-2</c:v>
                </c:pt>
                <c:pt idx="11">
                  <c:v>2.172E-2</c:v>
                </c:pt>
                <c:pt idx="12">
                  <c:v>2.1640000000000003E-2</c:v>
                </c:pt>
                <c:pt idx="13">
                  <c:v>1.9119999999999998E-2</c:v>
                </c:pt>
                <c:pt idx="14">
                  <c:v>1.677E-2</c:v>
                </c:pt>
                <c:pt idx="15">
                  <c:v>1.6230000000000001E-2</c:v>
                </c:pt>
                <c:pt idx="16">
                  <c:v>1.593E-2</c:v>
                </c:pt>
                <c:pt idx="17">
                  <c:v>1.5910000000000001E-2</c:v>
                </c:pt>
                <c:pt idx="18">
                  <c:v>1.0029999999999999E-2</c:v>
                </c:pt>
                <c:pt idx="19">
                  <c:v>4.5500000000000002E-3</c:v>
                </c:pt>
                <c:pt idx="20">
                  <c:v>2.6900000000000001E-3</c:v>
                </c:pt>
                <c:pt idx="21">
                  <c:v>2.1700000000000001E-3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EC-44AA-9647-13AFDFBB3D46}"/>
            </c:ext>
          </c:extLst>
        </c:ser>
        <c:ser>
          <c:idx val="1"/>
          <c:order val="1"/>
          <c:tx>
            <c:strRef>
              <c:f>'Interest Rate Comp'!$C$4</c:f>
              <c:strCache>
                <c:ptCount val="1"/>
                <c:pt idx="0">
                  <c:v>TexPool Prime</c:v>
                </c:pt>
              </c:strCache>
            </c:strRef>
          </c:tx>
          <c:marker>
            <c:symbol val="square"/>
            <c:size val="5"/>
          </c:marker>
          <c:cat>
            <c:strRef>
              <c:f>'Interest Rate Comp'!$A$5:$A$38</c:f>
              <c:strCache>
                <c:ptCount val="22"/>
                <c:pt idx="0">
                  <c:v>9/30/2018</c:v>
                </c:pt>
                <c:pt idx="1">
                  <c:v>10/31/2018</c:v>
                </c:pt>
                <c:pt idx="2">
                  <c:v>11/30/2018</c:v>
                </c:pt>
                <c:pt idx="3">
                  <c:v>12/31/2018</c:v>
                </c:pt>
                <c:pt idx="4">
                  <c:v>1/31/2019</c:v>
                </c:pt>
                <c:pt idx="5">
                  <c:v>2/29/2019</c:v>
                </c:pt>
                <c:pt idx="6">
                  <c:v>3/31/2019</c:v>
                </c:pt>
                <c:pt idx="7">
                  <c:v>4/30/2019</c:v>
                </c:pt>
                <c:pt idx="8">
                  <c:v>5/31/2019</c:v>
                </c:pt>
                <c:pt idx="9">
                  <c:v>6/30/2019</c:v>
                </c:pt>
                <c:pt idx="10">
                  <c:v>7/31/2019</c:v>
                </c:pt>
                <c:pt idx="11">
                  <c:v>8/31/2019</c:v>
                </c:pt>
                <c:pt idx="12">
                  <c:v>9/30/2019</c:v>
                </c:pt>
                <c:pt idx="13">
                  <c:v>10/31/2019</c:v>
                </c:pt>
                <c:pt idx="14">
                  <c:v>11/30/2019</c:v>
                </c:pt>
                <c:pt idx="15">
                  <c:v>12/31/2019</c:v>
                </c:pt>
                <c:pt idx="16">
                  <c:v>1/31/2020</c:v>
                </c:pt>
                <c:pt idx="17">
                  <c:v>2/28/2020</c:v>
                </c:pt>
                <c:pt idx="18">
                  <c:v>3/31/2020</c:v>
                </c:pt>
                <c:pt idx="19">
                  <c:v>4/30/2020</c:v>
                </c:pt>
                <c:pt idx="20">
                  <c:v>5/31/2020</c:v>
                </c:pt>
                <c:pt idx="21">
                  <c:v>6/30/2020</c:v>
                </c:pt>
              </c:strCache>
            </c:strRef>
          </c:cat>
          <c:val>
            <c:numRef>
              <c:f>'Interest Rate Comp'!$C$5:$C$38</c:f>
              <c:numCache>
                <c:formatCode>0.000%</c:formatCode>
                <c:ptCount val="22"/>
                <c:pt idx="0">
                  <c:v>2.2089999999999999E-2</c:v>
                </c:pt>
                <c:pt idx="1">
                  <c:v>2.3300000000000001E-2</c:v>
                </c:pt>
                <c:pt idx="2">
                  <c:v>2.3939999999999999E-2</c:v>
                </c:pt>
                <c:pt idx="3">
                  <c:v>2.4930000000000001E-2</c:v>
                </c:pt>
                <c:pt idx="4">
                  <c:v>2.6069999999999999E-2</c:v>
                </c:pt>
                <c:pt idx="5">
                  <c:v>2.5919999999999999E-2</c:v>
                </c:pt>
                <c:pt idx="6">
                  <c:v>2.5909999999999999E-2</c:v>
                </c:pt>
                <c:pt idx="7">
                  <c:v>2.5839999999999998E-2</c:v>
                </c:pt>
                <c:pt idx="8">
                  <c:v>2.547E-2</c:v>
                </c:pt>
                <c:pt idx="9">
                  <c:v>2.5229999999999999E-2</c:v>
                </c:pt>
                <c:pt idx="10">
                  <c:v>2.5000000000000001E-2</c:v>
                </c:pt>
                <c:pt idx="11">
                  <c:v>2.3470000000000001E-2</c:v>
                </c:pt>
                <c:pt idx="12">
                  <c:v>2.2749999999999999E-2</c:v>
                </c:pt>
                <c:pt idx="13">
                  <c:v>2.07E-2</c:v>
                </c:pt>
                <c:pt idx="14">
                  <c:v>1.8669999999999999E-2</c:v>
                </c:pt>
                <c:pt idx="15">
                  <c:v>1.8319999999999999E-2</c:v>
                </c:pt>
                <c:pt idx="16">
                  <c:v>1.8009999999999998E-2</c:v>
                </c:pt>
                <c:pt idx="17">
                  <c:v>1.7639999999999999E-2</c:v>
                </c:pt>
                <c:pt idx="18">
                  <c:v>1.3349999999999999E-2</c:v>
                </c:pt>
                <c:pt idx="19">
                  <c:v>9.4999999999999998E-3</c:v>
                </c:pt>
                <c:pt idx="20">
                  <c:v>7.5300000000000002E-3</c:v>
                </c:pt>
                <c:pt idx="21">
                  <c:v>4.4999999999999997E-3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EC-44AA-9647-13AFDFBB3D46}"/>
            </c:ext>
          </c:extLst>
        </c:ser>
        <c:ser>
          <c:idx val="2"/>
          <c:order val="2"/>
          <c:tx>
            <c:strRef>
              <c:f>'Interest Rate Comp'!$D$4</c:f>
              <c:strCache>
                <c:ptCount val="1"/>
                <c:pt idx="0">
                  <c:v>Lone Star</c:v>
                </c:pt>
              </c:strCache>
            </c:strRef>
          </c:tx>
          <c:marker>
            <c:symbol val="square"/>
            <c:size val="5"/>
          </c:marker>
          <c:cat>
            <c:strRef>
              <c:f>'Interest Rate Comp'!$A$5:$A$38</c:f>
              <c:strCache>
                <c:ptCount val="22"/>
                <c:pt idx="0">
                  <c:v>9/30/2018</c:v>
                </c:pt>
                <c:pt idx="1">
                  <c:v>10/31/2018</c:v>
                </c:pt>
                <c:pt idx="2">
                  <c:v>11/30/2018</c:v>
                </c:pt>
                <c:pt idx="3">
                  <c:v>12/31/2018</c:v>
                </c:pt>
                <c:pt idx="4">
                  <c:v>1/31/2019</c:v>
                </c:pt>
                <c:pt idx="5">
                  <c:v>2/29/2019</c:v>
                </c:pt>
                <c:pt idx="6">
                  <c:v>3/31/2019</c:v>
                </c:pt>
                <c:pt idx="7">
                  <c:v>4/30/2019</c:v>
                </c:pt>
                <c:pt idx="8">
                  <c:v>5/31/2019</c:v>
                </c:pt>
                <c:pt idx="9">
                  <c:v>6/30/2019</c:v>
                </c:pt>
                <c:pt idx="10">
                  <c:v>7/31/2019</c:v>
                </c:pt>
                <c:pt idx="11">
                  <c:v>8/31/2019</c:v>
                </c:pt>
                <c:pt idx="12">
                  <c:v>9/30/2019</c:v>
                </c:pt>
                <c:pt idx="13">
                  <c:v>10/31/2019</c:v>
                </c:pt>
                <c:pt idx="14">
                  <c:v>11/30/2019</c:v>
                </c:pt>
                <c:pt idx="15">
                  <c:v>12/31/2019</c:v>
                </c:pt>
                <c:pt idx="16">
                  <c:v>1/31/2020</c:v>
                </c:pt>
                <c:pt idx="17">
                  <c:v>2/28/2020</c:v>
                </c:pt>
                <c:pt idx="18">
                  <c:v>3/31/2020</c:v>
                </c:pt>
                <c:pt idx="19">
                  <c:v>4/30/2020</c:v>
                </c:pt>
                <c:pt idx="20">
                  <c:v>5/31/2020</c:v>
                </c:pt>
                <c:pt idx="21">
                  <c:v>6/30/2020</c:v>
                </c:pt>
              </c:strCache>
            </c:strRef>
          </c:cat>
          <c:val>
            <c:numRef>
              <c:f>'Interest Rate Comp'!$D$5:$D$38</c:f>
              <c:numCache>
                <c:formatCode>0.000%</c:formatCode>
                <c:ptCount val="22"/>
                <c:pt idx="0">
                  <c:v>0</c:v>
                </c:pt>
                <c:pt idx="1">
                  <c:v>2.1700000000000001E-2</c:v>
                </c:pt>
                <c:pt idx="2">
                  <c:v>2.1999999999999999E-2</c:v>
                </c:pt>
                <c:pt idx="3">
                  <c:v>2.2800000000000001E-2</c:v>
                </c:pt>
                <c:pt idx="4">
                  <c:v>2.41E-2</c:v>
                </c:pt>
                <c:pt idx="5">
                  <c:v>2.3900000000000001E-2</c:v>
                </c:pt>
                <c:pt idx="6">
                  <c:v>2.41E-2</c:v>
                </c:pt>
                <c:pt idx="7">
                  <c:v>2.4199999999999999E-2</c:v>
                </c:pt>
                <c:pt idx="8">
                  <c:v>2.35E-2</c:v>
                </c:pt>
                <c:pt idx="9">
                  <c:v>2.3800000000000002E-2</c:v>
                </c:pt>
                <c:pt idx="10">
                  <c:v>2.3699999999999999E-2</c:v>
                </c:pt>
                <c:pt idx="11">
                  <c:v>2.1600000000000001E-2</c:v>
                </c:pt>
                <c:pt idx="12">
                  <c:v>2.1000000000000001E-2</c:v>
                </c:pt>
                <c:pt idx="13">
                  <c:v>1.9E-2</c:v>
                </c:pt>
                <c:pt idx="14">
                  <c:v>1.7100000000000001E-2</c:v>
                </c:pt>
                <c:pt idx="15">
                  <c:v>1.6200000000000003E-2</c:v>
                </c:pt>
                <c:pt idx="16">
                  <c:v>1.5800000000000002E-2</c:v>
                </c:pt>
                <c:pt idx="17">
                  <c:v>1.5700000000000002E-2</c:v>
                </c:pt>
                <c:pt idx="18">
                  <c:v>1.11E-2</c:v>
                </c:pt>
                <c:pt idx="19">
                  <c:v>5.5999999999999999E-3</c:v>
                </c:pt>
                <c:pt idx="20">
                  <c:v>3.0999999999999999E-3</c:v>
                </c:pt>
                <c:pt idx="21">
                  <c:v>1.9E-3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EC-44AA-9647-13AFDFBB3D46}"/>
            </c:ext>
          </c:extLst>
        </c:ser>
        <c:ser>
          <c:idx val="3"/>
          <c:order val="3"/>
          <c:tx>
            <c:strRef>
              <c:f>'Interest Rate Comp'!$E$4</c:f>
              <c:strCache>
                <c:ptCount val="1"/>
                <c:pt idx="0">
                  <c:v>TexStar</c:v>
                </c:pt>
              </c:strCache>
            </c:strRef>
          </c:tx>
          <c:marker>
            <c:symbol val="square"/>
            <c:size val="5"/>
          </c:marker>
          <c:cat>
            <c:strRef>
              <c:f>'Interest Rate Comp'!$A$5:$A$38</c:f>
              <c:strCache>
                <c:ptCount val="22"/>
                <c:pt idx="0">
                  <c:v>9/30/2018</c:v>
                </c:pt>
                <c:pt idx="1">
                  <c:v>10/31/2018</c:v>
                </c:pt>
                <c:pt idx="2">
                  <c:v>11/30/2018</c:v>
                </c:pt>
                <c:pt idx="3">
                  <c:v>12/31/2018</c:v>
                </c:pt>
                <c:pt idx="4">
                  <c:v>1/31/2019</c:v>
                </c:pt>
                <c:pt idx="5">
                  <c:v>2/29/2019</c:v>
                </c:pt>
                <c:pt idx="6">
                  <c:v>3/31/2019</c:v>
                </c:pt>
                <c:pt idx="7">
                  <c:v>4/30/2019</c:v>
                </c:pt>
                <c:pt idx="8">
                  <c:v>5/31/2019</c:v>
                </c:pt>
                <c:pt idx="9">
                  <c:v>6/30/2019</c:v>
                </c:pt>
                <c:pt idx="10">
                  <c:v>7/31/2019</c:v>
                </c:pt>
                <c:pt idx="11">
                  <c:v>8/31/2019</c:v>
                </c:pt>
                <c:pt idx="12">
                  <c:v>9/30/2019</c:v>
                </c:pt>
                <c:pt idx="13">
                  <c:v>10/31/2019</c:v>
                </c:pt>
                <c:pt idx="14">
                  <c:v>11/30/2019</c:v>
                </c:pt>
                <c:pt idx="15">
                  <c:v>12/31/2019</c:v>
                </c:pt>
                <c:pt idx="16">
                  <c:v>1/31/2020</c:v>
                </c:pt>
                <c:pt idx="17">
                  <c:v>2/28/2020</c:v>
                </c:pt>
                <c:pt idx="18">
                  <c:v>3/31/2020</c:v>
                </c:pt>
                <c:pt idx="19">
                  <c:v>4/30/2020</c:v>
                </c:pt>
                <c:pt idx="20">
                  <c:v>5/31/2020</c:v>
                </c:pt>
                <c:pt idx="21">
                  <c:v>6/30/2020</c:v>
                </c:pt>
              </c:strCache>
            </c:strRef>
          </c:cat>
          <c:val>
            <c:numRef>
              <c:f>'Interest Rate Comp'!$E$5:$E$38</c:f>
              <c:numCache>
                <c:formatCode>0.000%</c:formatCode>
                <c:ptCount val="22"/>
                <c:pt idx="0">
                  <c:v>0.02</c:v>
                </c:pt>
                <c:pt idx="1">
                  <c:v>2.162E-2</c:v>
                </c:pt>
                <c:pt idx="2">
                  <c:v>2.2179999999999998E-2</c:v>
                </c:pt>
                <c:pt idx="3">
                  <c:v>2.307E-2</c:v>
                </c:pt>
                <c:pt idx="4">
                  <c:v>2.3939999999999999E-2</c:v>
                </c:pt>
                <c:pt idx="5">
                  <c:v>2.4E-2</c:v>
                </c:pt>
                <c:pt idx="6">
                  <c:v>2.4109999999999999E-2</c:v>
                </c:pt>
                <c:pt idx="7">
                  <c:v>2.4240000000000001E-2</c:v>
                </c:pt>
                <c:pt idx="8">
                  <c:v>2.4049999999999998E-2</c:v>
                </c:pt>
                <c:pt idx="9">
                  <c:v>2.3789999999999999E-2</c:v>
                </c:pt>
                <c:pt idx="10">
                  <c:v>2.3879999999999998E-2</c:v>
                </c:pt>
                <c:pt idx="11">
                  <c:v>2.1260000000000001E-2</c:v>
                </c:pt>
                <c:pt idx="12">
                  <c:v>2.1070000000000002E-2</c:v>
                </c:pt>
                <c:pt idx="13">
                  <c:v>1.8509999999999999E-2</c:v>
                </c:pt>
                <c:pt idx="14">
                  <c:v>1.618E-2</c:v>
                </c:pt>
                <c:pt idx="15">
                  <c:v>1.5640000000000001E-2</c:v>
                </c:pt>
                <c:pt idx="16">
                  <c:v>1.5509999999999999E-2</c:v>
                </c:pt>
                <c:pt idx="17">
                  <c:v>1.5640000000000001E-2</c:v>
                </c:pt>
                <c:pt idx="18">
                  <c:v>9.5700000000000004E-3</c:v>
                </c:pt>
                <c:pt idx="19">
                  <c:v>4.45E-3</c:v>
                </c:pt>
                <c:pt idx="20">
                  <c:v>2.4399999999999999E-3</c:v>
                </c:pt>
                <c:pt idx="21">
                  <c:v>1.97E-3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CEC-44AA-9647-13AFDFBB3D46}"/>
            </c:ext>
          </c:extLst>
        </c:ser>
        <c:ser>
          <c:idx val="4"/>
          <c:order val="4"/>
          <c:tx>
            <c:strRef>
              <c:f>'Interest Rate Comp'!$F$4</c:f>
              <c:strCache>
                <c:ptCount val="1"/>
                <c:pt idx="0">
                  <c:v>CD</c:v>
                </c:pt>
              </c:strCache>
            </c:strRef>
          </c:tx>
          <c:marker>
            <c:symbol val="square"/>
            <c:size val="5"/>
          </c:marker>
          <c:cat>
            <c:strRef>
              <c:f>'Interest Rate Comp'!$A$5:$A$38</c:f>
              <c:strCache>
                <c:ptCount val="22"/>
                <c:pt idx="0">
                  <c:v>9/30/2018</c:v>
                </c:pt>
                <c:pt idx="1">
                  <c:v>10/31/2018</c:v>
                </c:pt>
                <c:pt idx="2">
                  <c:v>11/30/2018</c:v>
                </c:pt>
                <c:pt idx="3">
                  <c:v>12/31/2018</c:v>
                </c:pt>
                <c:pt idx="4">
                  <c:v>1/31/2019</c:v>
                </c:pt>
                <c:pt idx="5">
                  <c:v>2/29/2019</c:v>
                </c:pt>
                <c:pt idx="6">
                  <c:v>3/31/2019</c:v>
                </c:pt>
                <c:pt idx="7">
                  <c:v>4/30/2019</c:v>
                </c:pt>
                <c:pt idx="8">
                  <c:v>5/31/2019</c:v>
                </c:pt>
                <c:pt idx="9">
                  <c:v>6/30/2019</c:v>
                </c:pt>
                <c:pt idx="10">
                  <c:v>7/31/2019</c:v>
                </c:pt>
                <c:pt idx="11">
                  <c:v>8/31/2019</c:v>
                </c:pt>
                <c:pt idx="12">
                  <c:v>9/30/2019</c:v>
                </c:pt>
                <c:pt idx="13">
                  <c:v>10/31/2019</c:v>
                </c:pt>
                <c:pt idx="14">
                  <c:v>11/30/2019</c:v>
                </c:pt>
                <c:pt idx="15">
                  <c:v>12/31/2019</c:v>
                </c:pt>
                <c:pt idx="16">
                  <c:v>1/31/2020</c:v>
                </c:pt>
                <c:pt idx="17">
                  <c:v>2/28/2020</c:v>
                </c:pt>
                <c:pt idx="18">
                  <c:v>3/31/2020</c:v>
                </c:pt>
                <c:pt idx="19">
                  <c:v>4/30/2020</c:v>
                </c:pt>
                <c:pt idx="20">
                  <c:v>5/31/2020</c:v>
                </c:pt>
                <c:pt idx="21">
                  <c:v>6/30/2020</c:v>
                </c:pt>
              </c:strCache>
            </c:strRef>
          </c:cat>
          <c:val>
            <c:numRef>
              <c:f>'Interest Rate Comp'!$F$5:$F$38</c:f>
              <c:numCache>
                <c:formatCode>0.000%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CEC-44AA-9647-13AFDFBB3D46}"/>
            </c:ext>
          </c:extLst>
        </c:ser>
        <c:ser>
          <c:idx val="5"/>
          <c:order val="5"/>
          <c:tx>
            <c:strRef>
              <c:f>'Interest Rate Comp'!$G$4</c:f>
              <c:strCache>
                <c:ptCount val="1"/>
                <c:pt idx="0">
                  <c:v>Avg</c:v>
                </c:pt>
              </c:strCache>
            </c:strRef>
          </c:tx>
          <c:marker>
            <c:symbol val="none"/>
          </c:marker>
          <c:cat>
            <c:strRef>
              <c:f>'Interest Rate Comp'!$A$5:$A$38</c:f>
              <c:strCache>
                <c:ptCount val="22"/>
                <c:pt idx="0">
                  <c:v>9/30/2018</c:v>
                </c:pt>
                <c:pt idx="1">
                  <c:v>10/31/2018</c:v>
                </c:pt>
                <c:pt idx="2">
                  <c:v>11/30/2018</c:v>
                </c:pt>
                <c:pt idx="3">
                  <c:v>12/31/2018</c:v>
                </c:pt>
                <c:pt idx="4">
                  <c:v>1/31/2019</c:v>
                </c:pt>
                <c:pt idx="5">
                  <c:v>2/29/2019</c:v>
                </c:pt>
                <c:pt idx="6">
                  <c:v>3/31/2019</c:v>
                </c:pt>
                <c:pt idx="7">
                  <c:v>4/30/2019</c:v>
                </c:pt>
                <c:pt idx="8">
                  <c:v>5/31/2019</c:v>
                </c:pt>
                <c:pt idx="9">
                  <c:v>6/30/2019</c:v>
                </c:pt>
                <c:pt idx="10">
                  <c:v>7/31/2019</c:v>
                </c:pt>
                <c:pt idx="11">
                  <c:v>8/31/2019</c:v>
                </c:pt>
                <c:pt idx="12">
                  <c:v>9/30/2019</c:v>
                </c:pt>
                <c:pt idx="13">
                  <c:v>10/31/2019</c:v>
                </c:pt>
                <c:pt idx="14">
                  <c:v>11/30/2019</c:v>
                </c:pt>
                <c:pt idx="15">
                  <c:v>12/31/2019</c:v>
                </c:pt>
                <c:pt idx="16">
                  <c:v>1/31/2020</c:v>
                </c:pt>
                <c:pt idx="17">
                  <c:v>2/28/2020</c:v>
                </c:pt>
                <c:pt idx="18">
                  <c:v>3/31/2020</c:v>
                </c:pt>
                <c:pt idx="19">
                  <c:v>4/30/2020</c:v>
                </c:pt>
                <c:pt idx="20">
                  <c:v>5/31/2020</c:v>
                </c:pt>
                <c:pt idx="21">
                  <c:v>6/30/2020</c:v>
                </c:pt>
              </c:strCache>
            </c:strRef>
          </c:cat>
          <c:val>
            <c:numRef>
              <c:f>'Interest Rate Comp'!$G$5:$G$38</c:f>
              <c:numCache>
                <c:formatCode>0.000%</c:formatCode>
                <c:ptCount val="22"/>
                <c:pt idx="0">
                  <c:v>2.068E-2</c:v>
                </c:pt>
                <c:pt idx="1">
                  <c:v>2.2005E-2</c:v>
                </c:pt>
                <c:pt idx="2">
                  <c:v>2.2537500000000002E-2</c:v>
                </c:pt>
                <c:pt idx="3">
                  <c:v>2.3417500000000001E-2</c:v>
                </c:pt>
                <c:pt idx="4">
                  <c:v>2.4500000000000001E-2</c:v>
                </c:pt>
                <c:pt idx="5">
                  <c:v>2.4447500000000004E-2</c:v>
                </c:pt>
                <c:pt idx="6">
                  <c:v>2.4570000000000002E-2</c:v>
                </c:pt>
                <c:pt idx="7">
                  <c:v>2.4655E-2</c:v>
                </c:pt>
                <c:pt idx="8">
                  <c:v>2.4257499999999998E-2</c:v>
                </c:pt>
                <c:pt idx="9">
                  <c:v>2.4157499999999998E-2</c:v>
                </c:pt>
                <c:pt idx="10">
                  <c:v>2.4115000000000001E-2</c:v>
                </c:pt>
                <c:pt idx="11">
                  <c:v>2.2012500000000001E-2</c:v>
                </c:pt>
                <c:pt idx="12">
                  <c:v>2.1615000000000002E-2</c:v>
                </c:pt>
                <c:pt idx="13">
                  <c:v>1.9332499999999999E-2</c:v>
                </c:pt>
                <c:pt idx="14">
                  <c:v>1.7180000000000001E-2</c:v>
                </c:pt>
                <c:pt idx="15">
                  <c:v>1.6597500000000001E-2</c:v>
                </c:pt>
                <c:pt idx="16">
                  <c:v>1.6312500000000001E-2</c:v>
                </c:pt>
                <c:pt idx="17">
                  <c:v>1.6222500000000001E-2</c:v>
                </c:pt>
                <c:pt idx="18">
                  <c:v>1.10125E-2</c:v>
                </c:pt>
                <c:pt idx="19">
                  <c:v>6.025E-3</c:v>
                </c:pt>
                <c:pt idx="20">
                  <c:v>3.9399999999999999E-3</c:v>
                </c:pt>
                <c:pt idx="21">
                  <c:v>2.6349999999999998E-3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D8-4953-8E66-B7D2C1E263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4948736"/>
        <c:axId val="174950272"/>
      </c:lineChart>
      <c:catAx>
        <c:axId val="17494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4950272"/>
        <c:crosses val="autoZero"/>
        <c:auto val="1"/>
        <c:lblAlgn val="ctr"/>
        <c:lblOffset val="100"/>
        <c:noMultiLvlLbl val="1"/>
      </c:catAx>
      <c:valAx>
        <c:axId val="174950272"/>
        <c:scaling>
          <c:orientation val="minMax"/>
        </c:scaling>
        <c:delete val="0"/>
        <c:axPos val="l"/>
        <c:majorGridlines/>
        <c:numFmt formatCode="0.000%" sourceLinked="1"/>
        <c:majorTickMark val="out"/>
        <c:minorTickMark val="none"/>
        <c:tickLblPos val="nextTo"/>
        <c:crossAx val="1749487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70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28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7"/>
  <sheetViews>
    <sheetView tabSelected="1" workbookViewId="0">
      <selection activeCell="A75" sqref="A75:A84"/>
    </sheetView>
  </sheetViews>
  <sheetFormatPr defaultRowHeight="15" x14ac:dyDescent="0.25"/>
  <cols>
    <col min="1" max="1" width="41.85546875" customWidth="1"/>
    <col min="2" max="2" width="15.5703125" customWidth="1"/>
    <col min="3" max="3" width="14" customWidth="1"/>
    <col min="4" max="4" width="12.42578125" customWidth="1"/>
    <col min="5" max="5" width="15.28515625" customWidth="1"/>
    <col min="6" max="7" width="12.42578125" customWidth="1"/>
    <col min="8" max="8" width="17.140625" customWidth="1"/>
    <col min="9" max="9" width="13.7109375" customWidth="1"/>
    <col min="11" max="11" width="17.42578125" customWidth="1"/>
    <col min="12" max="12" width="12.42578125" customWidth="1"/>
    <col min="14" max="14" width="17.28515625" customWidth="1"/>
    <col min="15" max="15" width="14.28515625" bestFit="1" customWidth="1"/>
  </cols>
  <sheetData>
    <row r="1" spans="1:7" ht="14.45" customHeight="1" x14ac:dyDescent="0.25">
      <c r="A1" s="18" t="s">
        <v>0</v>
      </c>
      <c r="B1" s="18"/>
      <c r="C1" s="18"/>
      <c r="D1" s="18"/>
      <c r="E1" s="14"/>
      <c r="F1" s="14"/>
      <c r="G1" s="14"/>
    </row>
    <row r="2" spans="1:7" ht="15.75" x14ac:dyDescent="0.25">
      <c r="A2" s="18" t="s">
        <v>1</v>
      </c>
      <c r="B2" s="18"/>
      <c r="C2" s="18"/>
      <c r="D2" s="18"/>
      <c r="E2" s="14"/>
      <c r="F2" s="14"/>
      <c r="G2" s="14"/>
    </row>
    <row r="3" spans="1:7" ht="15.75" x14ac:dyDescent="0.25">
      <c r="A3" s="18" t="s">
        <v>50</v>
      </c>
      <c r="B3" s="18"/>
      <c r="C3" s="18"/>
      <c r="D3" s="18"/>
      <c r="E3" s="14"/>
      <c r="F3" s="14"/>
      <c r="G3" s="14"/>
    </row>
    <row r="5" spans="1:7" x14ac:dyDescent="0.25">
      <c r="A5" s="7" t="s">
        <v>51</v>
      </c>
    </row>
    <row r="6" spans="1:7" ht="30" x14ac:dyDescent="0.25">
      <c r="A6" t="s">
        <v>2</v>
      </c>
      <c r="B6" s="1" t="s">
        <v>41</v>
      </c>
      <c r="C6" s="1" t="s">
        <v>52</v>
      </c>
      <c r="D6" s="1" t="s">
        <v>30</v>
      </c>
      <c r="E6" s="1"/>
      <c r="F6" s="1"/>
      <c r="G6" s="1"/>
    </row>
    <row r="7" spans="1:7" x14ac:dyDescent="0.25">
      <c r="A7" t="s">
        <v>3</v>
      </c>
      <c r="B7" s="2">
        <v>3462055.49</v>
      </c>
      <c r="C7" s="2">
        <v>3713031.91</v>
      </c>
      <c r="D7" s="2">
        <f>C7-B7</f>
        <v>250976.41999999993</v>
      </c>
      <c r="E7" s="2"/>
      <c r="F7" s="2"/>
      <c r="G7" s="2"/>
    </row>
    <row r="8" spans="1:7" x14ac:dyDescent="0.25">
      <c r="A8" t="s">
        <v>39</v>
      </c>
      <c r="B8" s="2">
        <v>5797158.9000000004</v>
      </c>
      <c r="C8" s="2">
        <v>5870767.1100000003</v>
      </c>
      <c r="D8" s="2">
        <f>C8-B8</f>
        <v>73608.209999999963</v>
      </c>
      <c r="E8" s="2"/>
      <c r="F8" s="2"/>
      <c r="G8" s="2"/>
    </row>
    <row r="9" spans="1:7" x14ac:dyDescent="0.25">
      <c r="A9" t="s">
        <v>42</v>
      </c>
      <c r="B9" s="2">
        <v>3066979.82</v>
      </c>
      <c r="C9" s="2">
        <v>1101932.96</v>
      </c>
      <c r="D9" s="2">
        <f>C9-B9</f>
        <v>-1965046.8599999999</v>
      </c>
      <c r="E9" s="2"/>
      <c r="F9" s="2"/>
      <c r="G9" s="2"/>
    </row>
    <row r="10" spans="1:7" x14ac:dyDescent="0.25">
      <c r="A10" t="s">
        <v>4</v>
      </c>
      <c r="B10" s="2">
        <v>4867636.42</v>
      </c>
      <c r="C10" s="2">
        <v>2637317.61</v>
      </c>
      <c r="D10" s="2">
        <f t="shared" ref="D10:D14" si="0">C10-B10</f>
        <v>-2230318.81</v>
      </c>
      <c r="E10" s="2"/>
      <c r="F10" s="2"/>
      <c r="G10" s="2"/>
    </row>
    <row r="11" spans="1:7" x14ac:dyDescent="0.25">
      <c r="A11" t="s">
        <v>5</v>
      </c>
      <c r="B11" s="2">
        <v>1283391.24</v>
      </c>
      <c r="C11" s="2">
        <v>1296808.23</v>
      </c>
      <c r="D11" s="2">
        <f t="shared" si="0"/>
        <v>13416.989999999991</v>
      </c>
      <c r="E11" s="2"/>
      <c r="F11" s="2"/>
      <c r="G11" s="2"/>
    </row>
    <row r="12" spans="1:7" x14ac:dyDescent="0.25">
      <c r="A12" t="s">
        <v>6</v>
      </c>
      <c r="B12" s="2">
        <v>2966931.11</v>
      </c>
      <c r="C12" s="2">
        <v>7517975.7199999997</v>
      </c>
      <c r="D12" s="2">
        <f t="shared" si="0"/>
        <v>4551044.6099999994</v>
      </c>
      <c r="E12" s="2"/>
      <c r="F12" s="2"/>
      <c r="G12" s="2"/>
    </row>
    <row r="13" spans="1:7" x14ac:dyDescent="0.25">
      <c r="A13" t="s">
        <v>7</v>
      </c>
      <c r="B13" s="2">
        <v>3300326.13</v>
      </c>
      <c r="C13" s="2">
        <v>7843706.9699999997</v>
      </c>
      <c r="D13" s="2">
        <f t="shared" si="0"/>
        <v>4543380.84</v>
      </c>
      <c r="E13" s="2"/>
      <c r="F13" s="2"/>
      <c r="G13" s="2"/>
    </row>
    <row r="14" spans="1:7" x14ac:dyDescent="0.25">
      <c r="A14" t="s">
        <v>8</v>
      </c>
      <c r="B14" s="2">
        <v>393719.88</v>
      </c>
      <c r="C14" s="2">
        <v>397701.88</v>
      </c>
      <c r="D14" s="2">
        <f t="shared" si="0"/>
        <v>3982</v>
      </c>
      <c r="E14" s="2"/>
      <c r="F14" s="2"/>
      <c r="G14" s="2"/>
    </row>
    <row r="15" spans="1:7" ht="15.75" thickBot="1" x14ac:dyDescent="0.3">
      <c r="A15" t="s">
        <v>9</v>
      </c>
      <c r="B15" s="3">
        <f>SUM(B7:B14)</f>
        <v>25138198.989999998</v>
      </c>
      <c r="C15" s="3">
        <f>SUM(C7:C14)</f>
        <v>30379242.389999997</v>
      </c>
      <c r="D15" s="3">
        <f>SUM(D7:D14)</f>
        <v>5241043.3999999994</v>
      </c>
      <c r="E15" s="16"/>
      <c r="F15" s="16"/>
      <c r="G15" s="16"/>
    </row>
    <row r="16" spans="1:7" ht="15.75" thickTop="1" x14ac:dyDescent="0.25">
      <c r="B16" s="2"/>
      <c r="C16" s="2"/>
      <c r="D16" s="2"/>
      <c r="E16" s="2"/>
      <c r="F16" s="2"/>
      <c r="G16" s="2"/>
    </row>
    <row r="17" spans="1:15" x14ac:dyDescent="0.25">
      <c r="B17" s="2"/>
      <c r="C17" s="2"/>
      <c r="D17" s="2"/>
      <c r="E17" s="2"/>
      <c r="F17" s="2"/>
      <c r="G17" s="2"/>
    </row>
    <row r="18" spans="1:15" ht="75" x14ac:dyDescent="0.25">
      <c r="A18" s="8" t="s">
        <v>10</v>
      </c>
      <c r="B18" s="1" t="s">
        <v>11</v>
      </c>
      <c r="C18" s="1" t="s">
        <v>27</v>
      </c>
      <c r="D18" s="1" t="s">
        <v>13</v>
      </c>
      <c r="E18" s="1" t="s">
        <v>35</v>
      </c>
      <c r="F18" s="1" t="s">
        <v>36</v>
      </c>
      <c r="G18" s="1" t="s">
        <v>37</v>
      </c>
      <c r="H18" s="1" t="s">
        <v>43</v>
      </c>
      <c r="I18" s="1" t="s">
        <v>44</v>
      </c>
      <c r="J18" s="1" t="s">
        <v>45</v>
      </c>
      <c r="K18" s="1" t="s">
        <v>46</v>
      </c>
      <c r="L18" s="1" t="s">
        <v>28</v>
      </c>
      <c r="M18" s="1" t="s">
        <v>16</v>
      </c>
      <c r="N18" s="1" t="s">
        <v>17</v>
      </c>
      <c r="O18" s="1" t="s">
        <v>29</v>
      </c>
    </row>
    <row r="19" spans="1:15" x14ac:dyDescent="0.25">
      <c r="A19" s="4">
        <v>43709</v>
      </c>
      <c r="B19" s="6">
        <v>4467312.57</v>
      </c>
      <c r="C19" s="6">
        <v>5257.08</v>
      </c>
      <c r="D19" s="5">
        <v>2.164E-2</v>
      </c>
      <c r="E19" s="6">
        <v>5807998.0300000003</v>
      </c>
      <c r="F19" s="6">
        <v>10839.13</v>
      </c>
      <c r="G19" s="5">
        <v>2.2749999999999999E-2</v>
      </c>
      <c r="H19" s="6">
        <v>3072263.44</v>
      </c>
      <c r="I19" s="6">
        <v>5283.62</v>
      </c>
      <c r="J19" s="5">
        <v>2.1000000000000001E-2</v>
      </c>
      <c r="K19" s="6">
        <v>7376727.79</v>
      </c>
      <c r="L19" s="6">
        <v>9091.3700000000008</v>
      </c>
      <c r="M19" s="5">
        <v>2.1069999999999998E-2</v>
      </c>
      <c r="N19" s="9">
        <f>B19+H19+K19+E19</f>
        <v>20724301.830000002</v>
      </c>
      <c r="O19" s="9">
        <f>C19+I19+L19+F19</f>
        <v>30471.199999999997</v>
      </c>
    </row>
    <row r="20" spans="1:15" x14ac:dyDescent="0.25">
      <c r="A20" s="4">
        <v>43739</v>
      </c>
      <c r="B20" s="6">
        <v>6174513.4900000002</v>
      </c>
      <c r="C20" s="6">
        <v>7200.92</v>
      </c>
      <c r="D20" s="5">
        <v>1.9120000000000002E-2</v>
      </c>
      <c r="E20" s="6">
        <v>5818209.6100000003</v>
      </c>
      <c r="F20" s="6">
        <v>10211.58</v>
      </c>
      <c r="G20" s="5">
        <v>2.07E-2</v>
      </c>
      <c r="H20" s="6">
        <v>3077214.98</v>
      </c>
      <c r="I20" s="6">
        <v>4951.54</v>
      </c>
      <c r="J20" s="5">
        <v>1.9E-2</v>
      </c>
      <c r="K20" s="6">
        <v>6084948.2800000003</v>
      </c>
      <c r="L20" s="6">
        <v>8220.49</v>
      </c>
      <c r="M20" s="5">
        <v>1.8509999999999999E-2</v>
      </c>
      <c r="N20" s="9">
        <f t="shared" ref="N20:N28" si="1">B20+H20+K20+E20</f>
        <v>21154886.359999999</v>
      </c>
      <c r="O20" s="9">
        <f t="shared" ref="O20:O28" si="2">C20+I20+L20+F20</f>
        <v>30584.53</v>
      </c>
    </row>
    <row r="21" spans="1:15" x14ac:dyDescent="0.25">
      <c r="A21" s="4">
        <v>43770</v>
      </c>
      <c r="B21" s="6">
        <v>3180837.46</v>
      </c>
      <c r="C21" s="6">
        <v>6323.97</v>
      </c>
      <c r="D21" s="5">
        <v>1.677E-2</v>
      </c>
      <c r="E21" s="6">
        <v>5827135.1200000001</v>
      </c>
      <c r="F21" s="6">
        <v>8925.51</v>
      </c>
      <c r="G21" s="5">
        <v>1.8669999999999999E-2</v>
      </c>
      <c r="H21" s="6">
        <v>3081546.52</v>
      </c>
      <c r="I21" s="6">
        <v>4331.54</v>
      </c>
      <c r="J21" s="5">
        <v>0</v>
      </c>
      <c r="K21" s="6">
        <v>6093038.6500000004</v>
      </c>
      <c r="L21" s="6">
        <v>8090.37</v>
      </c>
      <c r="M21" s="5">
        <v>1.618E-2</v>
      </c>
      <c r="N21" s="9">
        <f t="shared" si="1"/>
        <v>18182557.75</v>
      </c>
      <c r="O21" s="9">
        <f t="shared" si="2"/>
        <v>27671.39</v>
      </c>
    </row>
    <row r="22" spans="1:15" x14ac:dyDescent="0.25">
      <c r="A22" s="4">
        <v>43800</v>
      </c>
      <c r="B22" s="6">
        <v>5187992.3099999996</v>
      </c>
      <c r="C22" s="6">
        <v>7154.85</v>
      </c>
      <c r="D22" s="5">
        <v>1.6230000000000001E-2</v>
      </c>
      <c r="E22" s="6">
        <v>5836202.1699999999</v>
      </c>
      <c r="F22" s="6">
        <v>9067.0499999999993</v>
      </c>
      <c r="G22" s="5">
        <v>1.8319999999999999E-2</v>
      </c>
      <c r="H22" s="6">
        <v>3085788.09</v>
      </c>
      <c r="I22" s="6">
        <v>4241.57</v>
      </c>
      <c r="J22" s="5">
        <v>1.6199999999999999E-2</v>
      </c>
      <c r="K22" s="6">
        <v>4599920.5599999996</v>
      </c>
      <c r="L22" s="6">
        <v>6881.91</v>
      </c>
      <c r="M22" s="5">
        <v>1.5640000000000001E-2</v>
      </c>
      <c r="N22" s="9">
        <f t="shared" si="1"/>
        <v>18709903.129999999</v>
      </c>
      <c r="O22" s="9">
        <f t="shared" si="2"/>
        <v>27345.38</v>
      </c>
    </row>
    <row r="23" spans="1:15" x14ac:dyDescent="0.25">
      <c r="A23" s="4">
        <v>43831</v>
      </c>
      <c r="B23" s="6">
        <v>5195009.08</v>
      </c>
      <c r="C23" s="6">
        <v>7016.77</v>
      </c>
      <c r="D23" s="5">
        <v>1.593E-2</v>
      </c>
      <c r="E23" s="6">
        <v>5845127.0899999999</v>
      </c>
      <c r="F23" s="6">
        <v>8924.92</v>
      </c>
      <c r="G23" s="5">
        <v>1.8010000000000002E-2</v>
      </c>
      <c r="H23" s="6">
        <v>3089927.03</v>
      </c>
      <c r="I23" s="6">
        <v>4138.9399999999996</v>
      </c>
      <c r="J23" s="5">
        <v>1.5800000000000002E-2</v>
      </c>
      <c r="K23" s="6">
        <v>10614820.6</v>
      </c>
      <c r="L23" s="6">
        <v>14900.04</v>
      </c>
      <c r="M23" s="5">
        <v>1.5509999999999999E-2</v>
      </c>
      <c r="N23" s="9">
        <f t="shared" si="1"/>
        <v>24744883.800000001</v>
      </c>
      <c r="O23" s="9">
        <f t="shared" si="2"/>
        <v>34980.67</v>
      </c>
    </row>
    <row r="24" spans="1:15" x14ac:dyDescent="0.25">
      <c r="A24" s="4">
        <v>43862</v>
      </c>
      <c r="B24" s="6">
        <v>7203230.2300000004</v>
      </c>
      <c r="C24" s="6">
        <v>8221.15</v>
      </c>
      <c r="D24" s="5">
        <v>1.5910000000000001E-2</v>
      </c>
      <c r="E24" s="6">
        <v>5853317.6399999997</v>
      </c>
      <c r="F24" s="6">
        <v>8190.55</v>
      </c>
      <c r="G24" s="5">
        <v>1.7639999999999999E-2</v>
      </c>
      <c r="H24" s="6">
        <v>4093761.11</v>
      </c>
      <c r="I24" s="6">
        <v>3834.08</v>
      </c>
      <c r="J24" s="5">
        <v>1.5699999999999999E-2</v>
      </c>
      <c r="K24" s="6">
        <v>9127241.3200000003</v>
      </c>
      <c r="L24" s="6">
        <v>12420.72</v>
      </c>
      <c r="M24" s="5">
        <v>1.5640000000000001E-2</v>
      </c>
      <c r="N24" s="9">
        <f t="shared" si="1"/>
        <v>26277550.300000001</v>
      </c>
      <c r="O24" s="9">
        <f t="shared" si="2"/>
        <v>32666.499999999996</v>
      </c>
    </row>
    <row r="25" spans="1:15" x14ac:dyDescent="0.25">
      <c r="A25" s="4">
        <v>43891</v>
      </c>
      <c r="B25" s="6">
        <v>7209368.6399999997</v>
      </c>
      <c r="C25" s="6">
        <v>6138.41</v>
      </c>
      <c r="D25" s="5">
        <v>1.0030000000000001E-2</v>
      </c>
      <c r="E25" s="6">
        <v>5859956.1299999999</v>
      </c>
      <c r="F25" s="6">
        <v>6638.49</v>
      </c>
      <c r="G25" s="5">
        <v>1.3350000000000001E-2</v>
      </c>
      <c r="H25" s="6">
        <v>4098066.57</v>
      </c>
      <c r="I25" s="6">
        <v>4305.46</v>
      </c>
      <c r="J25" s="5">
        <v>1.11E-2</v>
      </c>
      <c r="K25" s="6">
        <v>6133856.9299999997</v>
      </c>
      <c r="L25" s="6">
        <v>6615.61</v>
      </c>
      <c r="M25" s="5">
        <v>9.5700000000000004E-3</v>
      </c>
      <c r="N25" s="9">
        <f t="shared" si="1"/>
        <v>23301248.27</v>
      </c>
      <c r="O25" s="9">
        <f t="shared" si="2"/>
        <v>23697.97</v>
      </c>
    </row>
    <row r="26" spans="1:15" x14ac:dyDescent="0.25">
      <c r="A26" s="4">
        <v>43922</v>
      </c>
      <c r="B26" s="6">
        <v>3711525.14</v>
      </c>
      <c r="C26" s="6">
        <v>2156.5</v>
      </c>
      <c r="D26" s="5">
        <v>4.5500000000000002E-3</v>
      </c>
      <c r="E26" s="6">
        <v>5864488.0099999998</v>
      </c>
      <c r="F26" s="6">
        <v>4531.88</v>
      </c>
      <c r="G26" s="5">
        <v>9.4999999999999998E-3</v>
      </c>
      <c r="H26" s="6">
        <v>4099945.21</v>
      </c>
      <c r="I26" s="6">
        <v>1878.64</v>
      </c>
      <c r="J26" s="5">
        <v>5.5999999999999999E-3</v>
      </c>
      <c r="K26" s="6">
        <v>5136015.1399999997</v>
      </c>
      <c r="L26" s="6">
        <v>2158.21</v>
      </c>
      <c r="M26" s="5">
        <v>4.45E-3</v>
      </c>
      <c r="N26" s="9">
        <f t="shared" si="1"/>
        <v>18811973.5</v>
      </c>
      <c r="O26" s="9">
        <f t="shared" si="2"/>
        <v>10725.23</v>
      </c>
    </row>
    <row r="27" spans="1:15" x14ac:dyDescent="0.25">
      <c r="A27" s="4">
        <v>43952</v>
      </c>
      <c r="B27" s="6">
        <v>3712371.46</v>
      </c>
      <c r="C27" s="6">
        <v>846.32</v>
      </c>
      <c r="D27" s="5">
        <v>2.6900000000000001E-3</v>
      </c>
      <c r="E27" s="6">
        <v>5868239.6399999997</v>
      </c>
      <c r="F27" s="6">
        <v>3751.63</v>
      </c>
      <c r="G27" s="5">
        <v>7.5300000000000002E-3</v>
      </c>
      <c r="H27" s="6">
        <v>4101031.97</v>
      </c>
      <c r="I27" s="6">
        <v>1086.76</v>
      </c>
      <c r="J27" s="5">
        <v>3.0999999999999999E-3</v>
      </c>
      <c r="K27" s="6">
        <v>2636889.7400000002</v>
      </c>
      <c r="L27" s="6">
        <v>874.6</v>
      </c>
      <c r="M27" s="5">
        <v>2.4399999999999999E-3</v>
      </c>
      <c r="N27" s="9">
        <f t="shared" si="1"/>
        <v>16318532.809999999</v>
      </c>
      <c r="O27" s="9">
        <f t="shared" si="2"/>
        <v>6559.3099999999995</v>
      </c>
    </row>
    <row r="28" spans="1:15" x14ac:dyDescent="0.25">
      <c r="A28" s="4">
        <v>43983</v>
      </c>
      <c r="B28" s="6">
        <v>3713031.91</v>
      </c>
      <c r="C28" s="6">
        <v>660.45</v>
      </c>
      <c r="D28" s="5">
        <v>2.1700000000000001E-3</v>
      </c>
      <c r="E28" s="6">
        <v>5870767.1100000003</v>
      </c>
      <c r="F28" s="6">
        <v>2527.4699999999998</v>
      </c>
      <c r="G28" s="5">
        <v>4.4999999999999997E-3</v>
      </c>
      <c r="H28" s="6">
        <v>1101932.96</v>
      </c>
      <c r="I28" s="6">
        <v>900.99</v>
      </c>
      <c r="J28" s="5">
        <v>1.9E-3</v>
      </c>
      <c r="K28" s="6">
        <v>2637317.61</v>
      </c>
      <c r="L28" s="6">
        <v>427.87</v>
      </c>
      <c r="M28" s="5">
        <v>1.97E-3</v>
      </c>
      <c r="N28" s="9">
        <f t="shared" si="1"/>
        <v>13323049.59</v>
      </c>
      <c r="O28" s="9">
        <f t="shared" si="2"/>
        <v>4516.78</v>
      </c>
    </row>
    <row r="29" spans="1:15" ht="15.75" thickBot="1" x14ac:dyDescent="0.3">
      <c r="A29" s="4" t="s">
        <v>18</v>
      </c>
      <c r="C29" s="10">
        <f>SUM(C19:C28)</f>
        <v>50976.419999999991</v>
      </c>
      <c r="F29" s="10">
        <f>SUM(F19:F28)</f>
        <v>73608.210000000006</v>
      </c>
      <c r="I29" s="10">
        <f>SUM(I19:I28)</f>
        <v>34953.14</v>
      </c>
      <c r="L29" s="10">
        <f>SUM(L19:L28)</f>
        <v>69681.19</v>
      </c>
      <c r="O29" s="10">
        <f>SUM(O19:O28)</f>
        <v>229218.96</v>
      </c>
    </row>
    <row r="30" spans="1:15" ht="15.75" thickTop="1" x14ac:dyDescent="0.25"/>
    <row r="31" spans="1:15" x14ac:dyDescent="0.25">
      <c r="L31" t="s">
        <v>22</v>
      </c>
    </row>
    <row r="32" spans="1:15" ht="45" x14ac:dyDescent="0.25">
      <c r="A32" s="8" t="s">
        <v>19</v>
      </c>
      <c r="B32" s="1" t="s">
        <v>11</v>
      </c>
      <c r="C32" s="1" t="s">
        <v>27</v>
      </c>
      <c r="D32" s="1" t="s">
        <v>13</v>
      </c>
      <c r="E32" s="1"/>
      <c r="F32" s="1"/>
      <c r="G32" s="1"/>
      <c r="H32" s="1" t="s">
        <v>14</v>
      </c>
      <c r="I32" s="1" t="s">
        <v>28</v>
      </c>
      <c r="J32" s="1" t="s">
        <v>16</v>
      </c>
      <c r="K32" s="1" t="s">
        <v>22</v>
      </c>
      <c r="L32" s="1" t="s">
        <v>22</v>
      </c>
      <c r="M32" s="1" t="s">
        <v>22</v>
      </c>
      <c r="N32" s="1" t="s">
        <v>17</v>
      </c>
      <c r="O32" s="1" t="s">
        <v>29</v>
      </c>
    </row>
    <row r="33" spans="1:15" x14ac:dyDescent="0.25">
      <c r="A33" s="4">
        <v>43709</v>
      </c>
      <c r="B33" s="6">
        <v>2972206.89</v>
      </c>
      <c r="C33" s="6">
        <v>5275.78</v>
      </c>
      <c r="D33" s="5">
        <v>2.164E-2</v>
      </c>
      <c r="E33" s="5"/>
      <c r="F33" s="5"/>
      <c r="G33" s="5"/>
      <c r="H33" s="6">
        <v>3306039.48</v>
      </c>
      <c r="I33" s="6">
        <v>5713.35</v>
      </c>
      <c r="J33" s="5">
        <v>2.1069999999999998E-2</v>
      </c>
      <c r="K33" s="6">
        <v>0</v>
      </c>
      <c r="L33" s="6">
        <v>0</v>
      </c>
      <c r="M33" s="5" t="s">
        <v>22</v>
      </c>
      <c r="N33" s="9">
        <f t="shared" ref="N33:N42" si="3">B33+H33+K33</f>
        <v>6278246.3700000001</v>
      </c>
      <c r="O33" s="9">
        <f t="shared" ref="O33:O42" si="4">C33+I33+L33</f>
        <v>10989.130000000001</v>
      </c>
    </row>
    <row r="34" spans="1:15" x14ac:dyDescent="0.25">
      <c r="A34" s="4">
        <v>43739</v>
      </c>
      <c r="B34" s="6">
        <v>2977032.12</v>
      </c>
      <c r="C34" s="6">
        <v>4825.2299999999996</v>
      </c>
      <c r="D34" s="5">
        <v>1.9120000000000002E-2</v>
      </c>
      <c r="E34" s="5"/>
      <c r="F34" s="5"/>
      <c r="G34" s="5"/>
      <c r="H34" s="6">
        <v>3311236.84</v>
      </c>
      <c r="I34" s="6">
        <v>5197.3599999999997</v>
      </c>
      <c r="J34" s="5">
        <v>1.8509999999999999E-2</v>
      </c>
      <c r="K34" s="6">
        <v>0</v>
      </c>
      <c r="L34" s="6">
        <v>0</v>
      </c>
      <c r="M34" s="5" t="s">
        <v>22</v>
      </c>
      <c r="N34" s="9">
        <f t="shared" si="3"/>
        <v>6288268.96</v>
      </c>
      <c r="O34" s="9">
        <f t="shared" si="4"/>
        <v>10022.59</v>
      </c>
    </row>
    <row r="35" spans="1:15" x14ac:dyDescent="0.25">
      <c r="A35" s="4">
        <v>43770</v>
      </c>
      <c r="B35" s="6">
        <v>2981136.55</v>
      </c>
      <c r="C35" s="6">
        <v>4104.43</v>
      </c>
      <c r="D35" s="5">
        <v>1.677E-2</v>
      </c>
      <c r="E35" s="5"/>
      <c r="F35" s="5"/>
      <c r="G35" s="5"/>
      <c r="H35" s="6">
        <v>3315639.37</v>
      </c>
      <c r="I35" s="6">
        <v>4402.53</v>
      </c>
      <c r="J35" s="5">
        <v>1.618E-2</v>
      </c>
      <c r="K35" s="6">
        <v>0</v>
      </c>
      <c r="L35" s="6">
        <v>0</v>
      </c>
      <c r="M35" s="5" t="s">
        <v>22</v>
      </c>
      <c r="N35" s="9">
        <f t="shared" si="3"/>
        <v>6296775.9199999999</v>
      </c>
      <c r="O35" s="9">
        <f t="shared" si="4"/>
        <v>8506.9599999999991</v>
      </c>
    </row>
    <row r="36" spans="1:15" x14ac:dyDescent="0.25">
      <c r="A36" s="4">
        <v>43800</v>
      </c>
      <c r="B36" s="6">
        <v>4987546.05</v>
      </c>
      <c r="C36" s="6">
        <v>6409.5</v>
      </c>
      <c r="D36" s="5">
        <v>1.6230000000000001E-2</v>
      </c>
      <c r="E36" s="5"/>
      <c r="F36" s="5"/>
      <c r="G36" s="5"/>
      <c r="H36" s="6">
        <v>3320044.38</v>
      </c>
      <c r="I36" s="6">
        <v>4405.01</v>
      </c>
      <c r="J36" s="5">
        <v>1.5640000000000001E-2</v>
      </c>
      <c r="K36" s="6">
        <v>0</v>
      </c>
      <c r="L36" s="6">
        <v>0</v>
      </c>
      <c r="M36" s="5" t="s">
        <v>22</v>
      </c>
      <c r="N36" s="9">
        <f t="shared" si="3"/>
        <v>8307590.4299999997</v>
      </c>
      <c r="O36" s="9">
        <f t="shared" si="4"/>
        <v>10814.51</v>
      </c>
    </row>
    <row r="37" spans="1:15" x14ac:dyDescent="0.25">
      <c r="A37" s="4">
        <v>43831</v>
      </c>
      <c r="B37" s="6">
        <v>7496243.9699999997</v>
      </c>
      <c r="C37" s="6">
        <v>8697.92</v>
      </c>
      <c r="D37" s="5">
        <v>1.593E-2</v>
      </c>
      <c r="E37" s="5"/>
      <c r="F37" s="5"/>
      <c r="G37" s="5"/>
      <c r="H37" s="6">
        <v>5826329.5700000003</v>
      </c>
      <c r="I37" s="6">
        <v>6285.19</v>
      </c>
      <c r="J37" s="5">
        <v>1.5509999999999999E-2</v>
      </c>
      <c r="K37" s="6">
        <v>0</v>
      </c>
      <c r="L37" s="6">
        <v>0</v>
      </c>
      <c r="M37" s="5" t="s">
        <v>22</v>
      </c>
      <c r="N37" s="9">
        <f t="shared" si="3"/>
        <v>13322573.539999999</v>
      </c>
      <c r="O37" s="9">
        <f t="shared" si="4"/>
        <v>14983.11</v>
      </c>
    </row>
    <row r="38" spans="1:15" x14ac:dyDescent="0.25">
      <c r="A38" s="4">
        <v>43862</v>
      </c>
      <c r="B38" s="6">
        <v>7505718.2599999998</v>
      </c>
      <c r="C38" s="6">
        <v>9474.2900000000009</v>
      </c>
      <c r="D38" s="5">
        <v>1.5910000000000001E-2</v>
      </c>
      <c r="E38" s="5"/>
      <c r="F38" s="5"/>
      <c r="G38" s="5"/>
      <c r="H38" s="6">
        <v>6832670.6299999999</v>
      </c>
      <c r="I38" s="6">
        <v>6341.06</v>
      </c>
      <c r="J38" s="5">
        <v>1.5640000000000001E-2</v>
      </c>
      <c r="K38" s="6">
        <v>0</v>
      </c>
      <c r="L38" s="6">
        <v>0</v>
      </c>
      <c r="M38" s="5" t="s">
        <v>22</v>
      </c>
      <c r="N38" s="9">
        <f t="shared" si="3"/>
        <v>14338388.890000001</v>
      </c>
      <c r="O38" s="9">
        <f t="shared" si="4"/>
        <v>15815.350000000002</v>
      </c>
    </row>
    <row r="39" spans="1:15" x14ac:dyDescent="0.25">
      <c r="A39" s="4">
        <v>43891</v>
      </c>
      <c r="B39" s="6">
        <v>7512114.4299999997</v>
      </c>
      <c r="C39" s="6">
        <v>6396.17</v>
      </c>
      <c r="D39" s="5">
        <v>1.0030000000000001E-2</v>
      </c>
      <c r="E39" s="5"/>
      <c r="F39" s="5"/>
      <c r="G39" s="5"/>
      <c r="H39" s="6">
        <v>6838223.96</v>
      </c>
      <c r="I39" s="6">
        <v>5553.33</v>
      </c>
      <c r="J39" s="5">
        <v>9.5700000000000004E-3</v>
      </c>
      <c r="K39" s="6">
        <v>0</v>
      </c>
      <c r="L39" s="6">
        <v>0</v>
      </c>
      <c r="M39" s="5" t="s">
        <v>22</v>
      </c>
      <c r="N39" s="9">
        <f t="shared" si="3"/>
        <v>14350338.390000001</v>
      </c>
      <c r="O39" s="9">
        <f t="shared" si="4"/>
        <v>11949.5</v>
      </c>
    </row>
    <row r="40" spans="1:15" x14ac:dyDescent="0.25">
      <c r="A40" s="4">
        <v>43922</v>
      </c>
      <c r="B40" s="6">
        <v>7514924.8700000001</v>
      </c>
      <c r="C40" s="6">
        <v>2810.44</v>
      </c>
      <c r="D40" s="5">
        <v>4.5500000000000002E-3</v>
      </c>
      <c r="E40" s="5"/>
      <c r="F40" s="5"/>
      <c r="G40" s="5"/>
      <c r="H40" s="6">
        <v>7840807.2300000004</v>
      </c>
      <c r="I40" s="6">
        <v>2583.27</v>
      </c>
      <c r="J40" s="5">
        <v>4.45E-3</v>
      </c>
      <c r="K40" s="6">
        <v>0</v>
      </c>
      <c r="L40" s="6">
        <v>0</v>
      </c>
      <c r="M40" s="5" t="s">
        <v>22</v>
      </c>
      <c r="N40" s="9">
        <f t="shared" si="3"/>
        <v>15355732.100000001</v>
      </c>
      <c r="O40" s="9">
        <f t="shared" si="4"/>
        <v>5393.71</v>
      </c>
    </row>
    <row r="41" spans="1:15" x14ac:dyDescent="0.25">
      <c r="A41" s="4">
        <v>43952</v>
      </c>
      <c r="B41" s="6">
        <v>7516638.4500000002</v>
      </c>
      <c r="C41" s="6">
        <v>1713.58</v>
      </c>
      <c r="D41" s="5">
        <v>2.6900000000000001E-3</v>
      </c>
      <c r="E41" s="5"/>
      <c r="F41" s="5"/>
      <c r="G41" s="5"/>
      <c r="H41" s="6">
        <v>7842434.4800000004</v>
      </c>
      <c r="I41" s="6">
        <v>1627.25</v>
      </c>
      <c r="J41" s="5">
        <v>2.4399999999999999E-3</v>
      </c>
      <c r="K41" s="6">
        <v>0</v>
      </c>
      <c r="L41" s="6">
        <v>0</v>
      </c>
      <c r="M41" s="5" t="s">
        <v>22</v>
      </c>
      <c r="N41" s="9">
        <f t="shared" si="3"/>
        <v>15359072.93</v>
      </c>
      <c r="O41" s="9">
        <f t="shared" si="4"/>
        <v>3340.83</v>
      </c>
    </row>
    <row r="42" spans="1:15" x14ac:dyDescent="0.25">
      <c r="A42" s="4">
        <v>43983</v>
      </c>
      <c r="B42" s="6">
        <v>7517975.7199999997</v>
      </c>
      <c r="C42" s="6">
        <v>1337.27</v>
      </c>
      <c r="D42" s="5">
        <v>2.1700000000000001E-3</v>
      </c>
      <c r="E42" s="5"/>
      <c r="F42" s="5"/>
      <c r="G42" s="5"/>
      <c r="H42" s="6">
        <v>7843706.9699999997</v>
      </c>
      <c r="I42" s="6">
        <v>1272.49</v>
      </c>
      <c r="J42" s="5">
        <v>1.97E-3</v>
      </c>
      <c r="K42" s="6">
        <v>0</v>
      </c>
      <c r="L42" s="6">
        <v>0</v>
      </c>
      <c r="M42" s="5" t="s">
        <v>22</v>
      </c>
      <c r="N42" s="9">
        <f t="shared" si="3"/>
        <v>15361682.689999999</v>
      </c>
      <c r="O42" s="9">
        <f t="shared" si="4"/>
        <v>2609.7600000000002</v>
      </c>
    </row>
    <row r="43" spans="1:15" ht="15.75" thickBot="1" x14ac:dyDescent="0.3">
      <c r="A43" s="4" t="s">
        <v>18</v>
      </c>
      <c r="C43" s="10">
        <f>SUM(C33:C42)</f>
        <v>51044.61</v>
      </c>
      <c r="I43" s="10">
        <f>SUM(I33:I42)</f>
        <v>43380.84</v>
      </c>
      <c r="L43" s="10">
        <f>SUM(L33:L42)</f>
        <v>0</v>
      </c>
      <c r="O43" s="10">
        <f>SUM(O33:O42)</f>
        <v>94425.450000000012</v>
      </c>
    </row>
    <row r="44" spans="1:15" ht="15.75" thickTop="1" x14ac:dyDescent="0.25"/>
    <row r="45" spans="1:15" x14ac:dyDescent="0.25">
      <c r="L45" t="s">
        <v>22</v>
      </c>
    </row>
    <row r="46" spans="1:15" ht="30" x14ac:dyDescent="0.25">
      <c r="A46" s="8" t="s">
        <v>20</v>
      </c>
      <c r="B46" s="1" t="s">
        <v>11</v>
      </c>
      <c r="C46" s="1" t="s">
        <v>12</v>
      </c>
      <c r="D46" s="1" t="s">
        <v>13</v>
      </c>
      <c r="E46" s="1"/>
      <c r="F46" s="1"/>
      <c r="G46" s="1"/>
    </row>
    <row r="47" spans="1:15" x14ac:dyDescent="0.25">
      <c r="A47" s="4">
        <v>43709</v>
      </c>
      <c r="B47" s="6">
        <v>1285673.3700000001</v>
      </c>
      <c r="C47" s="6">
        <v>2282.13</v>
      </c>
      <c r="D47" s="5">
        <v>2.164E-2</v>
      </c>
      <c r="E47" s="5"/>
      <c r="F47" s="5"/>
      <c r="G47" s="5"/>
    </row>
    <row r="48" spans="1:15" x14ac:dyDescent="0.25">
      <c r="A48" s="4">
        <v>43739</v>
      </c>
      <c r="B48" s="6">
        <v>1287760.57</v>
      </c>
      <c r="C48" s="6">
        <v>2087.1999999999998</v>
      </c>
      <c r="D48" s="5">
        <v>1.9120000000000002E-2</v>
      </c>
      <c r="E48" s="5"/>
      <c r="F48" s="5"/>
      <c r="G48" s="5"/>
    </row>
    <row r="49" spans="1:7" x14ac:dyDescent="0.25">
      <c r="A49" s="4">
        <v>43770</v>
      </c>
      <c r="B49" s="6">
        <v>1289535.98</v>
      </c>
      <c r="C49" s="6">
        <v>1775.41</v>
      </c>
      <c r="D49" s="5">
        <v>1.677E-2</v>
      </c>
      <c r="E49" s="5"/>
      <c r="F49" s="5"/>
      <c r="G49" s="5"/>
    </row>
    <row r="50" spans="1:7" x14ac:dyDescent="0.25">
      <c r="A50" s="4">
        <v>43800</v>
      </c>
      <c r="B50" s="6">
        <v>1291313.1200000001</v>
      </c>
      <c r="C50" s="6">
        <v>1777.14</v>
      </c>
      <c r="D50" s="5">
        <v>1.6230000000000001E-2</v>
      </c>
      <c r="E50" s="5"/>
      <c r="F50" s="5"/>
      <c r="G50" s="5"/>
    </row>
    <row r="51" spans="1:7" x14ac:dyDescent="0.25">
      <c r="A51" s="4">
        <v>43831</v>
      </c>
      <c r="B51" s="6">
        <v>1293059.6100000001</v>
      </c>
      <c r="C51" s="6">
        <v>1746.49</v>
      </c>
      <c r="D51" s="5">
        <v>1.593E-2</v>
      </c>
      <c r="E51" s="5"/>
      <c r="F51" s="5"/>
      <c r="G51" s="5"/>
    </row>
    <row r="52" spans="1:7" x14ac:dyDescent="0.25">
      <c r="A52" s="4">
        <v>43862</v>
      </c>
      <c r="B52" s="6">
        <v>1294693.9099999999</v>
      </c>
      <c r="C52" s="6">
        <v>1634.3</v>
      </c>
      <c r="D52" s="5">
        <v>1.5910000000000001E-2</v>
      </c>
      <c r="E52" s="5"/>
      <c r="F52" s="5"/>
      <c r="G52" s="5"/>
    </row>
    <row r="53" spans="1:7" x14ac:dyDescent="0.25">
      <c r="A53" s="4">
        <v>43891</v>
      </c>
      <c r="B53" s="6">
        <v>1295797.19</v>
      </c>
      <c r="C53" s="6">
        <v>1103.28</v>
      </c>
      <c r="D53" s="5">
        <v>1.0030000000000001E-2</v>
      </c>
      <c r="E53" s="5"/>
      <c r="F53" s="5"/>
      <c r="G53" s="5"/>
    </row>
    <row r="54" spans="1:7" x14ac:dyDescent="0.25">
      <c r="A54" s="4">
        <v>43922</v>
      </c>
      <c r="B54" s="6">
        <v>1296281.97</v>
      </c>
      <c r="C54" s="6">
        <v>484.78</v>
      </c>
      <c r="D54" s="5">
        <v>4.5500000000000002E-3</v>
      </c>
      <c r="E54" s="5"/>
      <c r="F54" s="5"/>
      <c r="G54" s="5"/>
    </row>
    <row r="55" spans="1:7" x14ac:dyDescent="0.25">
      <c r="A55" s="4">
        <v>43952</v>
      </c>
      <c r="B55" s="6">
        <v>1296577.54</v>
      </c>
      <c r="C55" s="6">
        <v>295.57</v>
      </c>
      <c r="D55" s="5">
        <v>2.6900000000000001E-3</v>
      </c>
      <c r="E55" s="5"/>
      <c r="F55" s="5"/>
      <c r="G55" s="5"/>
    </row>
    <row r="56" spans="1:7" x14ac:dyDescent="0.25">
      <c r="A56" s="4">
        <v>43983</v>
      </c>
      <c r="B56" s="6">
        <v>1296808.23</v>
      </c>
      <c r="C56" s="6">
        <v>230.69</v>
      </c>
      <c r="D56" s="5">
        <v>2.1700000000000001E-3</v>
      </c>
      <c r="E56" s="5" t="s">
        <v>22</v>
      </c>
      <c r="F56" s="5"/>
      <c r="G56" s="5"/>
    </row>
    <row r="57" spans="1:7" ht="15.75" thickBot="1" x14ac:dyDescent="0.3">
      <c r="A57" s="4" t="s">
        <v>18</v>
      </c>
      <c r="C57" s="10">
        <f>SUM(C47:C56)</f>
        <v>13416.990000000002</v>
      </c>
    </row>
    <row r="58" spans="1:7" ht="15.75" thickTop="1" x14ac:dyDescent="0.25"/>
    <row r="60" spans="1:7" ht="30" x14ac:dyDescent="0.25">
      <c r="A60" s="8" t="s">
        <v>21</v>
      </c>
      <c r="B60" s="1" t="s">
        <v>14</v>
      </c>
      <c r="C60" s="1" t="s">
        <v>15</v>
      </c>
      <c r="D60" s="1" t="s">
        <v>16</v>
      </c>
      <c r="E60" s="1"/>
      <c r="F60" s="1"/>
      <c r="G60" s="1"/>
    </row>
    <row r="61" spans="1:7" x14ac:dyDescent="0.25">
      <c r="A61" s="4">
        <v>43709</v>
      </c>
      <c r="B61" s="6">
        <v>394401.47</v>
      </c>
      <c r="C61" s="6">
        <v>681.59</v>
      </c>
      <c r="D61" s="5">
        <v>2.1069999999999998E-2</v>
      </c>
      <c r="E61" s="5"/>
      <c r="F61" s="5"/>
      <c r="G61" s="5"/>
    </row>
    <row r="62" spans="1:7" x14ac:dyDescent="0.25">
      <c r="A62" s="4">
        <v>43739</v>
      </c>
      <c r="B62" s="6">
        <v>395021.49</v>
      </c>
      <c r="C62" s="6">
        <v>620.02</v>
      </c>
      <c r="D62" s="5">
        <v>1.8509999999999999E-2</v>
      </c>
      <c r="E62" s="5"/>
      <c r="F62" s="5"/>
      <c r="G62" s="5"/>
    </row>
    <row r="63" spans="1:7" x14ac:dyDescent="0.25">
      <c r="A63" s="4">
        <v>43770</v>
      </c>
      <c r="B63" s="6">
        <v>395546.7</v>
      </c>
      <c r="C63" s="6">
        <v>525.21</v>
      </c>
      <c r="D63" s="5">
        <v>1.618E-2</v>
      </c>
      <c r="E63" s="5"/>
      <c r="F63" s="5"/>
      <c r="G63" s="5"/>
    </row>
    <row r="64" spans="1:7" x14ac:dyDescent="0.25">
      <c r="A64" s="4">
        <v>43800</v>
      </c>
      <c r="B64" s="6">
        <v>396072.22</v>
      </c>
      <c r="C64" s="6">
        <v>525.52</v>
      </c>
      <c r="D64" s="5">
        <v>1.5640000000000001E-2</v>
      </c>
      <c r="E64" s="5"/>
      <c r="F64" s="5"/>
      <c r="G64" s="5"/>
    </row>
    <row r="65" spans="1:7" x14ac:dyDescent="0.25">
      <c r="A65" s="4">
        <v>43831</v>
      </c>
      <c r="B65" s="6">
        <v>396594.07</v>
      </c>
      <c r="C65" s="6">
        <v>521.85</v>
      </c>
      <c r="D65" s="5">
        <v>1.5509999999999999E-2</v>
      </c>
      <c r="E65" s="5"/>
      <c r="F65" s="5"/>
      <c r="G65" s="5"/>
    </row>
    <row r="66" spans="1:7" x14ac:dyDescent="0.25">
      <c r="A66" s="4">
        <v>43862</v>
      </c>
      <c r="B66" s="6">
        <v>397086.87</v>
      </c>
      <c r="C66" s="6">
        <v>492.8</v>
      </c>
      <c r="D66" s="5">
        <v>1.5640000000000001E-2</v>
      </c>
      <c r="E66" s="5"/>
      <c r="F66" s="5"/>
      <c r="G66" s="5"/>
    </row>
    <row r="67" spans="1:7" x14ac:dyDescent="0.25">
      <c r="A67" s="4">
        <v>43891</v>
      </c>
      <c r="B67" s="6">
        <v>397409.59</v>
      </c>
      <c r="C67" s="6">
        <v>322.72000000000003</v>
      </c>
      <c r="D67" s="5">
        <v>9.5700000000000004E-3</v>
      </c>
      <c r="E67" s="5"/>
      <c r="F67" s="5"/>
      <c r="G67" s="5"/>
    </row>
    <row r="68" spans="1:7" x14ac:dyDescent="0.25">
      <c r="A68" s="4">
        <v>43922</v>
      </c>
      <c r="B68" s="6">
        <v>397554.84</v>
      </c>
      <c r="C68" s="6">
        <v>145.25</v>
      </c>
      <c r="D68" s="5">
        <v>4.45E-3</v>
      </c>
      <c r="E68" s="5"/>
      <c r="F68" s="5"/>
      <c r="G68" s="5"/>
    </row>
    <row r="69" spans="1:7" x14ac:dyDescent="0.25">
      <c r="A69" s="4">
        <v>43952</v>
      </c>
      <c r="B69" s="6">
        <v>397637.36</v>
      </c>
      <c r="C69" s="6">
        <v>82.52</v>
      </c>
      <c r="D69" s="5">
        <v>2.4399999999999999E-3</v>
      </c>
      <c r="E69" s="5"/>
      <c r="F69" s="5"/>
      <c r="G69" s="5"/>
    </row>
    <row r="70" spans="1:7" x14ac:dyDescent="0.25">
      <c r="A70" s="4">
        <v>43983</v>
      </c>
      <c r="B70" s="6">
        <v>397701.88</v>
      </c>
      <c r="C70" s="6">
        <v>64.52</v>
      </c>
      <c r="D70" s="5">
        <v>1.97E-3</v>
      </c>
      <c r="E70" s="5"/>
      <c r="F70" s="5"/>
      <c r="G70" s="5"/>
    </row>
    <row r="71" spans="1:7" ht="15.75" thickBot="1" x14ac:dyDescent="0.3">
      <c r="A71" s="4" t="s">
        <v>18</v>
      </c>
      <c r="C71" s="10">
        <f>SUM(C61:C70)</f>
        <v>3982</v>
      </c>
    </row>
    <row r="72" spans="1:7" ht="15.75" thickTop="1" x14ac:dyDescent="0.25"/>
    <row r="74" spans="1:7" ht="30" x14ac:dyDescent="0.25">
      <c r="A74" s="8" t="s">
        <v>23</v>
      </c>
      <c r="B74" s="1" t="s">
        <v>24</v>
      </c>
      <c r="C74" s="1" t="s">
        <v>25</v>
      </c>
      <c r="D74" s="1" t="s">
        <v>26</v>
      </c>
      <c r="E74" s="1"/>
      <c r="F74" s="1"/>
      <c r="G74" s="1"/>
    </row>
    <row r="75" spans="1:7" x14ac:dyDescent="0.25">
      <c r="A75" s="4">
        <v>43709</v>
      </c>
      <c r="B75" s="6">
        <f t="shared" ref="B75:B84" si="5">B61+B47+N33+N19</f>
        <v>28682623.040000003</v>
      </c>
      <c r="C75" s="6">
        <f t="shared" ref="C75:C84" si="6">C61+C47+O33+O19</f>
        <v>44424.05</v>
      </c>
      <c r="D75" s="5">
        <f t="shared" ref="D75:D77" si="7">(D19+G19+J19)/3</f>
        <v>2.1796666666666669E-2</v>
      </c>
      <c r="E75" s="5"/>
      <c r="F75" s="5"/>
      <c r="G75" s="5"/>
    </row>
    <row r="76" spans="1:7" x14ac:dyDescent="0.25">
      <c r="A76" s="4">
        <v>43739</v>
      </c>
      <c r="B76" s="6">
        <f t="shared" si="5"/>
        <v>29125937.379999999</v>
      </c>
      <c r="C76" s="6">
        <f t="shared" si="6"/>
        <v>43314.34</v>
      </c>
      <c r="D76" s="5">
        <f t="shared" si="7"/>
        <v>1.9606666666666665E-2</v>
      </c>
      <c r="E76" s="5"/>
      <c r="F76" s="5"/>
      <c r="G76" s="5"/>
    </row>
    <row r="77" spans="1:7" x14ac:dyDescent="0.25">
      <c r="A77" s="4">
        <v>43770</v>
      </c>
      <c r="B77" s="6">
        <f t="shared" si="5"/>
        <v>26164416.350000001</v>
      </c>
      <c r="C77" s="6">
        <f t="shared" si="6"/>
        <v>38478.97</v>
      </c>
      <c r="D77" s="5">
        <f t="shared" si="7"/>
        <v>1.1813333333333334E-2</v>
      </c>
      <c r="E77" s="5"/>
      <c r="F77" s="5"/>
      <c r="G77" s="5"/>
    </row>
    <row r="78" spans="1:7" x14ac:dyDescent="0.25">
      <c r="A78" s="4">
        <v>43800</v>
      </c>
      <c r="B78" s="6">
        <f t="shared" si="5"/>
        <v>28704878.899999999</v>
      </c>
      <c r="C78" s="6">
        <f t="shared" si="6"/>
        <v>40462.550000000003</v>
      </c>
      <c r="D78" s="5">
        <f t="shared" ref="D78:D84" si="8">(D22+G22+J22)/3</f>
        <v>1.6916666666666667E-2</v>
      </c>
      <c r="E78" s="5"/>
      <c r="F78" s="5"/>
      <c r="G78" s="5"/>
    </row>
    <row r="79" spans="1:7" x14ac:dyDescent="0.25">
      <c r="A79" s="4">
        <v>43831</v>
      </c>
      <c r="B79" s="6">
        <f t="shared" si="5"/>
        <v>39757111.019999996</v>
      </c>
      <c r="C79" s="6">
        <f t="shared" si="6"/>
        <v>52232.119999999995</v>
      </c>
      <c r="D79" s="5">
        <f t="shared" si="8"/>
        <v>1.6580000000000001E-2</v>
      </c>
      <c r="E79" s="5"/>
      <c r="F79" s="5"/>
      <c r="G79" s="5"/>
    </row>
    <row r="80" spans="1:7" x14ac:dyDescent="0.25">
      <c r="A80" s="4">
        <v>43862</v>
      </c>
      <c r="B80" s="6">
        <f t="shared" si="5"/>
        <v>42307719.969999999</v>
      </c>
      <c r="C80" s="6">
        <f t="shared" si="6"/>
        <v>50608.95</v>
      </c>
      <c r="D80" s="5">
        <f t="shared" si="8"/>
        <v>1.6416666666666666E-2</v>
      </c>
      <c r="E80" s="5"/>
      <c r="F80" s="5"/>
      <c r="G80" s="5"/>
    </row>
    <row r="81" spans="1:7" x14ac:dyDescent="0.25">
      <c r="A81" s="4">
        <v>43891</v>
      </c>
      <c r="B81" s="6">
        <f t="shared" si="5"/>
        <v>39344793.439999998</v>
      </c>
      <c r="C81" s="6">
        <f t="shared" si="6"/>
        <v>37073.47</v>
      </c>
      <c r="D81" s="5">
        <f t="shared" si="8"/>
        <v>1.1493333333333335E-2</v>
      </c>
      <c r="E81" s="5"/>
      <c r="F81" s="5"/>
      <c r="G81" s="5"/>
    </row>
    <row r="82" spans="1:7" x14ac:dyDescent="0.25">
      <c r="A82" s="4">
        <v>43922</v>
      </c>
      <c r="B82" s="6">
        <f t="shared" si="5"/>
        <v>35861542.409999996</v>
      </c>
      <c r="C82" s="6">
        <f t="shared" si="6"/>
        <v>16748.97</v>
      </c>
      <c r="D82" s="5">
        <f t="shared" si="8"/>
        <v>6.5500000000000003E-3</v>
      </c>
      <c r="E82" s="5"/>
      <c r="F82" s="5"/>
      <c r="G82" s="5"/>
    </row>
    <row r="83" spans="1:7" x14ac:dyDescent="0.25">
      <c r="A83" s="4">
        <v>43952</v>
      </c>
      <c r="B83" s="6">
        <f t="shared" si="5"/>
        <v>33371820.639999997</v>
      </c>
      <c r="C83" s="6">
        <f t="shared" si="6"/>
        <v>10278.23</v>
      </c>
      <c r="D83" s="5">
        <f t="shared" si="8"/>
        <v>4.4400000000000004E-3</v>
      </c>
      <c r="E83" s="5"/>
      <c r="F83" s="5"/>
      <c r="G83" s="5"/>
    </row>
    <row r="84" spans="1:7" x14ac:dyDescent="0.25">
      <c r="A84" s="4">
        <v>43983</v>
      </c>
      <c r="B84" s="6">
        <f t="shared" si="5"/>
        <v>30379242.390000001</v>
      </c>
      <c r="C84" s="6">
        <f t="shared" si="6"/>
        <v>7421.75</v>
      </c>
      <c r="D84" s="5">
        <f t="shared" si="8"/>
        <v>2.8566666666666666E-3</v>
      </c>
      <c r="E84" s="5"/>
      <c r="F84" s="5"/>
      <c r="G84" s="5"/>
    </row>
    <row r="85" spans="1:7" ht="15.75" thickBot="1" x14ac:dyDescent="0.3">
      <c r="A85" s="4" t="s">
        <v>18</v>
      </c>
      <c r="C85" s="10">
        <f>SUM(C75:C84)</f>
        <v>341043.39999999991</v>
      </c>
    </row>
    <row r="86" spans="1:7" ht="15.75" thickTop="1" x14ac:dyDescent="0.25">
      <c r="B86" s="9" t="s">
        <v>22</v>
      </c>
    </row>
    <row r="87" spans="1:7" x14ac:dyDescent="0.25">
      <c r="A87" t="s">
        <v>53</v>
      </c>
      <c r="B87" s="9" t="s">
        <v>22</v>
      </c>
      <c r="C87" t="s">
        <v>22</v>
      </c>
    </row>
  </sheetData>
  <mergeCells count="3">
    <mergeCell ref="A1:D1"/>
    <mergeCell ref="A2:D2"/>
    <mergeCell ref="A3:D3"/>
  </mergeCells>
  <pageMargins left="0.45" right="0.45" top="0.5" bottom="0.5" header="0.3" footer="0.3"/>
  <pageSetup orientation="landscape" r:id="rId1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>
      <selection activeCell="A5" sqref="A5:XFD16"/>
    </sheetView>
  </sheetViews>
  <sheetFormatPr defaultRowHeight="15" outlineLevelRow="1" x14ac:dyDescent="0.25"/>
  <cols>
    <col min="1" max="1" width="10.7109375" bestFit="1" customWidth="1"/>
    <col min="3" max="3" width="9.28515625" customWidth="1"/>
    <col min="4" max="4" width="8.85546875" customWidth="1"/>
  </cols>
  <sheetData>
    <row r="1" spans="1:7" x14ac:dyDescent="0.25">
      <c r="A1" s="19" t="s">
        <v>31</v>
      </c>
      <c r="B1" s="19"/>
      <c r="C1" s="19"/>
      <c r="D1" s="19"/>
      <c r="E1" s="19"/>
      <c r="F1" s="19"/>
      <c r="G1" s="19"/>
    </row>
    <row r="2" spans="1:7" x14ac:dyDescent="0.25">
      <c r="A2" s="19" t="s">
        <v>32</v>
      </c>
      <c r="B2" s="19"/>
      <c r="C2" s="19"/>
      <c r="D2" s="19"/>
      <c r="E2" s="19"/>
      <c r="F2" s="19"/>
      <c r="G2" s="19"/>
    </row>
    <row r="4" spans="1:7" x14ac:dyDescent="0.25">
      <c r="B4" s="11" t="s">
        <v>48</v>
      </c>
      <c r="C4" s="11" t="s">
        <v>38</v>
      </c>
      <c r="D4" s="17" t="s">
        <v>42</v>
      </c>
      <c r="E4" s="15" t="s">
        <v>49</v>
      </c>
      <c r="F4" s="11" t="s">
        <v>33</v>
      </c>
      <c r="G4" s="11" t="s">
        <v>34</v>
      </c>
    </row>
    <row r="5" spans="1:7" hidden="1" outlineLevel="1" x14ac:dyDescent="0.25">
      <c r="A5" s="12">
        <v>43008</v>
      </c>
      <c r="B5" s="5">
        <v>1.0149999999999999E-2</v>
      </c>
      <c r="C5" s="5">
        <v>1.264E-2</v>
      </c>
      <c r="D5" s="5">
        <v>0</v>
      </c>
      <c r="E5" s="5">
        <v>0.01</v>
      </c>
      <c r="F5" s="5">
        <v>5.1000000000000004E-3</v>
      </c>
      <c r="G5" s="13">
        <f>(B5+C5+E5+F5)/4</f>
        <v>9.4725E-3</v>
      </c>
    </row>
    <row r="6" spans="1:7" hidden="1" outlineLevel="1" x14ac:dyDescent="0.25">
      <c r="A6" s="12">
        <v>43039</v>
      </c>
      <c r="B6" s="5">
        <v>1.0319999999999999E-2</v>
      </c>
      <c r="C6" s="5">
        <v>1.272E-2</v>
      </c>
      <c r="D6" s="5">
        <v>0</v>
      </c>
      <c r="E6" s="5">
        <v>1.048E-2</v>
      </c>
      <c r="F6" s="5">
        <v>5.1000000000000004E-3</v>
      </c>
      <c r="G6" s="13">
        <f t="shared" ref="G6:G7" si="0">(B6+C6+E6+F6)/4</f>
        <v>9.6549999999999987E-3</v>
      </c>
    </row>
    <row r="7" spans="1:7" hidden="1" outlineLevel="1" x14ac:dyDescent="0.25">
      <c r="A7" s="12">
        <v>43069</v>
      </c>
      <c r="B7" s="5">
        <v>1.051E-2</v>
      </c>
      <c r="C7" s="5">
        <v>1.2829999999999999E-2</v>
      </c>
      <c r="D7" s="5">
        <v>0</v>
      </c>
      <c r="E7" s="5">
        <v>1.0699999999999999E-2</v>
      </c>
      <c r="F7" s="5">
        <v>5.1000000000000004E-3</v>
      </c>
      <c r="G7" s="13">
        <f t="shared" si="0"/>
        <v>9.7850000000000003E-3</v>
      </c>
    </row>
    <row r="8" spans="1:7" hidden="1" outlineLevel="1" x14ac:dyDescent="0.25">
      <c r="A8" s="12">
        <v>43100</v>
      </c>
      <c r="B8" s="5">
        <v>1.157E-2</v>
      </c>
      <c r="C8" s="5">
        <v>1.392E-2</v>
      </c>
      <c r="D8" s="5">
        <v>0</v>
      </c>
      <c r="E8" s="5">
        <v>1.176E-2</v>
      </c>
      <c r="F8" s="5">
        <v>0</v>
      </c>
      <c r="G8" s="13">
        <f t="shared" ref="G8:G17" si="1">(B8+C8+E8)/3</f>
        <v>1.2416666666666666E-2</v>
      </c>
    </row>
    <row r="9" spans="1:7" hidden="1" outlineLevel="1" x14ac:dyDescent="0.25">
      <c r="A9" s="12">
        <v>43131</v>
      </c>
      <c r="B9" s="5">
        <v>1.299E-2</v>
      </c>
      <c r="C9" s="5">
        <v>1.516E-2</v>
      </c>
      <c r="D9" s="5">
        <v>0</v>
      </c>
      <c r="E9" s="5">
        <v>1.29E-2</v>
      </c>
      <c r="F9" s="5">
        <v>0</v>
      </c>
      <c r="G9" s="13">
        <f t="shared" si="1"/>
        <v>1.3683333333333334E-2</v>
      </c>
    </row>
    <row r="10" spans="1:7" hidden="1" outlineLevel="1" x14ac:dyDescent="0.25">
      <c r="A10" s="12" t="s">
        <v>40</v>
      </c>
      <c r="B10" s="5">
        <v>1.3769999999999999E-2</v>
      </c>
      <c r="C10" s="5">
        <v>1.6140000000000002E-2</v>
      </c>
      <c r="D10" s="5">
        <v>0</v>
      </c>
      <c r="E10" s="5">
        <v>1.3520000000000001E-2</v>
      </c>
      <c r="F10" s="5">
        <v>0</v>
      </c>
      <c r="G10" s="13">
        <f t="shared" si="1"/>
        <v>1.4476666666666665E-2</v>
      </c>
    </row>
    <row r="11" spans="1:7" hidden="1" outlineLevel="1" x14ac:dyDescent="0.25">
      <c r="A11" s="12">
        <v>43190</v>
      </c>
      <c r="B11" s="5">
        <v>1.516E-2</v>
      </c>
      <c r="C11" s="5">
        <v>1.7069999999999998E-2</v>
      </c>
      <c r="D11" s="5">
        <v>0</v>
      </c>
      <c r="E11" s="5">
        <v>1.4999999999999999E-2</v>
      </c>
      <c r="F11" s="5">
        <v>0</v>
      </c>
      <c r="G11" s="13">
        <f t="shared" si="1"/>
        <v>1.5743333333333331E-2</v>
      </c>
    </row>
    <row r="12" spans="1:7" hidden="1" outlineLevel="1" x14ac:dyDescent="0.25">
      <c r="A12" s="12">
        <v>43220</v>
      </c>
      <c r="B12" s="5">
        <v>1.67E-2</v>
      </c>
      <c r="C12" s="5">
        <v>1.9199999999999998E-2</v>
      </c>
      <c r="D12" s="5">
        <v>0</v>
      </c>
      <c r="E12" s="5">
        <v>1.6299999999999999E-2</v>
      </c>
      <c r="F12" s="5">
        <v>0</v>
      </c>
      <c r="G12" s="13">
        <f t="shared" si="1"/>
        <v>1.7399999999999999E-2</v>
      </c>
    </row>
    <row r="13" spans="1:7" hidden="1" outlineLevel="1" x14ac:dyDescent="0.25">
      <c r="A13" s="12">
        <v>43251</v>
      </c>
      <c r="B13" s="5">
        <v>1.7160000000000002E-2</v>
      </c>
      <c r="C13" s="5">
        <v>2.0199999999999999E-2</v>
      </c>
      <c r="D13" s="5">
        <v>0</v>
      </c>
      <c r="E13" s="5">
        <v>1.7260000000000001E-2</v>
      </c>
      <c r="F13" s="5">
        <v>0</v>
      </c>
      <c r="G13" s="13">
        <f t="shared" si="1"/>
        <v>1.8206666666666666E-2</v>
      </c>
    </row>
    <row r="14" spans="1:7" hidden="1" outlineLevel="1" x14ac:dyDescent="0.25">
      <c r="A14" s="12">
        <v>43281</v>
      </c>
      <c r="B14" s="5">
        <v>1.797E-2</v>
      </c>
      <c r="C14" s="5">
        <v>1.9259999999999999E-2</v>
      </c>
      <c r="D14" s="5">
        <v>0</v>
      </c>
      <c r="E14" s="5">
        <v>1.83E-2</v>
      </c>
      <c r="F14" s="5">
        <v>0</v>
      </c>
      <c r="G14" s="13">
        <f t="shared" si="1"/>
        <v>1.8509999999999999E-2</v>
      </c>
    </row>
    <row r="15" spans="1:7" hidden="1" outlineLevel="1" x14ac:dyDescent="0.25">
      <c r="A15" s="12">
        <v>43312</v>
      </c>
      <c r="B15" s="5">
        <v>1.89E-2</v>
      </c>
      <c r="C15" s="5">
        <v>2.164E-2</v>
      </c>
      <c r="D15" s="5">
        <v>0</v>
      </c>
      <c r="E15" s="5">
        <v>1.8970000000000001E-2</v>
      </c>
      <c r="F15" s="5">
        <v>0</v>
      </c>
      <c r="G15" s="13">
        <f t="shared" si="1"/>
        <v>1.9836666666666666E-2</v>
      </c>
    </row>
    <row r="16" spans="1:7" hidden="1" outlineLevel="1" x14ac:dyDescent="0.25">
      <c r="A16" s="12">
        <v>43343</v>
      </c>
      <c r="B16" s="5">
        <v>1.9210000000000001E-2</v>
      </c>
      <c r="C16" s="5">
        <v>2.181E-2</v>
      </c>
      <c r="D16" s="5">
        <v>0</v>
      </c>
      <c r="E16" s="5">
        <v>1.9230000000000001E-2</v>
      </c>
      <c r="F16" s="5">
        <v>0</v>
      </c>
      <c r="G16" s="13">
        <f t="shared" si="1"/>
        <v>2.0083333333333332E-2</v>
      </c>
    </row>
    <row r="17" spans="1:7" collapsed="1" x14ac:dyDescent="0.25">
      <c r="A17" s="12">
        <v>43373</v>
      </c>
      <c r="B17" s="5">
        <v>1.9949999999999999E-2</v>
      </c>
      <c r="C17" s="5">
        <v>2.2089999999999999E-2</v>
      </c>
      <c r="D17" s="5">
        <v>0</v>
      </c>
      <c r="E17" s="5">
        <v>0.02</v>
      </c>
      <c r="F17" s="5">
        <v>0</v>
      </c>
      <c r="G17" s="13">
        <f t="shared" si="1"/>
        <v>2.068E-2</v>
      </c>
    </row>
    <row r="18" spans="1:7" x14ac:dyDescent="0.25">
      <c r="A18" s="12">
        <v>43404</v>
      </c>
      <c r="B18" s="5">
        <v>2.1399999999999999E-2</v>
      </c>
      <c r="C18" s="5">
        <v>2.3300000000000001E-2</v>
      </c>
      <c r="D18" s="5">
        <v>2.1700000000000001E-2</v>
      </c>
      <c r="E18" s="5">
        <v>2.162E-2</v>
      </c>
      <c r="F18" s="5">
        <v>0</v>
      </c>
      <c r="G18" s="13">
        <f>(B18+C18+D18+E18)/4</f>
        <v>2.2005E-2</v>
      </c>
    </row>
    <row r="19" spans="1:7" x14ac:dyDescent="0.25">
      <c r="A19" s="12">
        <v>43434</v>
      </c>
      <c r="B19" s="5">
        <v>2.2030000000000001E-2</v>
      </c>
      <c r="C19" s="5">
        <v>2.3939999999999999E-2</v>
      </c>
      <c r="D19" s="5">
        <v>2.1999999999999999E-2</v>
      </c>
      <c r="E19" s="5">
        <v>2.2179999999999998E-2</v>
      </c>
      <c r="F19" s="5">
        <v>0</v>
      </c>
      <c r="G19" s="13">
        <f>(B19+C19+D19+E19)/4</f>
        <v>2.2537500000000002E-2</v>
      </c>
    </row>
    <row r="20" spans="1:7" x14ac:dyDescent="0.25">
      <c r="A20" s="12">
        <v>43465</v>
      </c>
      <c r="B20" s="5">
        <v>2.2870000000000001E-2</v>
      </c>
      <c r="C20" s="5">
        <v>2.4930000000000001E-2</v>
      </c>
      <c r="D20" s="5">
        <v>2.2800000000000001E-2</v>
      </c>
      <c r="E20" s="5">
        <v>2.307E-2</v>
      </c>
      <c r="F20" s="5">
        <v>0</v>
      </c>
      <c r="G20" s="13">
        <f t="shared" ref="G20:G38" si="2">(B20+C20+D20+E20)/4</f>
        <v>2.3417500000000001E-2</v>
      </c>
    </row>
    <row r="21" spans="1:7" x14ac:dyDescent="0.25">
      <c r="A21" s="12">
        <v>43496</v>
      </c>
      <c r="B21" s="5">
        <v>2.3890000000000002E-2</v>
      </c>
      <c r="C21" s="5">
        <v>2.6069999999999999E-2</v>
      </c>
      <c r="D21" s="5">
        <v>2.41E-2</v>
      </c>
      <c r="E21" s="5">
        <v>2.3939999999999999E-2</v>
      </c>
      <c r="F21" s="5">
        <v>0</v>
      </c>
      <c r="G21" s="13">
        <f t="shared" si="2"/>
        <v>2.4500000000000001E-2</v>
      </c>
    </row>
    <row r="22" spans="1:7" x14ac:dyDescent="0.25">
      <c r="A22" s="12" t="s">
        <v>47</v>
      </c>
      <c r="B22" s="5">
        <v>2.3970000000000002E-2</v>
      </c>
      <c r="C22" s="5">
        <v>2.5919999999999999E-2</v>
      </c>
      <c r="D22" s="5">
        <v>2.3900000000000001E-2</v>
      </c>
      <c r="E22" s="5">
        <v>2.4E-2</v>
      </c>
      <c r="F22" s="5">
        <v>0</v>
      </c>
      <c r="G22" s="13">
        <f t="shared" si="2"/>
        <v>2.4447500000000004E-2</v>
      </c>
    </row>
    <row r="23" spans="1:7" x14ac:dyDescent="0.25">
      <c r="A23" s="12">
        <v>43555</v>
      </c>
      <c r="B23" s="5">
        <v>2.4160000000000001E-2</v>
      </c>
      <c r="C23" s="5">
        <v>2.5909999999999999E-2</v>
      </c>
      <c r="D23" s="5">
        <v>2.41E-2</v>
      </c>
      <c r="E23" s="5">
        <v>2.4109999999999999E-2</v>
      </c>
      <c r="F23" s="5">
        <v>0</v>
      </c>
      <c r="G23" s="13">
        <f t="shared" si="2"/>
        <v>2.4570000000000002E-2</v>
      </c>
    </row>
    <row r="24" spans="1:7" x14ac:dyDescent="0.25">
      <c r="A24" s="12">
        <v>43585</v>
      </c>
      <c r="B24" s="5">
        <v>2.4340000000000001E-2</v>
      </c>
      <c r="C24" s="5">
        <v>2.5839999999999998E-2</v>
      </c>
      <c r="D24" s="5">
        <v>2.4199999999999999E-2</v>
      </c>
      <c r="E24" s="5">
        <v>2.4240000000000001E-2</v>
      </c>
      <c r="F24" s="5">
        <v>0</v>
      </c>
      <c r="G24" s="13">
        <f t="shared" si="2"/>
        <v>2.4655E-2</v>
      </c>
    </row>
    <row r="25" spans="1:7" x14ac:dyDescent="0.25">
      <c r="A25" s="12">
        <v>43616</v>
      </c>
      <c r="B25" s="5">
        <v>2.401E-2</v>
      </c>
      <c r="C25" s="5">
        <v>2.547E-2</v>
      </c>
      <c r="D25" s="5">
        <v>2.35E-2</v>
      </c>
      <c r="E25" s="5">
        <v>2.4049999999999998E-2</v>
      </c>
      <c r="F25" s="5">
        <v>0</v>
      </c>
      <c r="G25" s="13">
        <f t="shared" si="2"/>
        <v>2.4257499999999998E-2</v>
      </c>
    </row>
    <row r="26" spans="1:7" x14ac:dyDescent="0.25">
      <c r="A26" s="12">
        <v>43646</v>
      </c>
      <c r="B26" s="5">
        <v>2.3810000000000001E-2</v>
      </c>
      <c r="C26" s="5">
        <v>2.5229999999999999E-2</v>
      </c>
      <c r="D26" s="5">
        <v>2.3800000000000002E-2</v>
      </c>
      <c r="E26" s="5">
        <v>2.3789999999999999E-2</v>
      </c>
      <c r="F26" s="5">
        <v>0</v>
      </c>
      <c r="G26" s="13">
        <f t="shared" si="2"/>
        <v>2.4157499999999998E-2</v>
      </c>
    </row>
    <row r="27" spans="1:7" x14ac:dyDescent="0.25">
      <c r="A27" s="12">
        <v>43677</v>
      </c>
      <c r="B27" s="5">
        <v>2.3879999999999998E-2</v>
      </c>
      <c r="C27" s="5">
        <v>2.5000000000000001E-2</v>
      </c>
      <c r="D27" s="5">
        <v>2.3699999999999999E-2</v>
      </c>
      <c r="E27" s="5">
        <v>2.3879999999999998E-2</v>
      </c>
      <c r="F27" s="5">
        <v>0</v>
      </c>
      <c r="G27" s="13">
        <f t="shared" si="2"/>
        <v>2.4115000000000001E-2</v>
      </c>
    </row>
    <row r="28" spans="1:7" x14ac:dyDescent="0.25">
      <c r="A28" s="12">
        <v>43708</v>
      </c>
      <c r="B28" s="5">
        <v>2.172E-2</v>
      </c>
      <c r="C28" s="5">
        <v>2.3470000000000001E-2</v>
      </c>
      <c r="D28" s="5">
        <v>2.1600000000000001E-2</v>
      </c>
      <c r="E28" s="5">
        <v>2.1260000000000001E-2</v>
      </c>
      <c r="F28" s="5">
        <v>0</v>
      </c>
      <c r="G28" s="13">
        <f t="shared" si="2"/>
        <v>2.2012500000000001E-2</v>
      </c>
    </row>
    <row r="29" spans="1:7" x14ac:dyDescent="0.25">
      <c r="A29" s="12">
        <v>43738</v>
      </c>
      <c r="B29" s="5">
        <v>2.1640000000000003E-2</v>
      </c>
      <c r="C29" s="5">
        <v>2.2749999999999999E-2</v>
      </c>
      <c r="D29" s="5">
        <v>2.1000000000000001E-2</v>
      </c>
      <c r="E29" s="5">
        <v>2.1070000000000002E-2</v>
      </c>
      <c r="F29" s="5">
        <v>0</v>
      </c>
      <c r="G29" s="13">
        <f t="shared" si="2"/>
        <v>2.1615000000000002E-2</v>
      </c>
    </row>
    <row r="30" spans="1:7" x14ac:dyDescent="0.25">
      <c r="A30" s="12">
        <v>43769</v>
      </c>
      <c r="B30" s="5">
        <v>1.9119999999999998E-2</v>
      </c>
      <c r="C30" s="5">
        <v>2.07E-2</v>
      </c>
      <c r="D30" s="5">
        <v>1.9E-2</v>
      </c>
      <c r="E30" s="5">
        <v>1.8509999999999999E-2</v>
      </c>
      <c r="F30" s="5">
        <v>0</v>
      </c>
      <c r="G30" s="13">
        <f t="shared" si="2"/>
        <v>1.9332499999999999E-2</v>
      </c>
    </row>
    <row r="31" spans="1:7" x14ac:dyDescent="0.25">
      <c r="A31" s="12">
        <v>43799</v>
      </c>
      <c r="B31" s="5">
        <v>1.677E-2</v>
      </c>
      <c r="C31" s="5">
        <v>1.8669999999999999E-2</v>
      </c>
      <c r="D31" s="5">
        <v>1.7100000000000001E-2</v>
      </c>
      <c r="E31" s="5">
        <v>1.618E-2</v>
      </c>
      <c r="F31" s="5">
        <v>0</v>
      </c>
      <c r="G31" s="13">
        <f t="shared" si="2"/>
        <v>1.7180000000000001E-2</v>
      </c>
    </row>
    <row r="32" spans="1:7" x14ac:dyDescent="0.25">
      <c r="A32" s="12">
        <v>43830</v>
      </c>
      <c r="B32" s="5">
        <v>1.6230000000000001E-2</v>
      </c>
      <c r="C32" s="5">
        <v>1.8319999999999999E-2</v>
      </c>
      <c r="D32" s="5">
        <v>1.6200000000000003E-2</v>
      </c>
      <c r="E32" s="5">
        <v>1.5640000000000001E-2</v>
      </c>
      <c r="F32" s="5">
        <v>0</v>
      </c>
      <c r="G32" s="13">
        <f t="shared" si="2"/>
        <v>1.6597500000000001E-2</v>
      </c>
    </row>
    <row r="33" spans="1:7" x14ac:dyDescent="0.25">
      <c r="A33" s="12">
        <v>43861</v>
      </c>
      <c r="B33" s="5">
        <v>1.593E-2</v>
      </c>
      <c r="C33" s="5">
        <v>1.8009999999999998E-2</v>
      </c>
      <c r="D33" s="5">
        <v>1.5800000000000002E-2</v>
      </c>
      <c r="E33" s="5">
        <v>1.5509999999999999E-2</v>
      </c>
      <c r="F33" s="5">
        <v>0</v>
      </c>
      <c r="G33" s="13">
        <f t="shared" si="2"/>
        <v>1.6312500000000001E-2</v>
      </c>
    </row>
    <row r="34" spans="1:7" x14ac:dyDescent="0.25">
      <c r="A34" s="12">
        <v>43889</v>
      </c>
      <c r="B34" s="5">
        <v>1.5910000000000001E-2</v>
      </c>
      <c r="C34" s="5">
        <v>1.7639999999999999E-2</v>
      </c>
      <c r="D34" s="5">
        <v>1.5700000000000002E-2</v>
      </c>
      <c r="E34" s="5">
        <v>1.5640000000000001E-2</v>
      </c>
      <c r="F34" s="5">
        <v>0</v>
      </c>
      <c r="G34" s="13">
        <f t="shared" si="2"/>
        <v>1.6222500000000001E-2</v>
      </c>
    </row>
    <row r="35" spans="1:7" x14ac:dyDescent="0.25">
      <c r="A35" s="12">
        <v>43921</v>
      </c>
      <c r="B35" s="5">
        <v>1.0029999999999999E-2</v>
      </c>
      <c r="C35" s="5">
        <v>1.3349999999999999E-2</v>
      </c>
      <c r="D35" s="5">
        <v>1.11E-2</v>
      </c>
      <c r="E35" s="5">
        <v>9.5700000000000004E-3</v>
      </c>
      <c r="F35" s="5">
        <v>0</v>
      </c>
      <c r="G35" s="13">
        <f t="shared" si="2"/>
        <v>1.10125E-2</v>
      </c>
    </row>
    <row r="36" spans="1:7" x14ac:dyDescent="0.25">
      <c r="A36" s="12">
        <v>43951</v>
      </c>
      <c r="B36" s="5">
        <v>4.5500000000000002E-3</v>
      </c>
      <c r="C36" s="5">
        <v>9.4999999999999998E-3</v>
      </c>
      <c r="D36" s="5">
        <v>5.5999999999999999E-3</v>
      </c>
      <c r="E36" s="5">
        <v>4.45E-3</v>
      </c>
      <c r="F36" s="5">
        <v>0</v>
      </c>
      <c r="G36" s="13">
        <f t="shared" si="2"/>
        <v>6.025E-3</v>
      </c>
    </row>
    <row r="37" spans="1:7" x14ac:dyDescent="0.25">
      <c r="A37" s="12">
        <v>43982</v>
      </c>
      <c r="B37" s="5">
        <v>2.6900000000000001E-3</v>
      </c>
      <c r="C37" s="5">
        <v>7.5300000000000002E-3</v>
      </c>
      <c r="D37" s="5">
        <v>3.0999999999999999E-3</v>
      </c>
      <c r="E37" s="5">
        <v>2.4399999999999999E-3</v>
      </c>
      <c r="F37" s="5">
        <v>0</v>
      </c>
      <c r="G37" s="13">
        <f t="shared" si="2"/>
        <v>3.9399999999999999E-3</v>
      </c>
    </row>
    <row r="38" spans="1:7" x14ac:dyDescent="0.25">
      <c r="A38" s="12">
        <v>44012</v>
      </c>
      <c r="B38" s="5">
        <v>2.1700000000000001E-3</v>
      </c>
      <c r="C38" s="5">
        <v>4.4999999999999997E-3</v>
      </c>
      <c r="D38" s="5">
        <v>1.9E-3</v>
      </c>
      <c r="E38" s="5">
        <v>1.97E-3</v>
      </c>
      <c r="F38" s="5">
        <v>0</v>
      </c>
      <c r="G38" s="13">
        <f t="shared" si="2"/>
        <v>2.6349999999999998E-3</v>
      </c>
    </row>
  </sheetData>
  <mergeCells count="2">
    <mergeCell ref="A1:G1"/>
    <mergeCell ref="A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Investment &amp; Int Balances</vt:lpstr>
      <vt:lpstr>Interest Rate Comp</vt:lpstr>
      <vt:lpstr>Graph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cp:lastPrinted>2019-04-03T13:13:29Z</cp:lastPrinted>
  <dcterms:created xsi:type="dcterms:W3CDTF">2017-01-21T22:55:51Z</dcterms:created>
  <dcterms:modified xsi:type="dcterms:W3CDTF">2022-01-13T19:06:16Z</dcterms:modified>
</cp:coreProperties>
</file>