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Other Information\"/>
    </mc:Choice>
  </mc:AlternateContent>
  <xr:revisionPtr revIDLastSave="0" documentId="8_{390AE648-6A83-44CD-8CE2-D5219104FD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2" l="1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18" i="2" l="1"/>
  <c r="F39" i="2"/>
  <c r="C63" i="1"/>
  <c r="C47" i="1"/>
  <c r="I47" i="1"/>
  <c r="L31" i="1"/>
  <c r="I31" i="1"/>
  <c r="F31" i="1"/>
  <c r="C31" i="1"/>
  <c r="C79" i="1"/>
  <c r="D84" i="1"/>
  <c r="D83" i="1"/>
  <c r="O36" i="1"/>
  <c r="N36" i="1"/>
  <c r="O35" i="1"/>
  <c r="N35" i="1"/>
  <c r="O20" i="1"/>
  <c r="N20" i="1"/>
  <c r="O19" i="1"/>
  <c r="N19" i="1"/>
  <c r="C84" i="1" l="1"/>
  <c r="B83" i="1"/>
  <c r="C83" i="1"/>
  <c r="B84" i="1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7" i="2"/>
  <c r="F6" i="2"/>
  <c r="F5" i="2"/>
  <c r="F17" i="2"/>
  <c r="F16" i="2"/>
  <c r="F15" i="2"/>
  <c r="F14" i="2"/>
  <c r="F13" i="2"/>
  <c r="F12" i="2"/>
  <c r="F11" i="2"/>
  <c r="F10" i="2"/>
  <c r="F9" i="2"/>
  <c r="F8" i="2"/>
  <c r="N30" i="1"/>
  <c r="N29" i="1"/>
  <c r="N28" i="1"/>
  <c r="N27" i="1"/>
  <c r="N26" i="1"/>
  <c r="N25" i="1"/>
  <c r="O30" i="1"/>
  <c r="O29" i="1"/>
  <c r="O28" i="1"/>
  <c r="O27" i="1"/>
  <c r="O26" i="1"/>
  <c r="O25" i="1"/>
  <c r="O24" i="1"/>
  <c r="N21" i="1"/>
  <c r="D11" i="1"/>
  <c r="D12" i="1"/>
  <c r="D13" i="1"/>
  <c r="D14" i="1"/>
  <c r="D9" i="1"/>
  <c r="D94" i="1" l="1"/>
  <c r="D93" i="1"/>
  <c r="D92" i="1"/>
  <c r="D91" i="1"/>
  <c r="D90" i="1"/>
  <c r="D89" i="1"/>
  <c r="D87" i="1"/>
  <c r="D86" i="1"/>
  <c r="D85" i="1"/>
  <c r="D88" i="1"/>
  <c r="D8" i="1"/>
  <c r="O23" i="1" l="1"/>
  <c r="O22" i="1"/>
  <c r="O21" i="1"/>
  <c r="N24" i="1"/>
  <c r="N23" i="1"/>
  <c r="N22" i="1"/>
  <c r="O38" i="1"/>
  <c r="O37" i="1"/>
  <c r="N46" i="1"/>
  <c r="N45" i="1"/>
  <c r="N44" i="1"/>
  <c r="N43" i="1"/>
  <c r="N42" i="1"/>
  <c r="N41" i="1"/>
  <c r="N40" i="1"/>
  <c r="N39" i="1"/>
  <c r="N38" i="1"/>
  <c r="N37" i="1"/>
  <c r="O31" i="1" l="1"/>
  <c r="O46" i="1"/>
  <c r="O44" i="1"/>
  <c r="O42" i="1"/>
  <c r="O45" i="1"/>
  <c r="O43" i="1"/>
  <c r="O41" i="1"/>
  <c r="O40" i="1"/>
  <c r="C88" i="1" s="1"/>
  <c r="O39" i="1"/>
  <c r="O47" i="1" l="1"/>
  <c r="D10" i="1"/>
  <c r="D7" i="1"/>
  <c r="L47" i="1"/>
  <c r="C86" i="1" l="1"/>
  <c r="C93" i="1"/>
  <c r="B93" i="1"/>
  <c r="B86" i="1"/>
  <c r="B87" i="1"/>
  <c r="B85" i="1"/>
  <c r="B94" i="1"/>
  <c r="C85" i="1"/>
  <c r="C94" i="1"/>
  <c r="C92" i="1"/>
  <c r="C91" i="1"/>
  <c r="C90" i="1"/>
  <c r="B90" i="1"/>
  <c r="C89" i="1"/>
  <c r="B91" i="1"/>
  <c r="B92" i="1"/>
  <c r="B89" i="1"/>
  <c r="B88" i="1"/>
  <c r="C87" i="1"/>
  <c r="D15" i="1"/>
  <c r="C15" i="1"/>
  <c r="B15" i="1"/>
  <c r="C95" i="1" l="1"/>
</calcChain>
</file>

<file path=xl/sharedStrings.xml><?xml version="1.0" encoding="utf-8"?>
<sst xmlns="http://schemas.openxmlformats.org/spreadsheetml/2006/main" count="90" uniqueCount="53">
  <si>
    <t>WHITE SETTLEMENT INDEPENDENT SCHOOL DISTRICT</t>
  </si>
  <si>
    <t>INVESTMENT REPORT WITH INTEREST RATE ANALYSIS</t>
  </si>
  <si>
    <t>Account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</si>
  <si>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</si>
  <si>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</si>
  <si>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</si>
  <si>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</si>
  <si>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</si>
  <si>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</si>
  <si>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TOTAL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</si>
  <si>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</si>
  <si>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</si>
  <si>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</si>
  <si>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</si>
  <si>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</si>
  <si>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</si>
  <si>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</si>
  <si>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</si>
  <si>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</si>
  <si>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</si>
  <si>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</si>
  <si>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</si>
  <si>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</si>
  <si>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</si>
  <si>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</si>
  <si>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</si>
  <si>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</si>
  <si>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</si>
  <si>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</si>
  <si>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</si>
  <si>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</si>
  <si>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</si>
  <si>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Avg</t>
  </si>
  <si>
    <t>Texpool Prime Market Value</t>
  </si>
  <si>
    <t>TexPool Prime Interest Rate</t>
  </si>
  <si>
    <t>TexPool Prime</t>
  </si>
  <si>
    <t>Texpool Prime - General Fund</t>
  </si>
  <si>
    <t>2/29/2018</t>
  </si>
  <si>
    <t>Lone Star</t>
  </si>
  <si>
    <t>Lone Star  Market Value</t>
  </si>
  <si>
    <t>Lone Star Interest Earned</t>
  </si>
  <si>
    <t>Lone Star Interest Rate</t>
  </si>
  <si>
    <t>TexStar Market Value</t>
  </si>
  <si>
    <t>2/29/2019</t>
  </si>
  <si>
    <t>Texpool</t>
  </si>
  <si>
    <t>TexStar</t>
  </si>
  <si>
    <t>Invested 6/30/2021</t>
  </si>
  <si>
    <t>TOTAL YEAR-TO-DATE</t>
  </si>
  <si>
    <t>FOR FISCAL YEAR END 6/30/2022</t>
  </si>
  <si>
    <t>FISCAL YEAR SUMMARY 2021-2022</t>
  </si>
  <si>
    <t>Invested 6/30/2022</t>
  </si>
  <si>
    <t>Lone Star - General Fund</t>
  </si>
  <si>
    <t xml:space="preserve"> Texpool Prime Interest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</si>
</sst>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JULY 2021 - JUNE 2022                    </a:t>
            </a:r>
            <a:endParaRPr lang="en-US"/>
          </a:p>
        </c:rich>
      </c:tx>
      <c:layout>
        <c:manualLayout>
          <c:xMode val="edge"/>
          <c:yMode val="edge"/>
          <c:x val="0.34348492273129377"/>
          <c:y val="1.0108133147195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6528167746643"/>
          <c:y val="0.13755434116461612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Comp'!$B$5:$B$62</c:f>
              <c:numCache>
                <c:formatCode>0.000%</c:formatCode>
                <c:ptCount val="24"/>
                <c:pt idx="0">
                  <c:v>2.0799999999999998E-3</c:v>
                </c:pt>
                <c:pt idx="1">
                  <c:v>1.7700000000000001E-3</c:v>
                </c:pt>
                <c:pt idx="2">
                  <c:v>1.47E-3</c:v>
                </c:pt>
                <c:pt idx="3">
                  <c:v>1.4E-3</c:v>
                </c:pt>
                <c:pt idx="4">
                  <c:v>1.23E-3</c:v>
                </c:pt>
                <c:pt idx="5">
                  <c:v>9.1E-4</c:v>
                </c:pt>
                <c:pt idx="6">
                  <c:v>7.9000000000000001E-4</c:v>
                </c:pt>
                <c:pt idx="7">
                  <c:v>4.2999999999999999E-4</c:v>
                </c:pt>
                <c:pt idx="8">
                  <c:v>1.9000000000000001E-4</c:v>
                </c:pt>
                <c:pt idx="9">
                  <c:v>1E-4</c:v>
                </c:pt>
                <c:pt idx="10">
                  <c:v>1E-4</c:v>
                </c:pt>
                <c:pt idx="11">
                  <c:v>1E-4</c:v>
                </c:pt>
                <c:pt idx="12">
                  <c:v>2.0000000000000001E-4</c:v>
                </c:pt>
                <c:pt idx="13">
                  <c:v>2.2000000000000001E-4</c:v>
                </c:pt>
                <c:pt idx="14">
                  <c:v>2.7900000000000001E-4</c:v>
                </c:pt>
                <c:pt idx="15">
                  <c:v>3.5E-4</c:v>
                </c:pt>
                <c:pt idx="16">
                  <c:v>3.8000000000000002E-4</c:v>
                </c:pt>
                <c:pt idx="17">
                  <c:v>3.8000000000000002E-4</c:v>
                </c:pt>
                <c:pt idx="18">
                  <c:v>3.8000000000000002E-4</c:v>
                </c:pt>
                <c:pt idx="19">
                  <c:v>6.3199999999999997E-4</c:v>
                </c:pt>
                <c:pt idx="20">
                  <c:v>1.5399999999999999E-3</c:v>
                </c:pt>
                <c:pt idx="21">
                  <c:v>3.0400000000000002E-3</c:v>
                </c:pt>
                <c:pt idx="22">
                  <c:v>6.2300000000000003E-3</c:v>
                </c:pt>
                <c:pt idx="23">
                  <c:v>1.001E-2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Comp'!$C$5:$C$62</c:f>
              <c:numCache>
                <c:formatCode>0.000%</c:formatCode>
                <c:ptCount val="24"/>
                <c:pt idx="0">
                  <c:v>4.1799999999999997E-3</c:v>
                </c:pt>
                <c:pt idx="1">
                  <c:v>3.3999999999999998E-3</c:v>
                </c:pt>
                <c:pt idx="2">
                  <c:v>2.4299999999999999E-3</c:v>
                </c:pt>
                <c:pt idx="3">
                  <c:v>2.3500000000000001E-3</c:v>
                </c:pt>
                <c:pt idx="4">
                  <c:v>1.6299999999999999E-3</c:v>
                </c:pt>
                <c:pt idx="5">
                  <c:v>1.4300000000000001E-3</c:v>
                </c:pt>
                <c:pt idx="6">
                  <c:v>1.1900000000000001E-3</c:v>
                </c:pt>
                <c:pt idx="7">
                  <c:v>9.7000000000000005E-4</c:v>
                </c:pt>
                <c:pt idx="8">
                  <c:v>9.2000000000000003E-4</c:v>
                </c:pt>
                <c:pt idx="9">
                  <c:v>8.0000000000000004E-4</c:v>
                </c:pt>
                <c:pt idx="10">
                  <c:v>7.7999999999999999E-4</c:v>
                </c:pt>
                <c:pt idx="11">
                  <c:v>7.1000000000000002E-4</c:v>
                </c:pt>
                <c:pt idx="12">
                  <c:v>6.6E-4</c:v>
                </c:pt>
                <c:pt idx="13">
                  <c:v>6.2E-4</c:v>
                </c:pt>
                <c:pt idx="14">
                  <c:v>6.3000000000000003E-4</c:v>
                </c:pt>
                <c:pt idx="15">
                  <c:v>6.2E-4</c:v>
                </c:pt>
                <c:pt idx="16">
                  <c:v>6.6E-4</c:v>
                </c:pt>
                <c:pt idx="17">
                  <c:v>8.9999999999999998E-4</c:v>
                </c:pt>
                <c:pt idx="18">
                  <c:v>9.7999999999999997E-4</c:v>
                </c:pt>
                <c:pt idx="19">
                  <c:v>1.14E-3</c:v>
                </c:pt>
                <c:pt idx="20">
                  <c:v>2.7200000000000002E-3</c:v>
                </c:pt>
                <c:pt idx="21">
                  <c:v>4.4400000000000004E-3</c:v>
                </c:pt>
                <c:pt idx="22">
                  <c:v>8.1300000000000001E-3</c:v>
                </c:pt>
                <c:pt idx="23">
                  <c:v>1.2030000000000001E-2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Comp'!$D$5:$D$62</c:f>
              <c:numCache>
                <c:formatCode>0.000%</c:formatCode>
                <c:ptCount val="24"/>
                <c:pt idx="0">
                  <c:v>1.5E-3</c:v>
                </c:pt>
                <c:pt idx="1">
                  <c:v>1.1999999999999999E-3</c:v>
                </c:pt>
                <c:pt idx="2">
                  <c:v>8.9999999999999998E-4</c:v>
                </c:pt>
                <c:pt idx="3">
                  <c:v>8.0000000000000004E-4</c:v>
                </c:pt>
                <c:pt idx="4">
                  <c:v>8.0000000000000004E-4</c:v>
                </c:pt>
                <c:pt idx="5">
                  <c:v>6.9999999999999999E-4</c:v>
                </c:pt>
                <c:pt idx="6">
                  <c:v>5.0000000000000001E-4</c:v>
                </c:pt>
                <c:pt idx="7">
                  <c:v>2.9999999999999997E-4</c:v>
                </c:pt>
                <c:pt idx="8">
                  <c:v>1E-4</c:v>
                </c:pt>
                <c:pt idx="9">
                  <c:v>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2.0000000000000001E-4</c:v>
                </c:pt>
                <c:pt idx="20">
                  <c:v>1.1000000000000001E-3</c:v>
                </c:pt>
                <c:pt idx="21">
                  <c:v>2.5000000000000001E-3</c:v>
                </c:pt>
                <c:pt idx="22">
                  <c:v>5.7999999999999996E-3</c:v>
                </c:pt>
                <c:pt idx="23">
                  <c:v>9.7999999999999997E-3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Comp'!$E$5:$E$62</c:f>
              <c:numCache>
                <c:formatCode>0.000%</c:formatCode>
                <c:ptCount val="24"/>
                <c:pt idx="0">
                  <c:v>2E-3</c:v>
                </c:pt>
                <c:pt idx="1">
                  <c:v>1.65E-3</c:v>
                </c:pt>
                <c:pt idx="2">
                  <c:v>1.34E-3</c:v>
                </c:pt>
                <c:pt idx="3">
                  <c:v>1.24E-3</c:v>
                </c:pt>
                <c:pt idx="4">
                  <c:v>9.3999999999999997E-4</c:v>
                </c:pt>
                <c:pt idx="5">
                  <c:v>6.8000000000000005E-4</c:v>
                </c:pt>
                <c:pt idx="6">
                  <c:v>5.8E-4</c:v>
                </c:pt>
                <c:pt idx="7">
                  <c:v>3.3E-4</c:v>
                </c:pt>
                <c:pt idx="8">
                  <c:v>2.2000000000000001E-4</c:v>
                </c:pt>
                <c:pt idx="9">
                  <c:v>1.1E-4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1E-4</c:v>
                </c:pt>
                <c:pt idx="20">
                  <c:v>1.07E-4</c:v>
                </c:pt>
                <c:pt idx="21">
                  <c:v>3.2299999999999998E-3</c:v>
                </c:pt>
                <c:pt idx="22">
                  <c:v>6.4599999999999996E-3</c:v>
                </c:pt>
                <c:pt idx="23">
                  <c:v>9.8499999999999994E-3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5"/>
          <c:order val="4"/>
          <c:tx>
            <c:strRef>
              <c:f>'Interest Rate Comp'!$F$4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Comp'!$F$5:$F$62</c:f>
              <c:numCache>
                <c:formatCode>0.000%</c:formatCode>
                <c:ptCount val="24"/>
                <c:pt idx="0">
                  <c:v>2.4399999999999999E-3</c:v>
                </c:pt>
                <c:pt idx="1">
                  <c:v>2.0049999999999998E-3</c:v>
                </c:pt>
                <c:pt idx="2">
                  <c:v>1.5349999999999999E-3</c:v>
                </c:pt>
                <c:pt idx="3">
                  <c:v>1.4475E-3</c:v>
                </c:pt>
                <c:pt idx="4">
                  <c:v>1.15E-3</c:v>
                </c:pt>
                <c:pt idx="5">
                  <c:v>9.3000000000000005E-4</c:v>
                </c:pt>
                <c:pt idx="6">
                  <c:v>7.6500000000000005E-4</c:v>
                </c:pt>
                <c:pt idx="7">
                  <c:v>5.0749999999999992E-4</c:v>
                </c:pt>
                <c:pt idx="8">
                  <c:v>3.5750000000000002E-4</c:v>
                </c:pt>
                <c:pt idx="9">
                  <c:v>2.7750000000000002E-4</c:v>
                </c:pt>
                <c:pt idx="10">
                  <c:v>2.7E-4</c:v>
                </c:pt>
                <c:pt idx="11">
                  <c:v>2.5250000000000001E-4</c:v>
                </c:pt>
                <c:pt idx="12">
                  <c:v>2.6499999999999999E-4</c:v>
                </c:pt>
                <c:pt idx="13">
                  <c:v>2.6000000000000003E-4</c:v>
                </c:pt>
                <c:pt idx="14">
                  <c:v>2.7725000000000004E-4</c:v>
                </c:pt>
                <c:pt idx="15">
                  <c:v>2.9250000000000001E-4</c:v>
                </c:pt>
                <c:pt idx="16">
                  <c:v>3.1000000000000005E-4</c:v>
                </c:pt>
                <c:pt idx="17">
                  <c:v>3.6999999999999999E-4</c:v>
                </c:pt>
                <c:pt idx="18">
                  <c:v>3.9000000000000005E-4</c:v>
                </c:pt>
                <c:pt idx="19">
                  <c:v>5.1799999999999991E-4</c:v>
                </c:pt>
                <c:pt idx="20">
                  <c:v>1.3667500000000001E-3</c:v>
                </c:pt>
                <c:pt idx="21">
                  <c:v>3.3025000000000003E-3</c:v>
                </c:pt>
                <c:pt idx="22">
                  <c:v>6.6550000000000003E-3</c:v>
                </c:pt>
                <c:pt idx="23">
                  <c:v>1.0422499999999999E-2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EE-4A53-8665-79EBD198A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dateAx>
        <c:axId val="174948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74950272"/>
        <c:crosses val="autoZero"/>
        <c:auto val="1"/>
        <c:lblOffset val="100"/>
        <c:baseTimeUnit val="months"/>
      </c:dateAx>
      <c:valAx>
        <c:axId val="174950272"/>
        <c:scaling>
          <c:orientation val="minMax"/>
        </c:scaling>
        <c:delete val="0"/>
        <c:axPos val="l"/>
        <c:majorGridlines>
          <c:spPr>
            <a:ln w="25400"/>
          </c:spPr>
        </c:majorGridlines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A17" workbookViewId="0">
      <selection activeCell="D27" sqref="D27"/>
    </sheetView>
  </sheetViews>
  <sheetFormatPr defaultRowHeight="15" x14ac:dyDescent="0.25"/>
  <cols>
    <col min="1" max="1" width="41.85546875" customWidth="1"/>
    <col min="2" max="2" width="15.5703125" customWidth="1"/>
    <col min="3" max="3" width="14" customWidth="1"/>
    <col min="4" max="4" width="12.42578125" customWidth="1"/>
    <col min="5" max="5" width="15.28515625" customWidth="1"/>
    <col min="6" max="7" width="12.42578125" customWidth="1"/>
    <col min="8" max="8" width="17.140625" customWidth="1"/>
    <col min="9" max="9" width="13.7109375" customWidth="1"/>
    <col min="11" max="11" width="17.42578125" customWidth="1"/>
    <col min="12" max="12" width="12.42578125" customWidth="1"/>
    <col min="13" max="13" width="9.7109375" customWidth="1"/>
    <col min="14" max="14" width="17.28515625" customWidth="1"/>
    <col min="15" max="15" width="14.28515625" bestFit="1" customWidth="1"/>
  </cols>
  <sheetData>
    <row r="1" spans="1:7" ht="14.45" customHeight="1" x14ac:dyDescent="0.25">
      <c r="A1" s="18" t="s">
        <v>0</v>
      </c>
      <c r="B1" s="18"/>
      <c r="C1" s="18"/>
      <c r="D1" s="18"/>
      <c r="E1" s="14"/>
      <c r="F1" s="14"/>
      <c r="G1" s="14"/>
    </row>
    <row r="2" spans="1:7" ht="15.75" x14ac:dyDescent="0.25">
      <c r="A2" s="18" t="s">
        <v>1</v>
      </c>
      <c r="B2" s="18"/>
      <c r="C2" s="18"/>
      <c r="D2" s="18"/>
      <c r="E2" s="14"/>
      <c r="F2" s="14"/>
      <c r="G2" s="14"/>
    </row>
    <row r="3" spans="1:7" ht="15.75" x14ac:dyDescent="0.25">
      <c r="A3" s="18" t="s">
        <v>48</v>
      </c>
      <c r="B3" s="18"/>
      <c r="C3" s="18"/>
      <c r="D3" s="18"/>
      <c r="E3" s="14"/>
      <c r="F3" s="14"/>
      <c r="G3" s="14"/>
    </row>
    <row r="5" spans="1:7" x14ac:dyDescent="0.25">
      <c r="A5" s="7" t="s">
        <v>49</v>
      </c>
    </row>
    <row r="6" spans="1:7" ht="30" x14ac:dyDescent="0.25">
      <c r="A6" t="s">
        <v>2</v>
      </c>
      <c r="B6" s="1" t="s">
        <v>46</v>
      </c>
      <c r="C6" s="1" t="s">
        <v>50</v>
      </c>
      <c r="D6" s="1" t="s">
        <v>29</v>
      </c>
      <c r="E6" s="1"/>
      <c r="F6" s="1"/>
      <c r="G6" s="1"/>
    </row>
    <row r="7" spans="1:7" x14ac:dyDescent="0.25">
      <c r="A7" t="s">
        <v>3</v>
      </c>
      <c r="B7" s="2">
        <v>3216099</v>
      </c>
      <c r="C7" s="2">
        <v>719213.81</v>
      </c>
      <c r="D7" s="2">
        <f>C7-B7</f>
        <v>-2496885.19</v>
      </c>
      <c r="E7" s="2"/>
      <c r="F7" s="2"/>
      <c r="G7" s="2"/>
    </row>
    <row r="8" spans="1:7" x14ac:dyDescent="0.25">
      <c r="A8" t="s">
        <v>36</v>
      </c>
      <c r="B8" s="2">
        <v>4380964</v>
      </c>
      <c r="C8" s="2">
        <v>9330497.0800000001</v>
      </c>
      <c r="D8" s="2">
        <f>C8-B8</f>
        <v>4949533.08</v>
      </c>
      <c r="E8" s="2"/>
      <c r="F8" s="2"/>
      <c r="G8" s="2"/>
    </row>
    <row r="9" spans="1:7" x14ac:dyDescent="0.25">
      <c r="A9" t="s">
        <v>51</v>
      </c>
      <c r="B9" s="2">
        <v>2103322</v>
      </c>
      <c r="C9" s="2">
        <v>6611580.1200000001</v>
      </c>
      <c r="D9" s="2">
        <f>C9-B9</f>
        <v>4508258.12</v>
      </c>
      <c r="E9" s="2"/>
      <c r="F9" s="2"/>
      <c r="G9" s="2"/>
    </row>
    <row r="10" spans="1:7" x14ac:dyDescent="0.25">
      <c r="A10" t="s">
        <v>4</v>
      </c>
      <c r="B10" s="2">
        <v>3640299</v>
      </c>
      <c r="C10" s="2">
        <v>6643572.5099999998</v>
      </c>
      <c r="D10" s="2">
        <f t="shared" ref="D10:D14" si="0">C10-B10</f>
        <v>3003273.51</v>
      </c>
      <c r="E10" s="2"/>
      <c r="F10" s="2"/>
      <c r="G10" s="2"/>
    </row>
    <row r="11" spans="1:7" x14ac:dyDescent="0.25">
      <c r="A11" t="s">
        <v>5</v>
      </c>
      <c r="B11" s="2">
        <v>547531</v>
      </c>
      <c r="C11" s="2">
        <v>548606.59</v>
      </c>
      <c r="D11" s="2">
        <f t="shared" si="0"/>
        <v>1075.5899999999674</v>
      </c>
      <c r="E11" s="2"/>
      <c r="F11" s="2"/>
      <c r="G11" s="2"/>
    </row>
    <row r="12" spans="1:7" x14ac:dyDescent="0.25">
      <c r="A12" t="s">
        <v>6</v>
      </c>
      <c r="B12" s="2">
        <v>9222709</v>
      </c>
      <c r="C12" s="2">
        <v>8746496.3599999994</v>
      </c>
      <c r="D12" s="2">
        <f t="shared" si="0"/>
        <v>-476212.6400000006</v>
      </c>
      <c r="E12" s="2"/>
      <c r="F12" s="2"/>
      <c r="G12" s="2"/>
    </row>
    <row r="13" spans="1:7" x14ac:dyDescent="0.25">
      <c r="A13" t="s">
        <v>7</v>
      </c>
      <c r="B13" s="2">
        <v>8847859</v>
      </c>
      <c r="C13" s="2">
        <v>8454624.3499999996</v>
      </c>
      <c r="D13" s="2">
        <f t="shared" si="0"/>
        <v>-393234.65000000037</v>
      </c>
      <c r="E13" s="2"/>
      <c r="F13" s="2"/>
      <c r="G13" s="2"/>
    </row>
    <row r="14" spans="1:7" x14ac:dyDescent="0.25">
      <c r="A14" t="s">
        <v>8</v>
      </c>
      <c r="B14" s="2">
        <v>698009</v>
      </c>
      <c r="C14" s="2">
        <v>649194.87</v>
      </c>
      <c r="D14" s="2">
        <f t="shared" si="0"/>
        <v>-48814.130000000005</v>
      </c>
      <c r="E14" s="2"/>
      <c r="F14" s="2"/>
      <c r="G14" s="2"/>
    </row>
    <row r="15" spans="1:7" ht="15.75" thickBot="1" x14ac:dyDescent="0.3">
      <c r="A15" t="s">
        <v>9</v>
      </c>
      <c r="B15" s="3">
        <f>SUM(B7:B14)</f>
        <v>32656792</v>
      </c>
      <c r="C15" s="3">
        <f>SUM(C7:C14)</f>
        <v>41703785.689999998</v>
      </c>
      <c r="D15" s="3">
        <f>SUM(D7:D14)</f>
        <v>9046993.6899999976</v>
      </c>
      <c r="E15" s="16"/>
      <c r="F15" s="16"/>
      <c r="G15" s="16"/>
    </row>
    <row r="16" spans="1:7" ht="15.75" thickTop="1" x14ac:dyDescent="0.25">
      <c r="B16" s="2"/>
      <c r="C16" s="2"/>
      <c r="D16" s="2"/>
      <c r="E16" s="2"/>
      <c r="F16" s="2"/>
      <c r="G16" s="2"/>
    </row>
    <row r="17" spans="1:15" x14ac:dyDescent="0.25">
      <c r="B17" s="2"/>
      <c r="C17" s="2"/>
      <c r="D17" s="2"/>
      <c r="E17" s="2"/>
      <c r="F17" s="2"/>
      <c r="G17" s="2"/>
    </row>
    <row r="18" spans="1:15" ht="60" x14ac:dyDescent="0.25">
      <c r="A18" s="8" t="s">
        <v>10</v>
      </c>
      <c r="B18" s="1" t="s">
        <v>11</v>
      </c>
      <c r="C18" s="1" t="s">
        <v>26</v>
      </c>
      <c r="D18" s="1" t="s">
        <v>13</v>
      </c>
      <c r="E18" s="1" t="s">
        <v>33</v>
      </c>
      <c r="F18" s="1" t="s">
        <v>52</v>
      </c>
      <c r="G18" s="1" t="s">
        <v>34</v>
      </c>
      <c r="H18" s="1" t="s">
        <v>39</v>
      </c>
      <c r="I18" s="1" t="s">
        <v>40</v>
      </c>
      <c r="J18" s="1" t="s">
        <v>41</v>
      </c>
      <c r="K18" s="1" t="s">
        <v>42</v>
      </c>
      <c r="L18" s="1" t="s">
        <v>27</v>
      </c>
      <c r="M18" s="1" t="s">
        <v>16</v>
      </c>
      <c r="N18" s="1" t="s">
        <v>17</v>
      </c>
      <c r="O18" s="1" t="s">
        <v>28</v>
      </c>
    </row>
    <row r="19" spans="1:15" x14ac:dyDescent="0.25">
      <c r="A19" s="4">
        <v>44378</v>
      </c>
      <c r="B19" s="6">
        <v>3216150.2</v>
      </c>
      <c r="C19" s="6">
        <v>51.59</v>
      </c>
      <c r="D19" s="5">
        <v>2.0000000000000001E-4</v>
      </c>
      <c r="E19" s="6">
        <v>8881380.9100000001</v>
      </c>
      <c r="F19" s="6">
        <v>416.56</v>
      </c>
      <c r="G19" s="5">
        <v>6.5499999999999998E-4</v>
      </c>
      <c r="H19" s="6">
        <v>2103331.19</v>
      </c>
      <c r="I19" s="6">
        <v>9.1300000000000008</v>
      </c>
      <c r="J19" s="5">
        <v>1E-4</v>
      </c>
      <c r="K19" s="6">
        <v>3640330.32</v>
      </c>
      <c r="L19" s="6">
        <v>30.95</v>
      </c>
      <c r="M19" s="5">
        <v>1E-4</v>
      </c>
      <c r="N19" s="9">
        <f t="shared" ref="N19:N20" si="1">B19+H19+K19+E19</f>
        <v>17841192.620000001</v>
      </c>
      <c r="O19" s="9">
        <f t="shared" ref="O19:O20" si="2">C19+I19+L19+F19</f>
        <v>508.23</v>
      </c>
    </row>
    <row r="20" spans="1:15" x14ac:dyDescent="0.25">
      <c r="A20" s="4">
        <v>44439</v>
      </c>
      <c r="B20" s="6">
        <v>3216210.82</v>
      </c>
      <c r="C20" s="6">
        <v>60.62</v>
      </c>
      <c r="D20" s="5">
        <v>2.22E-4</v>
      </c>
      <c r="E20" s="6">
        <v>8381741.3799999999</v>
      </c>
      <c r="F20" s="6">
        <v>360.47</v>
      </c>
      <c r="G20" s="5">
        <v>6.1799999999999995E-4</v>
      </c>
      <c r="H20" s="6">
        <v>2103340.34</v>
      </c>
      <c r="I20" s="6">
        <v>9.15</v>
      </c>
      <c r="J20" s="5">
        <v>1E-4</v>
      </c>
      <c r="K20" s="6">
        <v>3640361.28</v>
      </c>
      <c r="L20" s="6">
        <v>30.96</v>
      </c>
      <c r="M20" s="5">
        <v>1E-4</v>
      </c>
      <c r="N20" s="9">
        <f t="shared" si="1"/>
        <v>17341653.82</v>
      </c>
      <c r="O20" s="9">
        <f t="shared" si="2"/>
        <v>461.20000000000005</v>
      </c>
    </row>
    <row r="21" spans="1:15" x14ac:dyDescent="0.25">
      <c r="A21" s="4">
        <v>44440</v>
      </c>
      <c r="B21" s="6">
        <v>1716265.94</v>
      </c>
      <c r="C21" s="6">
        <v>55.12</v>
      </c>
      <c r="D21" s="5">
        <v>2.7900000000000001E-4</v>
      </c>
      <c r="E21" s="6">
        <v>8382174.6399999997</v>
      </c>
      <c r="F21" s="6">
        <v>433.26</v>
      </c>
      <c r="G21" s="5">
        <v>6.29E-4</v>
      </c>
      <c r="H21" s="6">
        <v>2103349.17</v>
      </c>
      <c r="I21" s="6">
        <v>8.83</v>
      </c>
      <c r="J21" s="5">
        <v>1E-4</v>
      </c>
      <c r="K21" s="6">
        <v>640379.75</v>
      </c>
      <c r="L21" s="6">
        <v>18.47</v>
      </c>
      <c r="M21" s="5">
        <v>1E-4</v>
      </c>
      <c r="N21" s="9">
        <f>B21+H21+K21+E21</f>
        <v>12842169.5</v>
      </c>
      <c r="O21" s="9">
        <f>C21+I21+L21+F21</f>
        <v>515.67999999999995</v>
      </c>
    </row>
    <row r="22" spans="1:15" x14ac:dyDescent="0.25">
      <c r="A22" s="4">
        <v>44470</v>
      </c>
      <c r="B22" s="6">
        <v>2716317.91</v>
      </c>
      <c r="C22" s="6">
        <v>51.97</v>
      </c>
      <c r="D22" s="5">
        <v>3.5399999999999999E-4</v>
      </c>
      <c r="E22" s="6">
        <v>10382693.91</v>
      </c>
      <c r="F22" s="6">
        <v>519.27</v>
      </c>
      <c r="G22" s="5">
        <v>6.1499999999999999E-4</v>
      </c>
      <c r="H22" s="6">
        <v>5103365.8600000003</v>
      </c>
      <c r="I22" s="6">
        <v>16.690000000000001</v>
      </c>
      <c r="J22" s="5">
        <v>1E-4</v>
      </c>
      <c r="K22" s="6">
        <v>3640396.43</v>
      </c>
      <c r="L22" s="6">
        <v>16.68</v>
      </c>
      <c r="M22" s="5">
        <v>1E-4</v>
      </c>
      <c r="N22" s="9">
        <f t="shared" ref="N22:N30" si="3">B22+H22+K22+E22</f>
        <v>21842774.109999999</v>
      </c>
      <c r="O22" s="9">
        <f t="shared" ref="O22:O30" si="4">C22+I22+L22+F22</f>
        <v>604.61</v>
      </c>
    </row>
    <row r="23" spans="1:15" x14ac:dyDescent="0.25">
      <c r="A23" s="4">
        <v>44501</v>
      </c>
      <c r="B23" s="6">
        <v>2716402.76</v>
      </c>
      <c r="C23" s="6">
        <v>84.85</v>
      </c>
      <c r="D23" s="5">
        <v>3.8099999999999999E-4</v>
      </c>
      <c r="E23" s="6">
        <v>10383258.5</v>
      </c>
      <c r="F23" s="6">
        <v>564.59</v>
      </c>
      <c r="G23" s="5">
        <v>6.6299999999999996E-4</v>
      </c>
      <c r="H23" s="6">
        <v>1103378.33</v>
      </c>
      <c r="I23" s="6">
        <v>12.47</v>
      </c>
      <c r="J23" s="5">
        <v>1E-4</v>
      </c>
      <c r="K23" s="6">
        <v>3640426.89</v>
      </c>
      <c r="L23" s="6">
        <v>30.46</v>
      </c>
      <c r="M23" s="5">
        <v>1.02E-4</v>
      </c>
      <c r="N23" s="9">
        <f t="shared" si="3"/>
        <v>17843466.48</v>
      </c>
      <c r="O23" s="9">
        <f t="shared" si="4"/>
        <v>692.37</v>
      </c>
    </row>
    <row r="24" spans="1:15" x14ac:dyDescent="0.25">
      <c r="A24" s="4">
        <v>44531</v>
      </c>
      <c r="B24" s="6">
        <v>1716470.35</v>
      </c>
      <c r="C24" s="6">
        <v>67.59</v>
      </c>
      <c r="D24" s="5">
        <v>3.7599999999999998E-4</v>
      </c>
      <c r="E24" s="6">
        <v>16884341.09</v>
      </c>
      <c r="F24" s="6">
        <v>1082.5899999999999</v>
      </c>
      <c r="G24" s="5">
        <v>9.0399999999999996E-4</v>
      </c>
      <c r="H24" s="6">
        <v>1108090.21</v>
      </c>
      <c r="I24" s="6">
        <v>4.79</v>
      </c>
      <c r="J24" s="5">
        <v>1E-4</v>
      </c>
      <c r="K24" s="6">
        <v>5140471.04</v>
      </c>
      <c r="L24" s="6">
        <v>44.15</v>
      </c>
      <c r="M24" s="5">
        <v>1.3899999999999999E-4</v>
      </c>
      <c r="N24" s="9">
        <f t="shared" si="3"/>
        <v>24849372.689999998</v>
      </c>
      <c r="O24" s="9">
        <f t="shared" si="4"/>
        <v>1199.1199999999999</v>
      </c>
    </row>
    <row r="25" spans="1:15" x14ac:dyDescent="0.25">
      <c r="A25" s="4">
        <v>44562</v>
      </c>
      <c r="B25" s="6">
        <v>3716573.75</v>
      </c>
      <c r="C25" s="6">
        <v>103.4</v>
      </c>
      <c r="D25" s="5">
        <v>3.7599999999999998E-4</v>
      </c>
      <c r="E25" s="6">
        <v>15385783.85</v>
      </c>
      <c r="F25" s="6">
        <v>1442.76</v>
      </c>
      <c r="G25" s="5">
        <v>9.7499999999999996E-4</v>
      </c>
      <c r="H25" s="6">
        <v>2108102.52</v>
      </c>
      <c r="I25" s="6">
        <v>12.31</v>
      </c>
      <c r="J25" s="5">
        <v>1E-4</v>
      </c>
      <c r="K25" s="6">
        <v>6140520.7199999997</v>
      </c>
      <c r="L25" s="6">
        <v>49.68</v>
      </c>
      <c r="M25" s="5">
        <v>1E-4</v>
      </c>
      <c r="N25" s="9">
        <f t="shared" si="3"/>
        <v>27350980.839999996</v>
      </c>
      <c r="O25" s="9">
        <f t="shared" si="4"/>
        <v>1608.15</v>
      </c>
    </row>
    <row r="26" spans="1:15" x14ac:dyDescent="0.25">
      <c r="A26" s="4">
        <v>44593</v>
      </c>
      <c r="B26" s="6">
        <v>3716753.94</v>
      </c>
      <c r="C26" s="6">
        <v>180.19</v>
      </c>
      <c r="D26" s="5">
        <v>6.3199999999999997E-4</v>
      </c>
      <c r="E26" s="6">
        <v>21387613.449999999</v>
      </c>
      <c r="F26" s="6">
        <v>1829.6</v>
      </c>
      <c r="G26" s="5">
        <v>1.137E-3</v>
      </c>
      <c r="H26" s="6">
        <v>2108142.37</v>
      </c>
      <c r="I26" s="6">
        <v>39.85</v>
      </c>
      <c r="J26" s="5">
        <v>2.0000000000000001E-4</v>
      </c>
      <c r="K26" s="6">
        <v>4140562.45</v>
      </c>
      <c r="L26" s="6">
        <v>41.73</v>
      </c>
      <c r="M26" s="5">
        <v>1.0399999999999999E-4</v>
      </c>
      <c r="N26" s="9">
        <f t="shared" si="3"/>
        <v>31353072.210000001</v>
      </c>
      <c r="O26" s="9">
        <f t="shared" si="4"/>
        <v>2091.37</v>
      </c>
    </row>
    <row r="27" spans="1:15" x14ac:dyDescent="0.25">
      <c r="A27" s="4">
        <v>44621</v>
      </c>
      <c r="B27" s="6">
        <v>3717238.95</v>
      </c>
      <c r="C27" s="6">
        <v>485.01</v>
      </c>
      <c r="D27" s="5">
        <v>1.536E-3</v>
      </c>
      <c r="E27" s="6">
        <v>21392547.420000002</v>
      </c>
      <c r="F27" s="6">
        <v>4933.97</v>
      </c>
      <c r="G27" s="5">
        <v>2.7160000000000001E-3</v>
      </c>
      <c r="H27" s="6">
        <v>2108336.2599999998</v>
      </c>
      <c r="I27" s="6">
        <v>193.89</v>
      </c>
      <c r="J27" s="5">
        <v>1.1000000000000001E-3</v>
      </c>
      <c r="K27" s="6">
        <v>1140688.17</v>
      </c>
      <c r="L27" s="6">
        <v>125.72</v>
      </c>
      <c r="M27" s="5">
        <v>1.07E-3</v>
      </c>
      <c r="N27" s="9">
        <f t="shared" si="3"/>
        <v>28358810.800000001</v>
      </c>
      <c r="O27" s="9">
        <f t="shared" si="4"/>
        <v>5738.59</v>
      </c>
    </row>
    <row r="28" spans="1:15" x14ac:dyDescent="0.25">
      <c r="A28" s="4">
        <v>44652</v>
      </c>
      <c r="B28" s="6">
        <v>2217959.2000000002</v>
      </c>
      <c r="C28" s="6">
        <v>720.25</v>
      </c>
      <c r="D28" s="5">
        <v>3.042E-3</v>
      </c>
      <c r="E28" s="6">
        <v>21400160.98</v>
      </c>
      <c r="F28" s="6">
        <v>7613.56</v>
      </c>
      <c r="G28" s="5">
        <v>4.4429999999999999E-3</v>
      </c>
      <c r="H28" s="6">
        <v>2608842.0299999998</v>
      </c>
      <c r="I28" s="6">
        <v>505.77</v>
      </c>
      <c r="J28" s="5">
        <v>2.5000000000000001E-3</v>
      </c>
      <c r="K28" s="6">
        <v>1140990.5900000001</v>
      </c>
      <c r="L28" s="6">
        <v>302.42</v>
      </c>
      <c r="M28" s="5">
        <v>3.225E-3</v>
      </c>
      <c r="N28" s="9">
        <f t="shared" si="3"/>
        <v>27367952.800000001</v>
      </c>
      <c r="O28" s="9">
        <f t="shared" si="4"/>
        <v>9142</v>
      </c>
    </row>
    <row r="29" spans="1:15" x14ac:dyDescent="0.25">
      <c r="A29" s="4">
        <v>44682</v>
      </c>
      <c r="B29" s="6">
        <v>718622.39</v>
      </c>
      <c r="C29" s="6">
        <v>663.19</v>
      </c>
      <c r="D29" s="5">
        <v>6.228E-3</v>
      </c>
      <c r="E29" s="6">
        <v>21414450.260000002</v>
      </c>
      <c r="F29" s="6">
        <v>14289.28</v>
      </c>
      <c r="G29" s="5">
        <v>8.1250000000000003E-3</v>
      </c>
      <c r="H29" s="6">
        <v>2609888.4500000002</v>
      </c>
      <c r="I29" s="6">
        <v>1046.42</v>
      </c>
      <c r="J29" s="5">
        <v>5.7999999999999996E-3</v>
      </c>
      <c r="K29" s="6">
        <v>1141616.49</v>
      </c>
      <c r="L29" s="6">
        <v>625.9</v>
      </c>
      <c r="M29" s="5">
        <v>6.4590000000000003E-3</v>
      </c>
      <c r="N29" s="9">
        <f t="shared" si="3"/>
        <v>25884577.590000004</v>
      </c>
      <c r="O29" s="9">
        <f t="shared" si="4"/>
        <v>16624.79</v>
      </c>
    </row>
    <row r="30" spans="1:15" x14ac:dyDescent="0.25">
      <c r="A30" s="4">
        <v>44713</v>
      </c>
      <c r="B30" s="6">
        <v>719213.81</v>
      </c>
      <c r="C30" s="6">
        <v>591.41999999999996</v>
      </c>
      <c r="D30" s="5">
        <v>1.0012999999999999E-2</v>
      </c>
      <c r="E30" s="6">
        <v>9330497.0800000001</v>
      </c>
      <c r="F30" s="6">
        <v>16046.82</v>
      </c>
      <c r="G30" s="5">
        <v>1.2031E-2</v>
      </c>
      <c r="H30" s="6">
        <v>6611580.1200000001</v>
      </c>
      <c r="I30" s="6">
        <v>1691.67</v>
      </c>
      <c r="J30" s="5">
        <v>9.7999999999999997E-3</v>
      </c>
      <c r="K30" s="6">
        <v>6643572.5099999998</v>
      </c>
      <c r="L30" s="6">
        <v>1956.02</v>
      </c>
      <c r="M30" s="5">
        <v>9.8499999999999994E-3</v>
      </c>
      <c r="N30" s="9">
        <f t="shared" si="3"/>
        <v>23304863.52</v>
      </c>
      <c r="O30" s="9">
        <f t="shared" si="4"/>
        <v>20285.93</v>
      </c>
    </row>
    <row r="31" spans="1:15" ht="15.75" thickBot="1" x14ac:dyDescent="0.3">
      <c r="A31" s="4" t="s">
        <v>47</v>
      </c>
      <c r="C31" s="10">
        <f>SUM(C19:C30)</f>
        <v>3115.2</v>
      </c>
      <c r="F31" s="10">
        <f>SUM(F19:F30)</f>
        <v>49532.73</v>
      </c>
      <c r="I31" s="10">
        <f>SUM(I19:I30)</f>
        <v>3550.9700000000003</v>
      </c>
      <c r="L31" s="10">
        <f>SUM(L19:L30)</f>
        <v>3273.14</v>
      </c>
      <c r="O31" s="10">
        <f>SUM(O19:O30)</f>
        <v>59472.04</v>
      </c>
    </row>
    <row r="32" spans="1:15" ht="15.75" thickTop="1" x14ac:dyDescent="0.25"/>
    <row r="33" spans="1:15" x14ac:dyDescent="0.25">
      <c r="L33" t="s">
        <v>21</v>
      </c>
    </row>
    <row r="34" spans="1:15" ht="45" x14ac:dyDescent="0.25">
      <c r="A34" s="8" t="s">
        <v>18</v>
      </c>
      <c r="B34" s="1" t="s">
        <v>11</v>
      </c>
      <c r="C34" s="1" t="s">
        <v>26</v>
      </c>
      <c r="D34" s="1" t="s">
        <v>13</v>
      </c>
      <c r="E34" s="1"/>
      <c r="F34" s="1"/>
      <c r="G34" s="1"/>
      <c r="H34" s="1" t="s">
        <v>14</v>
      </c>
      <c r="I34" s="1" t="s">
        <v>27</v>
      </c>
      <c r="J34" s="1" t="s">
        <v>16</v>
      </c>
      <c r="K34" s="1" t="s">
        <v>21</v>
      </c>
      <c r="L34" s="1" t="s">
        <v>21</v>
      </c>
      <c r="M34" s="1" t="s">
        <v>21</v>
      </c>
      <c r="N34" s="1" t="s">
        <v>17</v>
      </c>
      <c r="O34" s="1" t="s">
        <v>28</v>
      </c>
    </row>
    <row r="35" spans="1:15" x14ac:dyDescent="0.25">
      <c r="A35" s="4">
        <v>44378</v>
      </c>
      <c r="B35" s="6">
        <v>9222856.7400000002</v>
      </c>
      <c r="C35" s="6">
        <v>147.94</v>
      </c>
      <c r="D35" s="5">
        <v>2.0000000000000001E-4</v>
      </c>
      <c r="E35" s="5"/>
      <c r="F35" s="5"/>
      <c r="G35" s="5"/>
      <c r="H35" s="6">
        <v>8847934.1300000008</v>
      </c>
      <c r="I35" s="6">
        <v>75.08</v>
      </c>
      <c r="J35" s="5">
        <v>1E-4</v>
      </c>
      <c r="K35" s="6">
        <v>0</v>
      </c>
      <c r="L35" s="6">
        <v>0</v>
      </c>
      <c r="M35" s="5" t="s">
        <v>21</v>
      </c>
      <c r="N35" s="9">
        <f t="shared" ref="N35:N36" si="5">B35+H35+K35</f>
        <v>18070790.870000001</v>
      </c>
      <c r="O35" s="9">
        <f t="shared" ref="O35:O36" si="6">C35+I35+L35</f>
        <v>223.01999999999998</v>
      </c>
    </row>
    <row r="36" spans="1:15" x14ac:dyDescent="0.25">
      <c r="A36" s="4">
        <v>44439</v>
      </c>
      <c r="B36" s="6">
        <v>4722950.6500000004</v>
      </c>
      <c r="C36" s="6">
        <v>93.91</v>
      </c>
      <c r="D36" s="5">
        <v>2.22E-4</v>
      </c>
      <c r="E36" s="5"/>
      <c r="F36" s="5"/>
      <c r="G36" s="5"/>
      <c r="H36" s="6">
        <v>3847969.46</v>
      </c>
      <c r="I36" s="6">
        <v>35.33</v>
      </c>
      <c r="J36" s="5">
        <v>1E-4</v>
      </c>
      <c r="K36" s="6">
        <v>0</v>
      </c>
      <c r="L36" s="6">
        <v>0</v>
      </c>
      <c r="M36" s="5" t="s">
        <v>21</v>
      </c>
      <c r="N36" s="9">
        <f t="shared" si="5"/>
        <v>8570920.1099999994</v>
      </c>
      <c r="O36" s="9">
        <f t="shared" si="6"/>
        <v>129.24</v>
      </c>
    </row>
    <row r="37" spans="1:15" x14ac:dyDescent="0.25">
      <c r="A37" s="4">
        <v>44440</v>
      </c>
      <c r="B37" s="6">
        <v>4723058.8600000003</v>
      </c>
      <c r="C37" s="6">
        <v>108.21</v>
      </c>
      <c r="D37" s="5">
        <v>2.7900000000000001E-4</v>
      </c>
      <c r="E37" s="5"/>
      <c r="F37" s="5"/>
      <c r="G37" s="5"/>
      <c r="H37" s="6">
        <v>3848001.02</v>
      </c>
      <c r="I37" s="6">
        <v>31.56</v>
      </c>
      <c r="J37" s="5">
        <v>1E-4</v>
      </c>
      <c r="K37" s="6">
        <v>0</v>
      </c>
      <c r="L37" s="6">
        <v>0</v>
      </c>
      <c r="M37" s="5" t="s">
        <v>21</v>
      </c>
      <c r="N37" s="9">
        <f t="shared" ref="N37:N46" si="7">B37+H37+K37</f>
        <v>8571059.8800000008</v>
      </c>
      <c r="O37" s="9">
        <f t="shared" ref="O37:O46" si="8">C37+I37+L37</f>
        <v>139.76999999999998</v>
      </c>
    </row>
    <row r="38" spans="1:15" x14ac:dyDescent="0.25">
      <c r="A38" s="4">
        <v>44470</v>
      </c>
      <c r="B38" s="6">
        <v>4723200.8</v>
      </c>
      <c r="C38" s="6">
        <v>141.94</v>
      </c>
      <c r="D38" s="5">
        <v>3.5399999999999999E-4</v>
      </c>
      <c r="E38" s="5"/>
      <c r="F38" s="5"/>
      <c r="G38" s="5"/>
      <c r="H38" s="6">
        <v>3848033.63</v>
      </c>
      <c r="I38" s="6">
        <v>32.61</v>
      </c>
      <c r="J38" s="5">
        <v>1E-4</v>
      </c>
      <c r="K38" s="6">
        <v>0</v>
      </c>
      <c r="L38" s="6">
        <v>0</v>
      </c>
      <c r="M38" s="5" t="s">
        <v>21</v>
      </c>
      <c r="N38" s="9">
        <f t="shared" si="7"/>
        <v>8571234.4299999997</v>
      </c>
      <c r="O38" s="9">
        <f t="shared" si="8"/>
        <v>174.55</v>
      </c>
    </row>
    <row r="39" spans="1:15" x14ac:dyDescent="0.25">
      <c r="A39" s="4">
        <v>44501</v>
      </c>
      <c r="B39" s="6">
        <v>5423349.0999999996</v>
      </c>
      <c r="C39" s="6">
        <v>148.30000000000001</v>
      </c>
      <c r="D39" s="5">
        <v>3.8099999999999999E-4</v>
      </c>
      <c r="E39" s="5"/>
      <c r="F39" s="5"/>
      <c r="G39" s="5"/>
      <c r="H39" s="6">
        <v>3848065.76</v>
      </c>
      <c r="I39" s="6">
        <v>32.130000000000003</v>
      </c>
      <c r="J39" s="5">
        <v>1.02E-4</v>
      </c>
      <c r="K39" s="6">
        <v>0</v>
      </c>
      <c r="L39" s="6">
        <v>0</v>
      </c>
      <c r="M39" s="5" t="s">
        <v>21</v>
      </c>
      <c r="N39" s="9">
        <f t="shared" si="7"/>
        <v>9271414.8599999994</v>
      </c>
      <c r="O39" s="9">
        <f t="shared" si="8"/>
        <v>180.43</v>
      </c>
    </row>
    <row r="40" spans="1:15" x14ac:dyDescent="0.25">
      <c r="A40" s="4">
        <v>44531</v>
      </c>
      <c r="B40" s="6">
        <v>6923530.1900000004</v>
      </c>
      <c r="C40" s="6">
        <v>181.09</v>
      </c>
      <c r="D40" s="5">
        <v>3.7599999999999998E-4</v>
      </c>
      <c r="E40" s="5"/>
      <c r="F40" s="5"/>
      <c r="G40" s="5"/>
      <c r="H40" s="6">
        <v>3848111.11</v>
      </c>
      <c r="I40" s="6">
        <v>45.35</v>
      </c>
      <c r="J40" s="5">
        <v>1.3899999999999999E-4</v>
      </c>
      <c r="K40" s="6">
        <v>0</v>
      </c>
      <c r="L40" s="6">
        <v>0</v>
      </c>
      <c r="M40" s="5" t="s">
        <v>21</v>
      </c>
      <c r="N40" s="9">
        <f t="shared" si="7"/>
        <v>10771641.300000001</v>
      </c>
      <c r="O40" s="9">
        <f t="shared" si="8"/>
        <v>226.44</v>
      </c>
    </row>
    <row r="41" spans="1:15" x14ac:dyDescent="0.25">
      <c r="A41" s="4">
        <v>44562</v>
      </c>
      <c r="B41" s="6">
        <v>11923849.65</v>
      </c>
      <c r="C41" s="6">
        <v>319.45999999999998</v>
      </c>
      <c r="D41" s="5">
        <v>3.7599999999999998E-4</v>
      </c>
      <c r="E41" s="5"/>
      <c r="F41" s="5"/>
      <c r="G41" s="5"/>
      <c r="H41" s="6">
        <v>4848149.83</v>
      </c>
      <c r="I41" s="6">
        <v>38.72</v>
      </c>
      <c r="J41" s="5">
        <v>1E-4</v>
      </c>
      <c r="K41" s="6">
        <v>0</v>
      </c>
      <c r="L41" s="6">
        <v>0</v>
      </c>
      <c r="M41" s="5" t="s">
        <v>21</v>
      </c>
      <c r="N41" s="9">
        <f t="shared" si="7"/>
        <v>16771999.48</v>
      </c>
      <c r="O41" s="9">
        <f t="shared" si="8"/>
        <v>358.17999999999995</v>
      </c>
    </row>
    <row r="42" spans="1:15" x14ac:dyDescent="0.25">
      <c r="A42" s="4">
        <v>44593</v>
      </c>
      <c r="B42" s="6">
        <v>13524468.52</v>
      </c>
      <c r="C42" s="6">
        <v>618.87</v>
      </c>
      <c r="D42" s="5">
        <v>6.3199999999999997E-4</v>
      </c>
      <c r="E42" s="5"/>
      <c r="F42" s="5"/>
      <c r="G42" s="5"/>
      <c r="H42" s="6">
        <v>2748175.16</v>
      </c>
      <c r="I42" s="6">
        <v>25.33</v>
      </c>
      <c r="J42" s="5">
        <v>1.0399999999999999E-4</v>
      </c>
      <c r="K42" s="6">
        <v>0</v>
      </c>
      <c r="L42" s="6">
        <v>0</v>
      </c>
      <c r="M42" s="5" t="s">
        <v>21</v>
      </c>
      <c r="N42" s="9">
        <f t="shared" si="7"/>
        <v>16272643.68</v>
      </c>
      <c r="O42" s="9">
        <f t="shared" si="8"/>
        <v>644.20000000000005</v>
      </c>
    </row>
    <row r="43" spans="1:15" x14ac:dyDescent="0.25">
      <c r="A43" s="4">
        <v>44621</v>
      </c>
      <c r="B43" s="6">
        <v>13526233.41</v>
      </c>
      <c r="C43" s="6">
        <v>1764.89</v>
      </c>
      <c r="D43" s="5">
        <v>1.536E-3</v>
      </c>
      <c r="E43" s="5"/>
      <c r="F43" s="5"/>
      <c r="G43" s="5"/>
      <c r="H43" s="6">
        <v>2748424.81</v>
      </c>
      <c r="I43" s="6">
        <v>249.65</v>
      </c>
      <c r="J43" s="5">
        <v>1.07E-3</v>
      </c>
      <c r="K43" s="6">
        <v>0</v>
      </c>
      <c r="L43" s="6">
        <v>0</v>
      </c>
      <c r="M43" s="5" t="s">
        <v>21</v>
      </c>
      <c r="N43" s="9">
        <f t="shared" si="7"/>
        <v>16274658.220000001</v>
      </c>
      <c r="O43" s="9">
        <f t="shared" si="8"/>
        <v>2014.5400000000002</v>
      </c>
    </row>
    <row r="44" spans="1:15" x14ac:dyDescent="0.25">
      <c r="A44" s="4">
        <v>44652</v>
      </c>
      <c r="B44" s="6">
        <v>13529615.960000001</v>
      </c>
      <c r="C44" s="6">
        <v>3382.55</v>
      </c>
      <c r="D44" s="5">
        <v>3.042E-3</v>
      </c>
      <c r="E44" s="5"/>
      <c r="F44" s="5"/>
      <c r="G44" s="5"/>
      <c r="H44" s="6">
        <v>3449300.7</v>
      </c>
      <c r="I44" s="6">
        <v>875.89</v>
      </c>
      <c r="J44" s="5">
        <v>3.225E-3</v>
      </c>
      <c r="K44" s="6">
        <v>0</v>
      </c>
      <c r="L44" s="6">
        <v>0</v>
      </c>
      <c r="M44" s="5" t="s">
        <v>21</v>
      </c>
      <c r="N44" s="9">
        <f t="shared" si="7"/>
        <v>16978916.66</v>
      </c>
      <c r="O44" s="9">
        <f t="shared" si="8"/>
        <v>4258.4400000000005</v>
      </c>
    </row>
    <row r="45" spans="1:15" x14ac:dyDescent="0.25">
      <c r="A45" s="4">
        <v>44682</v>
      </c>
      <c r="B45" s="6">
        <v>13536772.34</v>
      </c>
      <c r="C45" s="6">
        <v>7156.38</v>
      </c>
      <c r="D45" s="5">
        <v>6.228E-3</v>
      </c>
      <c r="E45" s="5"/>
      <c r="F45" s="5"/>
      <c r="G45" s="5"/>
      <c r="H45" s="6">
        <v>3451192.81</v>
      </c>
      <c r="I45" s="6">
        <v>1892.11</v>
      </c>
      <c r="J45" s="5">
        <v>6.4590000000000003E-3</v>
      </c>
      <c r="K45" s="6">
        <v>0</v>
      </c>
      <c r="L45" s="6">
        <v>0</v>
      </c>
      <c r="M45" s="5" t="s">
        <v>21</v>
      </c>
      <c r="N45" s="9">
        <f t="shared" si="7"/>
        <v>16987965.149999999</v>
      </c>
      <c r="O45" s="9">
        <f t="shared" si="8"/>
        <v>9048.49</v>
      </c>
    </row>
    <row r="46" spans="1:15" x14ac:dyDescent="0.25">
      <c r="A46" s="4">
        <v>44713</v>
      </c>
      <c r="B46" s="6">
        <v>8746496.3599999994</v>
      </c>
      <c r="C46" s="6">
        <v>9724.02</v>
      </c>
      <c r="D46" s="5">
        <v>1.0012999999999999E-2</v>
      </c>
      <c r="E46" s="5"/>
      <c r="F46" s="5"/>
      <c r="G46" s="5"/>
      <c r="H46" s="6">
        <v>8454624.3499999996</v>
      </c>
      <c r="I46" s="6">
        <v>3431.54</v>
      </c>
      <c r="J46" s="5">
        <v>9.8499999999999994E-3</v>
      </c>
      <c r="K46" s="6">
        <v>0</v>
      </c>
      <c r="L46" s="6">
        <v>0</v>
      </c>
      <c r="M46" s="5" t="s">
        <v>21</v>
      </c>
      <c r="N46" s="9">
        <f t="shared" si="7"/>
        <v>17201120.710000001</v>
      </c>
      <c r="O46" s="9">
        <f t="shared" si="8"/>
        <v>13155.560000000001</v>
      </c>
    </row>
    <row r="47" spans="1:15" ht="15.75" thickBot="1" x14ac:dyDescent="0.3">
      <c r="A47" s="4" t="s">
        <v>47</v>
      </c>
      <c r="C47" s="10">
        <f>SUM(C35:C46)</f>
        <v>23787.56</v>
      </c>
      <c r="I47" s="10">
        <f>SUM(I35:I46)</f>
        <v>6765.3</v>
      </c>
      <c r="L47" s="10">
        <f>SUM(L37:L46)</f>
        <v>0</v>
      </c>
      <c r="O47" s="10">
        <f>SUM(O35:O46)</f>
        <v>30552.860000000004</v>
      </c>
    </row>
    <row r="48" spans="1:15" ht="15.75" thickTop="1" x14ac:dyDescent="0.25"/>
    <row r="50" spans="1:7" ht="30" x14ac:dyDescent="0.25">
      <c r="A50" s="8" t="s">
        <v>19</v>
      </c>
      <c r="B50" s="1" t="s">
        <v>11</v>
      </c>
      <c r="C50" s="1" t="s">
        <v>12</v>
      </c>
      <c r="D50" s="1" t="s">
        <v>13</v>
      </c>
      <c r="E50" s="1"/>
      <c r="F50" s="1"/>
      <c r="G50" s="1"/>
    </row>
    <row r="51" spans="1:7" x14ac:dyDescent="0.25">
      <c r="A51" s="4">
        <v>44378</v>
      </c>
      <c r="B51" s="6">
        <v>547539.41</v>
      </c>
      <c r="C51" s="6">
        <v>8.7899999999999991</v>
      </c>
      <c r="D51" s="5">
        <v>2.0000000000000001E-4</v>
      </c>
      <c r="E51" s="1"/>
      <c r="F51" s="1"/>
      <c r="G51" s="1"/>
    </row>
    <row r="52" spans="1:7" x14ac:dyDescent="0.25">
      <c r="A52" s="4">
        <v>44439</v>
      </c>
      <c r="B52" s="6">
        <v>547549.73</v>
      </c>
      <c r="C52" s="6">
        <v>10.32</v>
      </c>
      <c r="D52" s="5">
        <v>2.22E-4</v>
      </c>
      <c r="E52" s="1"/>
      <c r="F52" s="1"/>
      <c r="G52" s="1"/>
    </row>
    <row r="53" spans="1:7" x14ac:dyDescent="0.25">
      <c r="A53" s="4">
        <v>44440</v>
      </c>
      <c r="B53" s="6">
        <v>547562.29</v>
      </c>
      <c r="C53" s="6">
        <v>12.56</v>
      </c>
      <c r="D53" s="5">
        <v>2.7900000000000001E-4</v>
      </c>
      <c r="E53" s="5"/>
      <c r="F53" s="5"/>
      <c r="G53" s="5"/>
    </row>
    <row r="54" spans="1:7" x14ac:dyDescent="0.25">
      <c r="A54" s="4">
        <v>44470</v>
      </c>
      <c r="B54" s="6">
        <v>547578.73</v>
      </c>
      <c r="C54" s="6">
        <v>16.440000000000001</v>
      </c>
      <c r="D54" s="5">
        <v>3.5399999999999999E-4</v>
      </c>
      <c r="E54" s="5"/>
      <c r="F54" s="5"/>
      <c r="G54" s="5"/>
    </row>
    <row r="55" spans="1:7" x14ac:dyDescent="0.25">
      <c r="A55" s="4">
        <v>44501</v>
      </c>
      <c r="B55" s="6">
        <v>547595.84</v>
      </c>
      <c r="C55" s="6">
        <v>17.11</v>
      </c>
      <c r="D55" s="5">
        <v>3.8099999999999999E-4</v>
      </c>
      <c r="E55" s="5"/>
      <c r="F55" s="5"/>
      <c r="G55" s="5"/>
    </row>
    <row r="56" spans="1:7" x14ac:dyDescent="0.25">
      <c r="A56" s="4">
        <v>44531</v>
      </c>
      <c r="B56" s="6">
        <v>547613.27</v>
      </c>
      <c r="C56" s="6">
        <v>17.43</v>
      </c>
      <c r="D56" s="5">
        <v>3.7599999999999998E-4</v>
      </c>
      <c r="E56" s="5"/>
      <c r="F56" s="5"/>
      <c r="G56" s="5"/>
    </row>
    <row r="57" spans="1:7" x14ac:dyDescent="0.25">
      <c r="A57" s="4">
        <v>44562</v>
      </c>
      <c r="B57" s="6">
        <v>547630.73</v>
      </c>
      <c r="C57" s="6">
        <v>17.46</v>
      </c>
      <c r="D57" s="5">
        <v>3.7599999999999998E-4</v>
      </c>
      <c r="E57" s="5"/>
      <c r="F57" s="5"/>
      <c r="G57" s="5"/>
    </row>
    <row r="58" spans="1:7" x14ac:dyDescent="0.25">
      <c r="A58" s="4">
        <v>44593</v>
      </c>
      <c r="B58" s="6">
        <v>547657.27</v>
      </c>
      <c r="C58" s="6">
        <v>26.54</v>
      </c>
      <c r="D58" s="5">
        <v>6.3199999999999997E-4</v>
      </c>
      <c r="E58" s="5"/>
      <c r="F58" s="5"/>
      <c r="G58" s="5"/>
    </row>
    <row r="59" spans="1:7" x14ac:dyDescent="0.25">
      <c r="A59" s="4">
        <v>44621</v>
      </c>
      <c r="B59" s="6">
        <v>547728.73</v>
      </c>
      <c r="C59" s="6">
        <v>71.459999999999994</v>
      </c>
      <c r="D59" s="5">
        <v>1.536E-3</v>
      </c>
      <c r="E59" s="5"/>
      <c r="F59" s="5"/>
      <c r="G59" s="5"/>
    </row>
    <row r="60" spans="1:7" x14ac:dyDescent="0.25">
      <c r="A60" s="4">
        <v>44652</v>
      </c>
      <c r="B60" s="6">
        <v>547865.68999999994</v>
      </c>
      <c r="C60" s="6">
        <v>136.96</v>
      </c>
      <c r="D60" s="5">
        <v>3.042E-3</v>
      </c>
      <c r="E60" s="5"/>
      <c r="F60" s="5"/>
      <c r="G60" s="5"/>
    </row>
    <row r="61" spans="1:7" x14ac:dyDescent="0.25">
      <c r="A61" s="4">
        <v>44682</v>
      </c>
      <c r="B61" s="6">
        <v>548155.5</v>
      </c>
      <c r="C61" s="6">
        <v>289.81</v>
      </c>
      <c r="D61" s="5">
        <v>6.228E-3</v>
      </c>
      <c r="E61" s="5"/>
      <c r="F61" s="5"/>
      <c r="G61" s="5"/>
    </row>
    <row r="62" spans="1:7" x14ac:dyDescent="0.25">
      <c r="A62" s="4">
        <v>44713</v>
      </c>
      <c r="B62" s="6">
        <v>548606.59</v>
      </c>
      <c r="C62" s="6">
        <v>451.09</v>
      </c>
      <c r="D62" s="5">
        <v>1.0012999999999999E-2</v>
      </c>
      <c r="E62" s="5" t="s">
        <v>21</v>
      </c>
      <c r="F62" s="5"/>
      <c r="G62" s="5"/>
    </row>
    <row r="63" spans="1:7" ht="15.75" thickBot="1" x14ac:dyDescent="0.3">
      <c r="A63" s="4" t="s">
        <v>47</v>
      </c>
      <c r="C63" s="10">
        <f>SUM(C51:C62)</f>
        <v>1075.97</v>
      </c>
    </row>
    <row r="64" spans="1:7" ht="15.75" thickTop="1" x14ac:dyDescent="0.25"/>
    <row r="66" spans="1:7" ht="30" x14ac:dyDescent="0.25">
      <c r="A66" s="8" t="s">
        <v>20</v>
      </c>
      <c r="B66" s="1" t="s">
        <v>14</v>
      </c>
      <c r="C66" s="1" t="s">
        <v>15</v>
      </c>
      <c r="D66" s="1" t="s">
        <v>16</v>
      </c>
      <c r="E66" s="1"/>
      <c r="F66" s="1"/>
      <c r="G66" s="1"/>
    </row>
    <row r="67" spans="1:7" x14ac:dyDescent="0.25">
      <c r="A67" s="4">
        <v>44378</v>
      </c>
      <c r="B67" s="6">
        <v>698015.04</v>
      </c>
      <c r="C67" s="6">
        <v>5.9</v>
      </c>
      <c r="D67" s="5">
        <v>1E-4</v>
      </c>
      <c r="E67" s="1"/>
      <c r="F67" s="1"/>
      <c r="G67" s="1"/>
    </row>
    <row r="68" spans="1:7" x14ac:dyDescent="0.25">
      <c r="A68" s="4">
        <v>44439</v>
      </c>
      <c r="B68" s="6">
        <v>698020.93</v>
      </c>
      <c r="C68" s="6">
        <v>5.89</v>
      </c>
      <c r="D68" s="5">
        <v>1E-4</v>
      </c>
      <c r="E68" s="1"/>
      <c r="F68" s="1"/>
      <c r="G68" s="1"/>
    </row>
    <row r="69" spans="1:7" x14ac:dyDescent="0.25">
      <c r="A69" s="4">
        <v>44440</v>
      </c>
      <c r="B69" s="6">
        <v>698026.64</v>
      </c>
      <c r="C69" s="6">
        <v>5.71</v>
      </c>
      <c r="D69" s="5">
        <v>1E-4</v>
      </c>
      <c r="E69" s="5"/>
      <c r="F69" s="5"/>
      <c r="G69" s="5"/>
    </row>
    <row r="70" spans="1:7" x14ac:dyDescent="0.25">
      <c r="A70" s="4">
        <v>44470</v>
      </c>
      <c r="B70" s="6">
        <v>698032.54</v>
      </c>
      <c r="C70" s="6">
        <v>5.9</v>
      </c>
      <c r="D70" s="5">
        <v>1E-4</v>
      </c>
      <c r="E70" s="5"/>
      <c r="F70" s="5"/>
      <c r="G70" s="5"/>
    </row>
    <row r="71" spans="1:7" x14ac:dyDescent="0.25">
      <c r="A71" s="4">
        <v>44501</v>
      </c>
      <c r="B71" s="6">
        <v>698038.35</v>
      </c>
      <c r="C71" s="6">
        <v>5.81</v>
      </c>
      <c r="D71" s="5">
        <v>1.02E-4</v>
      </c>
      <c r="E71" s="5"/>
      <c r="F71" s="5"/>
      <c r="G71" s="5"/>
    </row>
    <row r="72" spans="1:7" x14ac:dyDescent="0.25">
      <c r="A72" s="4">
        <v>44531</v>
      </c>
      <c r="B72" s="6">
        <v>698046.59</v>
      </c>
      <c r="C72" s="6">
        <v>8.24</v>
      </c>
      <c r="D72" s="5">
        <v>1.3899999999999999E-4</v>
      </c>
      <c r="E72" s="5"/>
      <c r="F72" s="5"/>
      <c r="G72" s="5"/>
    </row>
    <row r="73" spans="1:7" x14ac:dyDescent="0.25">
      <c r="A73" s="4">
        <v>44562</v>
      </c>
      <c r="B73" s="6">
        <v>698052.49</v>
      </c>
      <c r="C73" s="6">
        <v>5.9</v>
      </c>
      <c r="D73" s="5">
        <v>1E-4</v>
      </c>
      <c r="E73" s="5"/>
      <c r="F73" s="5"/>
      <c r="G73" s="5"/>
    </row>
    <row r="74" spans="1:7" x14ac:dyDescent="0.25">
      <c r="A74" s="4">
        <v>44593</v>
      </c>
      <c r="B74" s="6">
        <v>698058.03</v>
      </c>
      <c r="C74" s="6">
        <v>5.54</v>
      </c>
      <c r="D74" s="5">
        <v>1.0399999999999999E-4</v>
      </c>
      <c r="E74" s="5"/>
      <c r="F74" s="5"/>
      <c r="G74" s="5"/>
    </row>
    <row r="75" spans="1:7" x14ac:dyDescent="0.25">
      <c r="A75" s="4">
        <v>44621</v>
      </c>
      <c r="B75" s="6">
        <v>698121.44</v>
      </c>
      <c r="C75" s="6">
        <v>63.41</v>
      </c>
      <c r="D75" s="5">
        <v>1.07E-3</v>
      </c>
      <c r="E75" s="5"/>
      <c r="F75" s="5"/>
      <c r="G75" s="5"/>
    </row>
    <row r="76" spans="1:7" x14ac:dyDescent="0.25">
      <c r="A76" s="4">
        <v>44652</v>
      </c>
      <c r="B76" s="6">
        <v>698306.5</v>
      </c>
      <c r="C76" s="6">
        <v>185.06</v>
      </c>
      <c r="D76" s="5">
        <v>3.225E-3</v>
      </c>
      <c r="E76" s="5"/>
      <c r="F76" s="5"/>
      <c r="G76" s="5"/>
    </row>
    <row r="77" spans="1:7" x14ac:dyDescent="0.25">
      <c r="A77" s="4">
        <v>44682</v>
      </c>
      <c r="B77" s="6">
        <v>648669.72</v>
      </c>
      <c r="C77" s="6">
        <v>363.22</v>
      </c>
      <c r="D77" s="5">
        <v>6.4590000000000003E-3</v>
      </c>
      <c r="E77" s="5"/>
      <c r="F77" s="5"/>
      <c r="G77" s="5"/>
    </row>
    <row r="78" spans="1:7" x14ac:dyDescent="0.25">
      <c r="A78" s="4">
        <v>44713</v>
      </c>
      <c r="B78" s="6">
        <v>649194.87</v>
      </c>
      <c r="C78" s="6">
        <v>525.15</v>
      </c>
      <c r="D78" s="5">
        <v>9.8499999999999994E-3</v>
      </c>
      <c r="E78" s="5"/>
      <c r="F78" s="5"/>
      <c r="G78" s="5"/>
    </row>
    <row r="79" spans="1:7" ht="15.75" thickBot="1" x14ac:dyDescent="0.3">
      <c r="A79" s="4" t="s">
        <v>47</v>
      </c>
      <c r="C79" s="10">
        <f>SUM(C67:C78)</f>
        <v>1185.73</v>
      </c>
    </row>
    <row r="80" spans="1:7" ht="15.75" thickTop="1" x14ac:dyDescent="0.25"/>
    <row r="82" spans="1:7" ht="30" x14ac:dyDescent="0.25">
      <c r="A82" s="8" t="s">
        <v>22</v>
      </c>
      <c r="B82" s="1" t="s">
        <v>23</v>
      </c>
      <c r="C82" s="1" t="s">
        <v>24</v>
      </c>
      <c r="D82" s="1" t="s">
        <v>25</v>
      </c>
      <c r="E82" s="1"/>
      <c r="F82" s="1"/>
      <c r="G82" s="1"/>
    </row>
    <row r="83" spans="1:7" x14ac:dyDescent="0.25">
      <c r="A83" s="4">
        <v>44378</v>
      </c>
      <c r="B83" s="6">
        <f t="shared" ref="B83:B94" si="9">B67+B51+N35+N19</f>
        <v>37157537.939999998</v>
      </c>
      <c r="C83" s="6">
        <f t="shared" ref="C83:C94" si="10">C67+C51+O35+O19</f>
        <v>745.94</v>
      </c>
      <c r="D83" s="5">
        <f>(D19+G19+J19)/3</f>
        <v>3.1833333333333334E-4</v>
      </c>
      <c r="E83" s="1"/>
      <c r="F83" s="1"/>
      <c r="G83" s="1"/>
    </row>
    <row r="84" spans="1:7" x14ac:dyDescent="0.25">
      <c r="A84" s="4">
        <v>44439</v>
      </c>
      <c r="B84" s="6">
        <f t="shared" si="9"/>
        <v>27158144.59</v>
      </c>
      <c r="C84" s="6">
        <f t="shared" si="10"/>
        <v>606.65000000000009</v>
      </c>
      <c r="D84" s="5">
        <f>(D20+G20+J20)/3</f>
        <v>3.1333333333333332E-4</v>
      </c>
      <c r="E84" s="1"/>
      <c r="F84" s="1"/>
      <c r="G84" s="1"/>
    </row>
    <row r="85" spans="1:7" x14ac:dyDescent="0.25">
      <c r="A85" s="4">
        <v>44440</v>
      </c>
      <c r="B85" s="6">
        <f t="shared" si="9"/>
        <v>22658818.310000002</v>
      </c>
      <c r="C85" s="6">
        <f t="shared" si="10"/>
        <v>673.71999999999991</v>
      </c>
      <c r="D85" s="5">
        <f t="shared" ref="D85:D87" si="11">(D21+G21+J21)/3</f>
        <v>3.3599999999999998E-4</v>
      </c>
      <c r="E85" s="5"/>
      <c r="F85" s="5"/>
      <c r="G85" s="5"/>
    </row>
    <row r="86" spans="1:7" x14ac:dyDescent="0.25">
      <c r="A86" s="4">
        <v>44470</v>
      </c>
      <c r="B86" s="6">
        <f t="shared" si="9"/>
        <v>31659619.809999999</v>
      </c>
      <c r="C86" s="6">
        <f t="shared" si="10"/>
        <v>801.5</v>
      </c>
      <c r="D86" s="5">
        <f t="shared" si="11"/>
        <v>3.5633333333333334E-4</v>
      </c>
      <c r="E86" s="5"/>
      <c r="F86" s="5"/>
      <c r="G86" s="5"/>
    </row>
    <row r="87" spans="1:7" x14ac:dyDescent="0.25">
      <c r="A87" s="4">
        <v>44501</v>
      </c>
      <c r="B87" s="6">
        <f t="shared" si="9"/>
        <v>28360515.530000001</v>
      </c>
      <c r="C87" s="6">
        <f t="shared" si="10"/>
        <v>895.72</v>
      </c>
      <c r="D87" s="5">
        <f t="shared" si="11"/>
        <v>3.8133333333333335E-4</v>
      </c>
      <c r="E87" s="5"/>
      <c r="F87" s="5"/>
      <c r="G87" s="5"/>
    </row>
    <row r="88" spans="1:7" x14ac:dyDescent="0.25">
      <c r="A88" s="4">
        <v>44531</v>
      </c>
      <c r="B88" s="6">
        <f t="shared" si="9"/>
        <v>36866673.849999994</v>
      </c>
      <c r="C88" s="6">
        <f t="shared" si="10"/>
        <v>1451.23</v>
      </c>
      <c r="D88" s="5">
        <f t="shared" ref="D88:D94" si="12">(D24+G24+J24)/3</f>
        <v>4.5999999999999996E-4</v>
      </c>
      <c r="E88" s="5"/>
      <c r="F88" s="5"/>
      <c r="G88" s="5"/>
    </row>
    <row r="89" spans="1:7" x14ac:dyDescent="0.25">
      <c r="A89" s="4">
        <v>44562</v>
      </c>
      <c r="B89" s="6">
        <f t="shared" si="9"/>
        <v>45368663.539999992</v>
      </c>
      <c r="C89" s="6">
        <f t="shared" si="10"/>
        <v>1989.69</v>
      </c>
      <c r="D89" s="5">
        <f t="shared" si="12"/>
        <v>4.836666666666667E-4</v>
      </c>
      <c r="E89" s="5"/>
      <c r="F89" s="5"/>
      <c r="G89" s="5"/>
    </row>
    <row r="90" spans="1:7" x14ac:dyDescent="0.25">
      <c r="A90" s="4">
        <v>44593</v>
      </c>
      <c r="B90" s="6">
        <f t="shared" si="9"/>
        <v>48871431.189999998</v>
      </c>
      <c r="C90" s="6">
        <f t="shared" si="10"/>
        <v>2767.65</v>
      </c>
      <c r="D90" s="5">
        <f t="shared" si="12"/>
        <v>6.5633333333333331E-4</v>
      </c>
      <c r="E90" s="5"/>
      <c r="F90" s="5"/>
      <c r="G90" s="5"/>
    </row>
    <row r="91" spans="1:7" x14ac:dyDescent="0.25">
      <c r="A91" s="4">
        <v>44621</v>
      </c>
      <c r="B91" s="6">
        <f t="shared" si="9"/>
        <v>45879319.189999998</v>
      </c>
      <c r="C91" s="6">
        <f t="shared" si="10"/>
        <v>7888</v>
      </c>
      <c r="D91" s="5">
        <f t="shared" si="12"/>
        <v>1.7840000000000002E-3</v>
      </c>
      <c r="E91" s="5"/>
      <c r="F91" s="5"/>
      <c r="G91" s="5"/>
    </row>
    <row r="92" spans="1:7" x14ac:dyDescent="0.25">
      <c r="A92" s="4">
        <v>44652</v>
      </c>
      <c r="B92" s="6">
        <f t="shared" si="9"/>
        <v>45593041.650000006</v>
      </c>
      <c r="C92" s="6">
        <f t="shared" si="10"/>
        <v>13722.460000000001</v>
      </c>
      <c r="D92" s="5">
        <f t="shared" si="12"/>
        <v>3.3283333333333338E-3</v>
      </c>
      <c r="E92" s="5"/>
      <c r="F92" s="5"/>
      <c r="G92" s="5"/>
    </row>
    <row r="93" spans="1:7" x14ac:dyDescent="0.25">
      <c r="A93" s="4">
        <v>44682</v>
      </c>
      <c r="B93" s="6">
        <f t="shared" si="9"/>
        <v>44069367.960000001</v>
      </c>
      <c r="C93" s="6">
        <f t="shared" si="10"/>
        <v>26326.31</v>
      </c>
      <c r="D93" s="5">
        <f t="shared" si="12"/>
        <v>6.7176666666666669E-3</v>
      </c>
      <c r="E93" s="5"/>
      <c r="F93" s="5"/>
      <c r="G93" s="5"/>
    </row>
    <row r="94" spans="1:7" x14ac:dyDescent="0.25">
      <c r="A94" s="4">
        <v>44713</v>
      </c>
      <c r="B94" s="6">
        <f t="shared" si="9"/>
        <v>41703785.689999998</v>
      </c>
      <c r="C94" s="6">
        <f t="shared" si="10"/>
        <v>34417.730000000003</v>
      </c>
      <c r="D94" s="5">
        <f t="shared" si="12"/>
        <v>1.0614666666666666E-2</v>
      </c>
      <c r="E94" s="5"/>
      <c r="F94" s="5"/>
      <c r="G94" s="5"/>
    </row>
    <row r="95" spans="1:7" ht="15.75" thickBot="1" x14ac:dyDescent="0.3">
      <c r="A95" s="4" t="s">
        <v>47</v>
      </c>
      <c r="C95" s="10">
        <f>SUM(C83:C94)</f>
        <v>92286.6</v>
      </c>
    </row>
    <row r="96" spans="1:7" ht="15.75" thickTop="1" x14ac:dyDescent="0.25">
      <c r="B96" s="9" t="s">
        <v>21</v>
      </c>
      <c r="D96" s="9" t="s">
        <v>21</v>
      </c>
    </row>
    <row r="97" spans="1:4" x14ac:dyDescent="0.25">
      <c r="A97" t="s">
        <v>21</v>
      </c>
      <c r="B97" s="9" t="s">
        <v>21</v>
      </c>
      <c r="C97" t="s">
        <v>21</v>
      </c>
      <c r="D97" s="9" t="s">
        <v>21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2"/>
  <sheetViews>
    <sheetView workbookViewId="0">
      <selection activeCell="B63" sqref="B63"/>
    </sheetView>
  </sheetViews>
  <sheetFormatPr defaultRowHeight="15" outlineLevelRow="1" x14ac:dyDescent="0.25"/>
  <cols>
    <col min="1" max="1" width="10.7109375" bestFit="1" customWidth="1"/>
    <col min="3" max="3" width="10.28515625" customWidth="1"/>
    <col min="4" max="4" width="8.85546875" customWidth="1"/>
  </cols>
  <sheetData>
    <row r="1" spans="1:6" x14ac:dyDescent="0.25">
      <c r="A1" s="19" t="s">
        <v>30</v>
      </c>
      <c r="B1" s="19"/>
      <c r="C1" s="19"/>
      <c r="D1" s="19"/>
      <c r="E1" s="19"/>
      <c r="F1" s="19"/>
    </row>
    <row r="2" spans="1:6" x14ac:dyDescent="0.25">
      <c r="A2" s="19" t="s">
        <v>31</v>
      </c>
      <c r="B2" s="19"/>
      <c r="C2" s="19"/>
      <c r="D2" s="19"/>
      <c r="E2" s="19"/>
      <c r="F2" s="19"/>
    </row>
    <row r="4" spans="1:6" x14ac:dyDescent="0.25">
      <c r="B4" s="11" t="s">
        <v>44</v>
      </c>
      <c r="C4" s="11" t="s">
        <v>35</v>
      </c>
      <c r="D4" s="17" t="s">
        <v>38</v>
      </c>
      <c r="E4" s="15" t="s">
        <v>45</v>
      </c>
      <c r="F4" s="11" t="s">
        <v>32</v>
      </c>
    </row>
    <row r="5" spans="1:6" hidden="1" outlineLevel="1" x14ac:dyDescent="0.25">
      <c r="A5" s="12">
        <v>43008</v>
      </c>
      <c r="B5" s="5">
        <v>1.0149999999999999E-2</v>
      </c>
      <c r="C5" s="5">
        <v>1.264E-2</v>
      </c>
      <c r="D5" s="5">
        <v>0</v>
      </c>
      <c r="E5" s="5">
        <v>0.01</v>
      </c>
      <c r="F5" s="13" t="e">
        <f>(B5+C5+E5+#REF!)/4</f>
        <v>#REF!</v>
      </c>
    </row>
    <row r="6" spans="1:6" hidden="1" outlineLevel="1" x14ac:dyDescent="0.25">
      <c r="A6" s="12">
        <v>43039</v>
      </c>
      <c r="B6" s="5">
        <v>1.0319999999999999E-2</v>
      </c>
      <c r="C6" s="5">
        <v>1.272E-2</v>
      </c>
      <c r="D6" s="5">
        <v>0</v>
      </c>
      <c r="E6" s="5">
        <v>1.048E-2</v>
      </c>
      <c r="F6" s="13" t="e">
        <f>(B6+C6+E6+#REF!)/4</f>
        <v>#REF!</v>
      </c>
    </row>
    <row r="7" spans="1:6" hidden="1" outlineLevel="1" x14ac:dyDescent="0.25">
      <c r="A7" s="12">
        <v>43069</v>
      </c>
      <c r="B7" s="5">
        <v>1.051E-2</v>
      </c>
      <c r="C7" s="5">
        <v>1.2829999999999999E-2</v>
      </c>
      <c r="D7" s="5">
        <v>0</v>
      </c>
      <c r="E7" s="5">
        <v>1.0699999999999999E-2</v>
      </c>
      <c r="F7" s="13" t="e">
        <f>(B7+C7+E7+#REF!)/4</f>
        <v>#REF!</v>
      </c>
    </row>
    <row r="8" spans="1:6" hidden="1" outlineLevel="1" x14ac:dyDescent="0.25">
      <c r="A8" s="12">
        <v>43100</v>
      </c>
      <c r="B8" s="5">
        <v>1.157E-2</v>
      </c>
      <c r="C8" s="5">
        <v>1.392E-2</v>
      </c>
      <c r="D8" s="5">
        <v>0</v>
      </c>
      <c r="E8" s="5">
        <v>1.176E-2</v>
      </c>
      <c r="F8" s="13">
        <f t="shared" ref="F8:F18" si="0">(B8+C8+E8)/3</f>
        <v>1.2416666666666666E-2</v>
      </c>
    </row>
    <row r="9" spans="1:6" hidden="1" outlineLevel="1" x14ac:dyDescent="0.25">
      <c r="A9" s="12">
        <v>43131</v>
      </c>
      <c r="B9" s="5">
        <v>1.299E-2</v>
      </c>
      <c r="C9" s="5">
        <v>1.516E-2</v>
      </c>
      <c r="D9" s="5">
        <v>0</v>
      </c>
      <c r="E9" s="5">
        <v>1.29E-2</v>
      </c>
      <c r="F9" s="13">
        <f t="shared" si="0"/>
        <v>1.3683333333333334E-2</v>
      </c>
    </row>
    <row r="10" spans="1:6" hidden="1" outlineLevel="1" x14ac:dyDescent="0.25">
      <c r="A10" s="12" t="s">
        <v>37</v>
      </c>
      <c r="B10" s="5">
        <v>1.3769999999999999E-2</v>
      </c>
      <c r="C10" s="5">
        <v>1.6140000000000002E-2</v>
      </c>
      <c r="D10" s="5">
        <v>0</v>
      </c>
      <c r="E10" s="5">
        <v>1.3520000000000001E-2</v>
      </c>
      <c r="F10" s="13">
        <f t="shared" si="0"/>
        <v>1.4476666666666665E-2</v>
      </c>
    </row>
    <row r="11" spans="1:6" hidden="1" outlineLevel="1" x14ac:dyDescent="0.25">
      <c r="A11" s="12">
        <v>43190</v>
      </c>
      <c r="B11" s="5">
        <v>1.516E-2</v>
      </c>
      <c r="C11" s="5">
        <v>1.7069999999999998E-2</v>
      </c>
      <c r="D11" s="5">
        <v>0</v>
      </c>
      <c r="E11" s="5">
        <v>1.4999999999999999E-2</v>
      </c>
      <c r="F11" s="13">
        <f t="shared" si="0"/>
        <v>1.5743333333333331E-2</v>
      </c>
    </row>
    <row r="12" spans="1:6" hidden="1" outlineLevel="1" x14ac:dyDescent="0.25">
      <c r="A12" s="12">
        <v>43220</v>
      </c>
      <c r="B12" s="5">
        <v>1.67E-2</v>
      </c>
      <c r="C12" s="5">
        <v>1.9199999999999998E-2</v>
      </c>
      <c r="D12" s="5">
        <v>0</v>
      </c>
      <c r="E12" s="5">
        <v>1.6299999999999999E-2</v>
      </c>
      <c r="F12" s="13">
        <f t="shared" si="0"/>
        <v>1.7399999999999999E-2</v>
      </c>
    </row>
    <row r="13" spans="1:6" hidden="1" outlineLevel="1" x14ac:dyDescent="0.25">
      <c r="A13" s="12">
        <v>43251</v>
      </c>
      <c r="B13" s="5">
        <v>1.7160000000000002E-2</v>
      </c>
      <c r="C13" s="5">
        <v>2.0199999999999999E-2</v>
      </c>
      <c r="D13" s="5">
        <v>0</v>
      </c>
      <c r="E13" s="5">
        <v>1.7260000000000001E-2</v>
      </c>
      <c r="F13" s="13">
        <f t="shared" si="0"/>
        <v>1.8206666666666666E-2</v>
      </c>
    </row>
    <row r="14" spans="1:6" hidden="1" outlineLevel="1" x14ac:dyDescent="0.25">
      <c r="A14" s="12">
        <v>43281</v>
      </c>
      <c r="B14" s="5">
        <v>1.797E-2</v>
      </c>
      <c r="C14" s="5">
        <v>1.9259999999999999E-2</v>
      </c>
      <c r="D14" s="5">
        <v>0</v>
      </c>
      <c r="E14" s="5">
        <v>1.83E-2</v>
      </c>
      <c r="F14" s="13">
        <f t="shared" si="0"/>
        <v>1.8509999999999999E-2</v>
      </c>
    </row>
    <row r="15" spans="1:6" hidden="1" outlineLevel="1" x14ac:dyDescent="0.25">
      <c r="A15" s="12">
        <v>43312</v>
      </c>
      <c r="B15" s="5">
        <v>1.89E-2</v>
      </c>
      <c r="C15" s="5">
        <v>2.164E-2</v>
      </c>
      <c r="D15" s="5">
        <v>0</v>
      </c>
      <c r="E15" s="5">
        <v>1.8970000000000001E-2</v>
      </c>
      <c r="F15" s="13">
        <f t="shared" si="0"/>
        <v>1.9836666666666666E-2</v>
      </c>
    </row>
    <row r="16" spans="1:6" hidden="1" outlineLevel="1" x14ac:dyDescent="0.25">
      <c r="A16" s="12">
        <v>43343</v>
      </c>
      <c r="B16" s="5">
        <v>1.9210000000000001E-2</v>
      </c>
      <c r="C16" s="5">
        <v>2.181E-2</v>
      </c>
      <c r="D16" s="5">
        <v>0</v>
      </c>
      <c r="E16" s="5">
        <v>1.9230000000000001E-2</v>
      </c>
      <c r="F16" s="13">
        <f t="shared" si="0"/>
        <v>2.0083333333333332E-2</v>
      </c>
    </row>
    <row r="17" spans="1:6" hidden="1" outlineLevel="1" x14ac:dyDescent="0.25">
      <c r="A17" s="12">
        <v>43373</v>
      </c>
      <c r="B17" s="5">
        <v>1.9949999999999999E-2</v>
      </c>
      <c r="C17" s="5">
        <v>2.2089999999999999E-2</v>
      </c>
      <c r="D17" s="5">
        <v>0</v>
      </c>
      <c r="E17" s="5">
        <v>0.02</v>
      </c>
      <c r="F17" s="13">
        <f t="shared" si="0"/>
        <v>2.068E-2</v>
      </c>
    </row>
    <row r="18" spans="1:6" hidden="1" outlineLevel="1" x14ac:dyDescent="0.25">
      <c r="A18" s="12">
        <v>43404</v>
      </c>
      <c r="B18" s="5">
        <v>2.1399999999999999E-2</v>
      </c>
      <c r="C18" s="5">
        <v>2.3300000000000001E-2</v>
      </c>
      <c r="D18" s="5">
        <v>2.1700000000000001E-2</v>
      </c>
      <c r="E18" s="5">
        <v>2.162E-2</v>
      </c>
      <c r="F18" s="13">
        <f t="shared" si="0"/>
        <v>2.2106666666666667E-2</v>
      </c>
    </row>
    <row r="19" spans="1:6" hidden="1" outlineLevel="1" x14ac:dyDescent="0.25">
      <c r="A19" s="12">
        <v>43434</v>
      </c>
      <c r="B19" s="5">
        <v>2.2030000000000001E-2</v>
      </c>
      <c r="C19" s="5">
        <v>2.3939999999999999E-2</v>
      </c>
      <c r="D19" s="5">
        <v>2.1999999999999999E-2</v>
      </c>
      <c r="E19" s="5">
        <v>2.2179999999999998E-2</v>
      </c>
      <c r="F19" s="13">
        <f>(B19+C19+D19+E19)/4</f>
        <v>2.2537500000000002E-2</v>
      </c>
    </row>
    <row r="20" spans="1:6" hidden="1" outlineLevel="1" x14ac:dyDescent="0.25">
      <c r="A20" s="12">
        <v>43465</v>
      </c>
      <c r="B20" s="5">
        <v>2.2870000000000001E-2</v>
      </c>
      <c r="C20" s="5">
        <v>2.4930000000000001E-2</v>
      </c>
      <c r="D20" s="5">
        <v>2.2800000000000001E-2</v>
      </c>
      <c r="E20" s="5">
        <v>2.307E-2</v>
      </c>
      <c r="F20" s="13">
        <f t="shared" ref="F20:F62" si="1">(B20+C20+D20+E20)/4</f>
        <v>2.3417500000000001E-2</v>
      </c>
    </row>
    <row r="21" spans="1:6" hidden="1" outlineLevel="1" x14ac:dyDescent="0.25">
      <c r="A21" s="12">
        <v>43496</v>
      </c>
      <c r="B21" s="5">
        <v>2.3890000000000002E-2</v>
      </c>
      <c r="C21" s="5">
        <v>2.6069999999999999E-2</v>
      </c>
      <c r="D21" s="5">
        <v>2.41E-2</v>
      </c>
      <c r="E21" s="5">
        <v>2.3939999999999999E-2</v>
      </c>
      <c r="F21" s="13">
        <f t="shared" si="1"/>
        <v>2.4500000000000001E-2</v>
      </c>
    </row>
    <row r="22" spans="1:6" hidden="1" outlineLevel="1" x14ac:dyDescent="0.25">
      <c r="A22" s="12" t="s">
        <v>43</v>
      </c>
      <c r="B22" s="5">
        <v>2.3970000000000002E-2</v>
      </c>
      <c r="C22" s="5">
        <v>2.5919999999999999E-2</v>
      </c>
      <c r="D22" s="5">
        <v>2.3900000000000001E-2</v>
      </c>
      <c r="E22" s="5">
        <v>2.4E-2</v>
      </c>
      <c r="F22" s="13">
        <f t="shared" si="1"/>
        <v>2.4447500000000004E-2</v>
      </c>
    </row>
    <row r="23" spans="1:6" hidden="1" outlineLevel="1" x14ac:dyDescent="0.25">
      <c r="A23" s="12">
        <v>43555</v>
      </c>
      <c r="B23" s="5">
        <v>2.4160000000000001E-2</v>
      </c>
      <c r="C23" s="5">
        <v>2.5909999999999999E-2</v>
      </c>
      <c r="D23" s="5">
        <v>2.41E-2</v>
      </c>
      <c r="E23" s="5">
        <v>2.4109999999999999E-2</v>
      </c>
      <c r="F23" s="13">
        <f t="shared" si="1"/>
        <v>2.4570000000000002E-2</v>
      </c>
    </row>
    <row r="24" spans="1:6" hidden="1" outlineLevel="1" x14ac:dyDescent="0.25">
      <c r="A24" s="12">
        <v>43585</v>
      </c>
      <c r="B24" s="5">
        <v>2.4340000000000001E-2</v>
      </c>
      <c r="C24" s="5">
        <v>2.5839999999999998E-2</v>
      </c>
      <c r="D24" s="5">
        <v>2.4199999999999999E-2</v>
      </c>
      <c r="E24" s="5">
        <v>2.4240000000000001E-2</v>
      </c>
      <c r="F24" s="13">
        <f t="shared" si="1"/>
        <v>2.4655E-2</v>
      </c>
    </row>
    <row r="25" spans="1:6" hidden="1" outlineLevel="1" x14ac:dyDescent="0.25">
      <c r="A25" s="12">
        <v>43616</v>
      </c>
      <c r="B25" s="5">
        <v>2.401E-2</v>
      </c>
      <c r="C25" s="5">
        <v>2.547E-2</v>
      </c>
      <c r="D25" s="5">
        <v>2.35E-2</v>
      </c>
      <c r="E25" s="5">
        <v>2.4049999999999998E-2</v>
      </c>
      <c r="F25" s="13">
        <f t="shared" si="1"/>
        <v>2.4257499999999998E-2</v>
      </c>
    </row>
    <row r="26" spans="1:6" hidden="1" outlineLevel="1" x14ac:dyDescent="0.25">
      <c r="A26" s="12">
        <v>43646</v>
      </c>
      <c r="B26" s="5">
        <v>2.3810000000000001E-2</v>
      </c>
      <c r="C26" s="5">
        <v>2.5229999999999999E-2</v>
      </c>
      <c r="D26" s="5">
        <v>2.3800000000000002E-2</v>
      </c>
      <c r="E26" s="5">
        <v>2.3789999999999999E-2</v>
      </c>
      <c r="F26" s="13">
        <f t="shared" si="1"/>
        <v>2.4157499999999998E-2</v>
      </c>
    </row>
    <row r="27" spans="1:6" hidden="1" outlineLevel="1" x14ac:dyDescent="0.25">
      <c r="A27" s="12">
        <v>43677</v>
      </c>
      <c r="B27" s="5">
        <v>2.3879999999999998E-2</v>
      </c>
      <c r="C27" s="5">
        <v>2.5000000000000001E-2</v>
      </c>
      <c r="D27" s="5">
        <v>2.3699999999999999E-2</v>
      </c>
      <c r="E27" s="5">
        <v>2.3879999999999998E-2</v>
      </c>
      <c r="F27" s="13">
        <f t="shared" si="1"/>
        <v>2.4115000000000001E-2</v>
      </c>
    </row>
    <row r="28" spans="1:6" hidden="1" outlineLevel="1" x14ac:dyDescent="0.25">
      <c r="A28" s="12">
        <v>43708</v>
      </c>
      <c r="B28" s="5">
        <v>2.172E-2</v>
      </c>
      <c r="C28" s="5">
        <v>2.3470000000000001E-2</v>
      </c>
      <c r="D28" s="5">
        <v>2.1600000000000001E-2</v>
      </c>
      <c r="E28" s="5">
        <v>2.1260000000000001E-2</v>
      </c>
      <c r="F28" s="13">
        <f t="shared" si="1"/>
        <v>2.2012500000000001E-2</v>
      </c>
    </row>
    <row r="29" spans="1:6" hidden="1" outlineLevel="1" x14ac:dyDescent="0.25">
      <c r="A29" s="12">
        <v>43738</v>
      </c>
      <c r="B29" s="5">
        <v>2.1640000000000003E-2</v>
      </c>
      <c r="C29" s="5">
        <v>2.2749999999999999E-2</v>
      </c>
      <c r="D29" s="5">
        <v>2.1000000000000001E-2</v>
      </c>
      <c r="E29" s="5">
        <v>2.1070000000000002E-2</v>
      </c>
      <c r="F29" s="13">
        <f t="shared" si="1"/>
        <v>2.1615000000000002E-2</v>
      </c>
    </row>
    <row r="30" spans="1:6" hidden="1" outlineLevel="1" x14ac:dyDescent="0.25">
      <c r="A30" s="12">
        <v>43769</v>
      </c>
      <c r="B30" s="5">
        <v>1.9119999999999998E-2</v>
      </c>
      <c r="C30" s="5">
        <v>2.07E-2</v>
      </c>
      <c r="D30" s="5">
        <v>1.9E-2</v>
      </c>
      <c r="E30" s="5">
        <v>1.8509999999999999E-2</v>
      </c>
      <c r="F30" s="13">
        <f t="shared" si="1"/>
        <v>1.9332499999999999E-2</v>
      </c>
    </row>
    <row r="31" spans="1:6" hidden="1" outlineLevel="1" x14ac:dyDescent="0.25">
      <c r="A31" s="12">
        <v>43799</v>
      </c>
      <c r="B31" s="5">
        <v>1.677E-2</v>
      </c>
      <c r="C31" s="5">
        <v>1.8669999999999999E-2</v>
      </c>
      <c r="D31" s="5">
        <v>1.7100000000000001E-2</v>
      </c>
      <c r="E31" s="5">
        <v>1.618E-2</v>
      </c>
      <c r="F31" s="13">
        <f t="shared" si="1"/>
        <v>1.7180000000000001E-2</v>
      </c>
    </row>
    <row r="32" spans="1:6" hidden="1" outlineLevel="1" x14ac:dyDescent="0.25">
      <c r="A32" s="12">
        <v>43830</v>
      </c>
      <c r="B32" s="5">
        <v>1.6230000000000001E-2</v>
      </c>
      <c r="C32" s="5">
        <v>1.8319999999999999E-2</v>
      </c>
      <c r="D32" s="5">
        <v>1.6200000000000003E-2</v>
      </c>
      <c r="E32" s="5">
        <v>1.5640000000000001E-2</v>
      </c>
      <c r="F32" s="13">
        <f t="shared" si="1"/>
        <v>1.6597500000000001E-2</v>
      </c>
    </row>
    <row r="33" spans="1:6" hidden="1" outlineLevel="1" x14ac:dyDescent="0.25">
      <c r="A33" s="12">
        <v>43861</v>
      </c>
      <c r="B33" s="5">
        <v>1.593E-2</v>
      </c>
      <c r="C33" s="5">
        <v>1.8009999999999998E-2</v>
      </c>
      <c r="D33" s="5">
        <v>1.5800000000000002E-2</v>
      </c>
      <c r="E33" s="5">
        <v>1.5509999999999999E-2</v>
      </c>
      <c r="F33" s="13">
        <f t="shared" si="1"/>
        <v>1.6312500000000001E-2</v>
      </c>
    </row>
    <row r="34" spans="1:6" hidden="1" outlineLevel="1" x14ac:dyDescent="0.25">
      <c r="A34" s="12">
        <v>43889</v>
      </c>
      <c r="B34" s="5">
        <v>1.5910000000000001E-2</v>
      </c>
      <c r="C34" s="5">
        <v>1.7639999999999999E-2</v>
      </c>
      <c r="D34" s="5">
        <v>1.5700000000000002E-2</v>
      </c>
      <c r="E34" s="5">
        <v>1.5640000000000001E-2</v>
      </c>
      <c r="F34" s="13">
        <f t="shared" si="1"/>
        <v>1.6222500000000001E-2</v>
      </c>
    </row>
    <row r="35" spans="1:6" hidden="1" outlineLevel="1" x14ac:dyDescent="0.25">
      <c r="A35" s="12">
        <v>43921</v>
      </c>
      <c r="B35" s="5">
        <v>1.0029999999999999E-2</v>
      </c>
      <c r="C35" s="5">
        <v>1.3349999999999999E-2</v>
      </c>
      <c r="D35" s="5">
        <v>1.11E-2</v>
      </c>
      <c r="E35" s="5">
        <v>9.5700000000000004E-3</v>
      </c>
      <c r="F35" s="13">
        <f t="shared" si="1"/>
        <v>1.10125E-2</v>
      </c>
    </row>
    <row r="36" spans="1:6" hidden="1" outlineLevel="1" x14ac:dyDescent="0.25">
      <c r="A36" s="12">
        <v>43951</v>
      </c>
      <c r="B36" s="5">
        <v>4.5500000000000002E-3</v>
      </c>
      <c r="C36" s="5">
        <v>9.4999999999999998E-3</v>
      </c>
      <c r="D36" s="5">
        <v>5.5999999999999999E-3</v>
      </c>
      <c r="E36" s="5">
        <v>4.45E-3</v>
      </c>
      <c r="F36" s="13">
        <f t="shared" si="1"/>
        <v>6.025E-3</v>
      </c>
    </row>
    <row r="37" spans="1:6" hidden="1" outlineLevel="1" x14ac:dyDescent="0.25">
      <c r="A37" s="12">
        <v>43982</v>
      </c>
      <c r="B37" s="5">
        <v>2.6900000000000001E-3</v>
      </c>
      <c r="C37" s="5">
        <v>7.5300000000000002E-3</v>
      </c>
      <c r="D37" s="5">
        <v>3.0999999999999999E-3</v>
      </c>
      <c r="E37" s="5">
        <v>2.4399999999999999E-3</v>
      </c>
      <c r="F37" s="13">
        <f t="shared" si="1"/>
        <v>3.9399999999999999E-3</v>
      </c>
    </row>
    <row r="38" spans="1:6" hidden="1" outlineLevel="1" x14ac:dyDescent="0.25">
      <c r="A38" s="12">
        <v>44012</v>
      </c>
      <c r="B38" s="5">
        <v>2.1700000000000001E-3</v>
      </c>
      <c r="C38" s="5">
        <v>4.4999999999999997E-3</v>
      </c>
      <c r="D38" s="5">
        <v>1.9E-3</v>
      </c>
      <c r="E38" s="5">
        <v>1.97E-3</v>
      </c>
      <c r="F38" s="13">
        <f t="shared" si="1"/>
        <v>2.6349999999999998E-3</v>
      </c>
    </row>
    <row r="39" spans="1:6" collapsed="1" x14ac:dyDescent="0.25">
      <c r="A39" s="12">
        <v>44043</v>
      </c>
      <c r="B39" s="5">
        <v>2.0799999999999998E-3</v>
      </c>
      <c r="C39" s="5">
        <v>4.1799999999999997E-3</v>
      </c>
      <c r="D39" s="5">
        <v>1.5E-3</v>
      </c>
      <c r="E39" s="5">
        <v>2E-3</v>
      </c>
      <c r="F39" s="13">
        <f t="shared" si="1"/>
        <v>2.4399999999999999E-3</v>
      </c>
    </row>
    <row r="40" spans="1:6" x14ac:dyDescent="0.25">
      <c r="A40" s="12">
        <v>44074</v>
      </c>
      <c r="B40" s="5">
        <v>1.7700000000000001E-3</v>
      </c>
      <c r="C40" s="5">
        <v>3.3999999999999998E-3</v>
      </c>
      <c r="D40" s="5">
        <v>1.1999999999999999E-3</v>
      </c>
      <c r="E40" s="5">
        <v>1.65E-3</v>
      </c>
      <c r="F40" s="13">
        <f t="shared" si="1"/>
        <v>2.0049999999999998E-3</v>
      </c>
    </row>
    <row r="41" spans="1:6" x14ac:dyDescent="0.25">
      <c r="A41" s="12">
        <v>44104</v>
      </c>
      <c r="B41" s="5">
        <v>1.47E-3</v>
      </c>
      <c r="C41" s="5">
        <v>2.4299999999999999E-3</v>
      </c>
      <c r="D41" s="5">
        <v>8.9999999999999998E-4</v>
      </c>
      <c r="E41" s="5">
        <v>1.34E-3</v>
      </c>
      <c r="F41" s="13">
        <f t="shared" si="1"/>
        <v>1.5349999999999999E-3</v>
      </c>
    </row>
    <row r="42" spans="1:6" x14ac:dyDescent="0.25">
      <c r="A42" s="12">
        <v>44135</v>
      </c>
      <c r="B42" s="5">
        <v>1.4E-3</v>
      </c>
      <c r="C42" s="5">
        <v>2.3500000000000001E-3</v>
      </c>
      <c r="D42" s="5">
        <v>8.0000000000000004E-4</v>
      </c>
      <c r="E42" s="5">
        <v>1.24E-3</v>
      </c>
      <c r="F42" s="13">
        <f t="shared" si="1"/>
        <v>1.4475E-3</v>
      </c>
    </row>
    <row r="43" spans="1:6" x14ac:dyDescent="0.25">
      <c r="A43" s="12">
        <v>44165</v>
      </c>
      <c r="B43" s="5">
        <v>1.23E-3</v>
      </c>
      <c r="C43" s="5">
        <v>1.6299999999999999E-3</v>
      </c>
      <c r="D43" s="5">
        <v>8.0000000000000004E-4</v>
      </c>
      <c r="E43" s="5">
        <v>9.3999999999999997E-4</v>
      </c>
      <c r="F43" s="13">
        <f t="shared" si="1"/>
        <v>1.15E-3</v>
      </c>
    </row>
    <row r="44" spans="1:6" x14ac:dyDescent="0.25">
      <c r="A44" s="12">
        <v>44196</v>
      </c>
      <c r="B44" s="5">
        <v>9.1E-4</v>
      </c>
      <c r="C44" s="5">
        <v>1.4300000000000001E-3</v>
      </c>
      <c r="D44" s="5">
        <v>6.9999999999999999E-4</v>
      </c>
      <c r="E44" s="5">
        <v>6.8000000000000005E-4</v>
      </c>
      <c r="F44" s="13">
        <f t="shared" si="1"/>
        <v>9.3000000000000005E-4</v>
      </c>
    </row>
    <row r="45" spans="1:6" x14ac:dyDescent="0.25">
      <c r="A45" s="12">
        <v>44227</v>
      </c>
      <c r="B45" s="5">
        <v>7.9000000000000001E-4</v>
      </c>
      <c r="C45" s="5">
        <v>1.1900000000000001E-3</v>
      </c>
      <c r="D45" s="5">
        <v>5.0000000000000001E-4</v>
      </c>
      <c r="E45" s="5">
        <v>5.8E-4</v>
      </c>
      <c r="F45" s="13">
        <f t="shared" si="1"/>
        <v>7.6500000000000005E-4</v>
      </c>
    </row>
    <row r="46" spans="1:6" x14ac:dyDescent="0.25">
      <c r="A46" s="12">
        <v>44255</v>
      </c>
      <c r="B46" s="5">
        <v>4.2999999999999999E-4</v>
      </c>
      <c r="C46" s="5">
        <v>9.7000000000000005E-4</v>
      </c>
      <c r="D46" s="5">
        <v>2.9999999999999997E-4</v>
      </c>
      <c r="E46" s="5">
        <v>3.3E-4</v>
      </c>
      <c r="F46" s="13">
        <f t="shared" si="1"/>
        <v>5.0749999999999992E-4</v>
      </c>
    </row>
    <row r="47" spans="1:6" x14ac:dyDescent="0.25">
      <c r="A47" s="12">
        <v>44286</v>
      </c>
      <c r="B47" s="5">
        <v>1.9000000000000001E-4</v>
      </c>
      <c r="C47" s="5">
        <v>9.2000000000000003E-4</v>
      </c>
      <c r="D47" s="5">
        <v>1E-4</v>
      </c>
      <c r="E47" s="5">
        <v>2.2000000000000001E-4</v>
      </c>
      <c r="F47" s="13">
        <f t="shared" si="1"/>
        <v>3.5750000000000002E-4</v>
      </c>
    </row>
    <row r="48" spans="1:6" x14ac:dyDescent="0.25">
      <c r="A48" s="12">
        <v>44316</v>
      </c>
      <c r="B48" s="5">
        <v>1E-4</v>
      </c>
      <c r="C48" s="5">
        <v>8.0000000000000004E-4</v>
      </c>
      <c r="D48" s="5">
        <v>1E-4</v>
      </c>
      <c r="E48" s="5">
        <v>1.1E-4</v>
      </c>
      <c r="F48" s="13">
        <f t="shared" si="1"/>
        <v>2.7750000000000002E-4</v>
      </c>
    </row>
    <row r="49" spans="1:6" x14ac:dyDescent="0.25">
      <c r="A49" s="12">
        <v>44347</v>
      </c>
      <c r="B49" s="5">
        <v>1E-4</v>
      </c>
      <c r="C49" s="5">
        <v>7.7999999999999999E-4</v>
      </c>
      <c r="D49" s="5">
        <v>1E-4</v>
      </c>
      <c r="E49" s="5">
        <v>1E-4</v>
      </c>
      <c r="F49" s="13">
        <f t="shared" si="1"/>
        <v>2.7E-4</v>
      </c>
    </row>
    <row r="50" spans="1:6" x14ac:dyDescent="0.25">
      <c r="A50" s="12">
        <v>44377</v>
      </c>
      <c r="B50" s="5">
        <v>1E-4</v>
      </c>
      <c r="C50" s="5">
        <v>7.1000000000000002E-4</v>
      </c>
      <c r="D50" s="5">
        <v>1E-4</v>
      </c>
      <c r="E50" s="5">
        <v>1E-4</v>
      </c>
      <c r="F50" s="13">
        <f t="shared" si="1"/>
        <v>2.5250000000000001E-4</v>
      </c>
    </row>
    <row r="51" spans="1:6" x14ac:dyDescent="0.25">
      <c r="A51" s="12">
        <v>44408</v>
      </c>
      <c r="B51" s="5">
        <v>2.0000000000000001E-4</v>
      </c>
      <c r="C51" s="5">
        <v>6.6E-4</v>
      </c>
      <c r="D51" s="5">
        <v>1E-4</v>
      </c>
      <c r="E51" s="5">
        <v>1E-4</v>
      </c>
      <c r="F51" s="13">
        <f t="shared" si="1"/>
        <v>2.6499999999999999E-4</v>
      </c>
    </row>
    <row r="52" spans="1:6" x14ac:dyDescent="0.25">
      <c r="A52" s="12">
        <v>44439</v>
      </c>
      <c r="B52" s="5">
        <v>2.2000000000000001E-4</v>
      </c>
      <c r="C52" s="5">
        <v>6.2E-4</v>
      </c>
      <c r="D52" s="5">
        <v>1E-4</v>
      </c>
      <c r="E52" s="5">
        <v>1E-4</v>
      </c>
      <c r="F52" s="13">
        <f t="shared" si="1"/>
        <v>2.6000000000000003E-4</v>
      </c>
    </row>
    <row r="53" spans="1:6" x14ac:dyDescent="0.25">
      <c r="A53" s="12">
        <v>44469</v>
      </c>
      <c r="B53" s="5">
        <v>2.7900000000000001E-4</v>
      </c>
      <c r="C53" s="5">
        <v>6.3000000000000003E-4</v>
      </c>
      <c r="D53" s="5">
        <v>1E-4</v>
      </c>
      <c r="E53" s="5">
        <v>1E-4</v>
      </c>
      <c r="F53" s="13">
        <f t="shared" si="1"/>
        <v>2.7725000000000004E-4</v>
      </c>
    </row>
    <row r="54" spans="1:6" x14ac:dyDescent="0.25">
      <c r="A54" s="12">
        <v>44500</v>
      </c>
      <c r="B54" s="5">
        <v>3.5E-4</v>
      </c>
      <c r="C54" s="5">
        <v>6.2E-4</v>
      </c>
      <c r="D54" s="5">
        <v>1E-4</v>
      </c>
      <c r="E54" s="5">
        <v>1E-4</v>
      </c>
      <c r="F54" s="13">
        <f t="shared" si="1"/>
        <v>2.9250000000000001E-4</v>
      </c>
    </row>
    <row r="55" spans="1:6" x14ac:dyDescent="0.25">
      <c r="A55" s="12">
        <v>44530</v>
      </c>
      <c r="B55" s="5">
        <v>3.8000000000000002E-4</v>
      </c>
      <c r="C55" s="5">
        <v>6.6E-4</v>
      </c>
      <c r="D55" s="5">
        <v>1E-4</v>
      </c>
      <c r="E55" s="5">
        <v>1E-4</v>
      </c>
      <c r="F55" s="13">
        <f t="shared" si="1"/>
        <v>3.1000000000000005E-4</v>
      </c>
    </row>
    <row r="56" spans="1:6" x14ac:dyDescent="0.25">
      <c r="A56" s="12">
        <v>44561</v>
      </c>
      <c r="B56" s="5">
        <v>3.8000000000000002E-4</v>
      </c>
      <c r="C56" s="5">
        <v>8.9999999999999998E-4</v>
      </c>
      <c r="D56" s="5">
        <v>1E-4</v>
      </c>
      <c r="E56" s="5">
        <v>1E-4</v>
      </c>
      <c r="F56" s="13">
        <f t="shared" si="1"/>
        <v>3.6999999999999999E-4</v>
      </c>
    </row>
    <row r="57" spans="1:6" x14ac:dyDescent="0.25">
      <c r="A57" s="12">
        <v>44592</v>
      </c>
      <c r="B57" s="5">
        <v>3.8000000000000002E-4</v>
      </c>
      <c r="C57" s="5">
        <v>9.7999999999999997E-4</v>
      </c>
      <c r="D57" s="5">
        <v>1E-4</v>
      </c>
      <c r="E57" s="5">
        <v>1E-4</v>
      </c>
      <c r="F57" s="13">
        <f t="shared" si="1"/>
        <v>3.9000000000000005E-4</v>
      </c>
    </row>
    <row r="58" spans="1:6" x14ac:dyDescent="0.25">
      <c r="A58" s="12">
        <v>44620</v>
      </c>
      <c r="B58" s="5">
        <v>6.3199999999999997E-4</v>
      </c>
      <c r="C58" s="5">
        <v>1.14E-3</v>
      </c>
      <c r="D58" s="5">
        <v>2.0000000000000001E-4</v>
      </c>
      <c r="E58" s="5">
        <v>1E-4</v>
      </c>
      <c r="F58" s="13">
        <f t="shared" si="1"/>
        <v>5.1799999999999991E-4</v>
      </c>
    </row>
    <row r="59" spans="1:6" x14ac:dyDescent="0.25">
      <c r="A59" s="12">
        <v>44651</v>
      </c>
      <c r="B59" s="5">
        <v>1.5399999999999999E-3</v>
      </c>
      <c r="C59" s="5">
        <v>2.7200000000000002E-3</v>
      </c>
      <c r="D59" s="5">
        <v>1.1000000000000001E-3</v>
      </c>
      <c r="E59" s="5">
        <v>1.07E-4</v>
      </c>
      <c r="F59" s="13">
        <f t="shared" si="1"/>
        <v>1.3667500000000001E-3</v>
      </c>
    </row>
    <row r="60" spans="1:6" x14ac:dyDescent="0.25">
      <c r="A60" s="12">
        <v>44681</v>
      </c>
      <c r="B60" s="5">
        <v>3.0400000000000002E-3</v>
      </c>
      <c r="C60" s="5">
        <v>4.4400000000000004E-3</v>
      </c>
      <c r="D60" s="5">
        <v>2.5000000000000001E-3</v>
      </c>
      <c r="E60" s="5">
        <v>3.2299999999999998E-3</v>
      </c>
      <c r="F60" s="13">
        <f t="shared" si="1"/>
        <v>3.3025000000000003E-3</v>
      </c>
    </row>
    <row r="61" spans="1:6" x14ac:dyDescent="0.25">
      <c r="A61" s="12">
        <v>44712</v>
      </c>
      <c r="B61" s="5">
        <v>6.2300000000000003E-3</v>
      </c>
      <c r="C61" s="5">
        <v>8.1300000000000001E-3</v>
      </c>
      <c r="D61" s="5">
        <v>5.7999999999999996E-3</v>
      </c>
      <c r="E61" s="5">
        <v>6.4599999999999996E-3</v>
      </c>
      <c r="F61" s="13">
        <f t="shared" si="1"/>
        <v>6.6550000000000003E-3</v>
      </c>
    </row>
    <row r="62" spans="1:6" x14ac:dyDescent="0.25">
      <c r="A62" s="12">
        <v>44742</v>
      </c>
      <c r="B62" s="5">
        <v>1.001E-2</v>
      </c>
      <c r="C62" s="5">
        <v>1.2030000000000001E-2</v>
      </c>
      <c r="D62" s="5">
        <v>9.7999999999999997E-3</v>
      </c>
      <c r="E62" s="5">
        <v>9.8499999999999994E-3</v>
      </c>
      <c r="F62" s="13">
        <f t="shared" si="1"/>
        <v>1.0422499999999999E-2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3" ma:contentTypeDescription="Create a new document." ma:contentTypeScope="" ma:versionID="46b592398f8927dfaa80ab669e6a9a16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a156a7370d89e1f219e703afcf2e894f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CC55A3-65E4-4653-A304-9D6D1EDFD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71CA9A-7345-4303-A4D1-3D4F504C61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30B9A-9226-4890-84A0-B9B45A0F5E94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aea6dde8-b92e-45bd-bbc7-1369b6f59449"/>
    <ds:schemaRef ds:uri="a9a22b25-a74b-4699-99df-4f8b8fa0ca5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2022-11-29T17:00:32Z</cp:lastPrinted>
  <dcterms:created xsi:type="dcterms:W3CDTF">2017-01-21T22:55:51Z</dcterms:created>
  <dcterms:modified xsi:type="dcterms:W3CDTF">2022-11-29T17:24:35Z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